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smaaldhabaan/Desktop/Asma Al-Dhaban, Second Project-NYSE/"/>
    </mc:Choice>
  </mc:AlternateContent>
  <xr:revisionPtr revIDLastSave="0" documentId="13_ncr:1_{29D9BB45-F1FE-0944-B0CE-71847DB43A06}" xr6:coauthVersionLast="45" xr6:coauthVersionMax="45" xr10:uidLastSave="{00000000-0000-0000-0000-000000000000}"/>
  <bookViews>
    <workbookView xWindow="0" yWindow="460" windowWidth="28800" windowHeight="15960" xr2:uid="{00000000-000D-0000-FFFF-FFFF00000000}"/>
  </bookViews>
  <sheets>
    <sheet name="projectdata-nyse" sheetId="1" r:id="rId1"/>
    <sheet name="Task-1" sheetId="9" r:id="rId2"/>
    <sheet name="Task-2" sheetId="5" r:id="rId3"/>
    <sheet name="Task-3, Part-1" sheetId="7" r:id="rId4"/>
    <sheet name="Task-3, Part-2" sheetId="8" r:id="rId5"/>
    <sheet name="Companyies" sheetId="6" r:id="rId6"/>
  </sheets>
  <definedNames>
    <definedName name="_xlnm._FilterDatabase" localSheetId="0" hidden="1">'projectdata-nyse'!$A$1:$K$1711</definedName>
    <definedName name="_xlchart.v2.0" hidden="1">'Task-1'!$E$23:$E$26</definedName>
    <definedName name="_xlchart.v2.1" hidden="1">'Task-1'!$F$23:$F$26</definedName>
    <definedName name="CostOfGoodsSold">'projectdata-nyse'!$F:$F</definedName>
    <definedName name="GICSSector">'projectdata-nyse'!$J:$J</definedName>
    <definedName name="GICSSubIndustry">'projectdata-nyse'!$K:$K</definedName>
    <definedName name="GrossProfit">'projectdata-nyse'!$L:$L</definedName>
    <definedName name="OperatingProfit">'projectdata-nyse'!$N:$N</definedName>
    <definedName name="OtherOperatingItems">'projectdata-nyse'!$I:$I</definedName>
    <definedName name="PeriodEnding">'projectdata-nyse'!$D:$D</definedName>
    <definedName name="ResearchAndDevelopment">'projectdata-nyse'!$H:$H</definedName>
    <definedName name="SalesGeneralAndAdmin">'projectdata-nyse'!$G:$G</definedName>
    <definedName name="TickerSymbol">'projectdata-nyse'!$B:$B</definedName>
    <definedName name="TotalOperatingExpenses">'projectdata-nyse'!$M:$M</definedName>
    <definedName name="TotalRevenue">'projectdata-nyse'!$E:$E</definedName>
    <definedName name="Years">'projectdata-nyse'!$C:$C</definedName>
  </definedNames>
  <calcPr calcId="191029"/>
  <pivotCaches>
    <pivotCache cacheId="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2" i="9" l="1"/>
  <c r="F30" i="9"/>
  <c r="F31" i="9" s="1"/>
  <c r="F29" i="9"/>
  <c r="F27" i="9"/>
  <c r="F26" i="9"/>
  <c r="F25" i="9"/>
  <c r="F24" i="9"/>
  <c r="F23" i="9"/>
  <c r="F17" i="9"/>
  <c r="F15" i="9"/>
  <c r="F16" i="9" s="1"/>
  <c r="F14" i="9"/>
  <c r="F13" i="9"/>
  <c r="F12" i="9"/>
  <c r="F11" i="9"/>
  <c r="F10" i="9"/>
  <c r="F9" i="9"/>
  <c r="G14" i="5" l="1" a="1"/>
  <c r="G14" i="5" s="1"/>
  <c r="F14" i="5" a="1"/>
  <c r="F14" i="5" s="1"/>
  <c r="E14" i="5" a="1"/>
  <c r="E14" i="5" s="1"/>
  <c r="D14" i="5" a="1"/>
  <c r="D14" i="5" s="1"/>
  <c r="G13" i="5" a="1"/>
  <c r="G13" i="5" s="1"/>
  <c r="F13" i="5" a="1"/>
  <c r="F13" i="5" s="1"/>
  <c r="E13" i="5" a="1"/>
  <c r="E13" i="5" s="1"/>
  <c r="D13" i="5" a="1"/>
  <c r="D13" i="5" s="1"/>
  <c r="G12" i="5" a="1"/>
  <c r="G12" i="5" s="1"/>
  <c r="G15" i="5" s="1"/>
  <c r="F12" i="5" a="1"/>
  <c r="F12" i="5" s="1"/>
  <c r="F15" i="5" s="1"/>
  <c r="E12" i="5" a="1"/>
  <c r="E12" i="5" s="1"/>
  <c r="E15" i="5" s="1"/>
  <c r="D12" i="5" a="1"/>
  <c r="D12" i="5" s="1"/>
  <c r="D15" i="5" s="1"/>
  <c r="G10" i="5" a="1"/>
  <c r="G10" i="5" s="1"/>
  <c r="F10" i="5" a="1"/>
  <c r="F10" i="5" s="1"/>
  <c r="E10" i="5" a="1"/>
  <c r="E10" i="5" s="1"/>
  <c r="D10" i="5" a="1"/>
  <c r="D10" i="5" s="1"/>
  <c r="G9" i="5" a="1"/>
  <c r="G9" i="5" s="1"/>
  <c r="F9" i="5" a="1"/>
  <c r="F9" i="5" s="1"/>
  <c r="E9" i="5" a="1"/>
  <c r="E9" i="5" s="1"/>
  <c r="D9" i="5" a="1"/>
  <c r="D9" i="5" s="1"/>
  <c r="E14" i="7" a="1"/>
  <c r="E14" i="7" s="1"/>
  <c r="F14" i="7" a="1"/>
  <c r="F14" i="7" s="1"/>
  <c r="G14" i="7" a="1"/>
  <c r="G14" i="7" s="1"/>
  <c r="D14" i="7" a="1"/>
  <c r="D14" i="7" s="1"/>
  <c r="E13" i="7" a="1"/>
  <c r="E13" i="7" s="1"/>
  <c r="F13" i="7" a="1"/>
  <c r="F13" i="7" s="1"/>
  <c r="G13" i="7" a="1"/>
  <c r="G13" i="7" s="1"/>
  <c r="D13" i="7" a="1"/>
  <c r="D13" i="7" s="1"/>
  <c r="E12" i="7" a="1"/>
  <c r="E12" i="7" s="1"/>
  <c r="E15" i="7" s="1"/>
  <c r="F12" i="7" a="1"/>
  <c r="F12" i="7" s="1"/>
  <c r="F15" i="7" s="1"/>
  <c r="G12" i="7" a="1"/>
  <c r="G12" i="7" s="1"/>
  <c r="G15" i="7" s="1"/>
  <c r="D12" i="7" a="1"/>
  <c r="D12" i="7" s="1"/>
  <c r="D15" i="7" s="1"/>
  <c r="E10" i="7" a="1"/>
  <c r="E10" i="7" s="1"/>
  <c r="F10" i="7" a="1"/>
  <c r="F10" i="7" s="1"/>
  <c r="G10" i="7" a="1"/>
  <c r="G10" i="7" s="1"/>
  <c r="D10" i="7" a="1"/>
  <c r="D10" i="7" s="1"/>
  <c r="E9" i="7" a="1"/>
  <c r="E9" i="7" s="1"/>
  <c r="F9" i="7" a="1"/>
  <c r="F9" i="7" s="1"/>
  <c r="G9" i="7" a="1"/>
  <c r="G9" i="7" s="1"/>
  <c r="D9" i="7" a="1"/>
  <c r="D9" i="7" s="1"/>
  <c r="G17" i="7" l="1"/>
  <c r="E17" i="7"/>
  <c r="D24" i="7" s="1"/>
  <c r="E24" i="7" s="1"/>
  <c r="F17" i="7"/>
  <c r="N1226" i="1" l="1"/>
  <c r="N1258" i="1"/>
  <c r="N1290" i="1"/>
  <c r="N1322" i="1"/>
  <c r="N1354" i="1"/>
  <c r="N1386" i="1"/>
  <c r="N1418" i="1"/>
  <c r="N1466" i="1"/>
  <c r="N1488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2" i="1"/>
  <c r="L3" i="1"/>
  <c r="N3" i="1" s="1"/>
  <c r="L4" i="1"/>
  <c r="N4" i="1" s="1"/>
  <c r="L5" i="1"/>
  <c r="L6" i="1"/>
  <c r="N6" i="1" s="1"/>
  <c r="L7" i="1"/>
  <c r="N7" i="1" s="1"/>
  <c r="L8" i="1"/>
  <c r="N8" i="1" s="1"/>
  <c r="L9" i="1"/>
  <c r="L10" i="1"/>
  <c r="N10" i="1" s="1"/>
  <c r="L11" i="1"/>
  <c r="N11" i="1" s="1"/>
  <c r="L12" i="1"/>
  <c r="N12" i="1" s="1"/>
  <c r="L13" i="1"/>
  <c r="L14" i="1"/>
  <c r="L15" i="1"/>
  <c r="L16" i="1"/>
  <c r="L17" i="1"/>
  <c r="L18" i="1"/>
  <c r="L19" i="1"/>
  <c r="L20" i="1"/>
  <c r="L21" i="1"/>
  <c r="L22" i="1"/>
  <c r="N22" i="1" s="1"/>
  <c r="L23" i="1"/>
  <c r="N23" i="1" s="1"/>
  <c r="L24" i="1"/>
  <c r="N24" i="1" s="1"/>
  <c r="L25" i="1"/>
  <c r="L26" i="1"/>
  <c r="N26" i="1" s="1"/>
  <c r="L27" i="1"/>
  <c r="N27" i="1" s="1"/>
  <c r="L28" i="1"/>
  <c r="N28" i="1" s="1"/>
  <c r="L29" i="1"/>
  <c r="L30" i="1"/>
  <c r="N30" i="1" s="1"/>
  <c r="L31" i="1"/>
  <c r="N31" i="1" s="1"/>
  <c r="L32" i="1"/>
  <c r="N32" i="1" s="1"/>
  <c r="L33" i="1"/>
  <c r="L34" i="1"/>
  <c r="N34" i="1" s="1"/>
  <c r="L35" i="1"/>
  <c r="N35" i="1" s="1"/>
  <c r="L36" i="1"/>
  <c r="N36" i="1" s="1"/>
  <c r="L37" i="1"/>
  <c r="L38" i="1"/>
  <c r="N38" i="1" s="1"/>
  <c r="L39" i="1"/>
  <c r="N39" i="1" s="1"/>
  <c r="L40" i="1"/>
  <c r="N40" i="1" s="1"/>
  <c r="L41" i="1"/>
  <c r="L42" i="1"/>
  <c r="N42" i="1" s="1"/>
  <c r="L43" i="1"/>
  <c r="N43" i="1" s="1"/>
  <c r="L44" i="1"/>
  <c r="N44" i="1" s="1"/>
  <c r="L45" i="1"/>
  <c r="L46" i="1"/>
  <c r="N46" i="1" s="1"/>
  <c r="L47" i="1"/>
  <c r="N47" i="1" s="1"/>
  <c r="L48" i="1"/>
  <c r="N48" i="1" s="1"/>
  <c r="L49" i="1"/>
  <c r="L50" i="1"/>
  <c r="N50" i="1" s="1"/>
  <c r="L51" i="1"/>
  <c r="N51" i="1" s="1"/>
  <c r="L52" i="1"/>
  <c r="N52" i="1" s="1"/>
  <c r="L53" i="1"/>
  <c r="L54" i="1"/>
  <c r="N54" i="1" s="1"/>
  <c r="L55" i="1"/>
  <c r="N55" i="1" s="1"/>
  <c r="L56" i="1"/>
  <c r="N56" i="1" s="1"/>
  <c r="L57" i="1"/>
  <c r="L58" i="1"/>
  <c r="N58" i="1" s="1"/>
  <c r="L59" i="1"/>
  <c r="N59" i="1" s="1"/>
  <c r="L60" i="1"/>
  <c r="N60" i="1" s="1"/>
  <c r="L61" i="1"/>
  <c r="L62" i="1"/>
  <c r="N62" i="1" s="1"/>
  <c r="L63" i="1"/>
  <c r="N63" i="1" s="1"/>
  <c r="L64" i="1"/>
  <c r="N64" i="1" s="1"/>
  <c r="L65" i="1"/>
  <c r="L66" i="1"/>
  <c r="N66" i="1" s="1"/>
  <c r="L67" i="1"/>
  <c r="N67" i="1" s="1"/>
  <c r="L68" i="1"/>
  <c r="N68" i="1" s="1"/>
  <c r="L69" i="1"/>
  <c r="L70" i="1"/>
  <c r="N70" i="1" s="1"/>
  <c r="L71" i="1"/>
  <c r="N71" i="1" s="1"/>
  <c r="L72" i="1"/>
  <c r="N72" i="1" s="1"/>
  <c r="L73" i="1"/>
  <c r="L74" i="1"/>
  <c r="N74" i="1" s="1"/>
  <c r="L75" i="1"/>
  <c r="N75" i="1" s="1"/>
  <c r="L76" i="1"/>
  <c r="N76" i="1" s="1"/>
  <c r="L77" i="1"/>
  <c r="L78" i="1"/>
  <c r="N78" i="1" s="1"/>
  <c r="L79" i="1"/>
  <c r="N79" i="1" s="1"/>
  <c r="L80" i="1"/>
  <c r="N80" i="1" s="1"/>
  <c r="L81" i="1"/>
  <c r="L82" i="1"/>
  <c r="N82" i="1" s="1"/>
  <c r="L83" i="1"/>
  <c r="N83" i="1" s="1"/>
  <c r="L84" i="1"/>
  <c r="N84" i="1" s="1"/>
  <c r="L85" i="1"/>
  <c r="L86" i="1"/>
  <c r="N86" i="1" s="1"/>
  <c r="L87" i="1"/>
  <c r="N87" i="1" s="1"/>
  <c r="L88" i="1"/>
  <c r="N88" i="1" s="1"/>
  <c r="L89" i="1"/>
  <c r="L90" i="1"/>
  <c r="N90" i="1" s="1"/>
  <c r="L91" i="1"/>
  <c r="N91" i="1" s="1"/>
  <c r="L92" i="1"/>
  <c r="N92" i="1" s="1"/>
  <c r="L93" i="1"/>
  <c r="L94" i="1"/>
  <c r="N94" i="1" s="1"/>
  <c r="L95" i="1"/>
  <c r="N95" i="1" s="1"/>
  <c r="L96" i="1"/>
  <c r="N96" i="1" s="1"/>
  <c r="L97" i="1"/>
  <c r="L98" i="1"/>
  <c r="N98" i="1" s="1"/>
  <c r="L99" i="1"/>
  <c r="N99" i="1" s="1"/>
  <c r="L100" i="1"/>
  <c r="N100" i="1" s="1"/>
  <c r="L101" i="1"/>
  <c r="L102" i="1"/>
  <c r="N102" i="1" s="1"/>
  <c r="L103" i="1"/>
  <c r="N103" i="1" s="1"/>
  <c r="L104" i="1"/>
  <c r="N104" i="1" s="1"/>
  <c r="L105" i="1"/>
  <c r="L106" i="1"/>
  <c r="N106" i="1" s="1"/>
  <c r="L107" i="1"/>
  <c r="N107" i="1" s="1"/>
  <c r="L108" i="1"/>
  <c r="N108" i="1" s="1"/>
  <c r="L109" i="1"/>
  <c r="L110" i="1"/>
  <c r="N110" i="1" s="1"/>
  <c r="L111" i="1"/>
  <c r="N111" i="1" s="1"/>
  <c r="L112" i="1"/>
  <c r="N112" i="1" s="1"/>
  <c r="L113" i="1"/>
  <c r="L114" i="1"/>
  <c r="N114" i="1" s="1"/>
  <c r="L115" i="1"/>
  <c r="N115" i="1" s="1"/>
  <c r="L116" i="1"/>
  <c r="N116" i="1" s="1"/>
  <c r="L117" i="1"/>
  <c r="L118" i="1"/>
  <c r="N118" i="1" s="1"/>
  <c r="L119" i="1"/>
  <c r="N119" i="1" s="1"/>
  <c r="L120" i="1"/>
  <c r="N120" i="1" s="1"/>
  <c r="L121" i="1"/>
  <c r="L122" i="1"/>
  <c r="N122" i="1" s="1"/>
  <c r="L123" i="1"/>
  <c r="N123" i="1" s="1"/>
  <c r="L124" i="1"/>
  <c r="N124" i="1" s="1"/>
  <c r="L125" i="1"/>
  <c r="L126" i="1"/>
  <c r="N126" i="1" s="1"/>
  <c r="L127" i="1"/>
  <c r="N127" i="1" s="1"/>
  <c r="L128" i="1"/>
  <c r="N128" i="1" s="1"/>
  <c r="L129" i="1"/>
  <c r="L130" i="1"/>
  <c r="N130" i="1" s="1"/>
  <c r="L131" i="1"/>
  <c r="N131" i="1" s="1"/>
  <c r="L132" i="1"/>
  <c r="N132" i="1" s="1"/>
  <c r="L133" i="1"/>
  <c r="L134" i="1"/>
  <c r="N134" i="1" s="1"/>
  <c r="L135" i="1"/>
  <c r="N135" i="1" s="1"/>
  <c r="L136" i="1"/>
  <c r="N136" i="1" s="1"/>
  <c r="L137" i="1"/>
  <c r="L138" i="1"/>
  <c r="N138" i="1" s="1"/>
  <c r="L139" i="1"/>
  <c r="N139" i="1" s="1"/>
  <c r="L140" i="1"/>
  <c r="N140" i="1" s="1"/>
  <c r="L141" i="1"/>
  <c r="L142" i="1"/>
  <c r="N142" i="1" s="1"/>
  <c r="L143" i="1"/>
  <c r="N143" i="1" s="1"/>
  <c r="L144" i="1"/>
  <c r="N144" i="1" s="1"/>
  <c r="L145" i="1"/>
  <c r="L146" i="1"/>
  <c r="N146" i="1" s="1"/>
  <c r="L147" i="1"/>
  <c r="N147" i="1" s="1"/>
  <c r="L148" i="1"/>
  <c r="N148" i="1" s="1"/>
  <c r="L149" i="1"/>
  <c r="L150" i="1"/>
  <c r="N150" i="1" s="1"/>
  <c r="L151" i="1"/>
  <c r="N151" i="1" s="1"/>
  <c r="L152" i="1"/>
  <c r="N152" i="1" s="1"/>
  <c r="L153" i="1"/>
  <c r="L154" i="1"/>
  <c r="N154" i="1" s="1"/>
  <c r="L155" i="1"/>
  <c r="N155" i="1" s="1"/>
  <c r="L156" i="1"/>
  <c r="N156" i="1" s="1"/>
  <c r="L157" i="1"/>
  <c r="L158" i="1"/>
  <c r="N158" i="1" s="1"/>
  <c r="L159" i="1"/>
  <c r="N159" i="1" s="1"/>
  <c r="L160" i="1"/>
  <c r="N160" i="1" s="1"/>
  <c r="L161" i="1"/>
  <c r="L162" i="1"/>
  <c r="N162" i="1" s="1"/>
  <c r="L163" i="1"/>
  <c r="N163" i="1" s="1"/>
  <c r="L164" i="1"/>
  <c r="N164" i="1" s="1"/>
  <c r="L165" i="1"/>
  <c r="L166" i="1"/>
  <c r="N166" i="1" s="1"/>
  <c r="L167" i="1"/>
  <c r="N167" i="1" s="1"/>
  <c r="L168" i="1"/>
  <c r="N168" i="1" s="1"/>
  <c r="L169" i="1"/>
  <c r="L170" i="1"/>
  <c r="N170" i="1" s="1"/>
  <c r="L171" i="1"/>
  <c r="N171" i="1" s="1"/>
  <c r="L172" i="1"/>
  <c r="N172" i="1" s="1"/>
  <c r="L173" i="1"/>
  <c r="L174" i="1"/>
  <c r="N174" i="1" s="1"/>
  <c r="L175" i="1"/>
  <c r="N175" i="1" s="1"/>
  <c r="L176" i="1"/>
  <c r="N176" i="1" s="1"/>
  <c r="L177" i="1"/>
  <c r="L178" i="1"/>
  <c r="N178" i="1" s="1"/>
  <c r="L179" i="1"/>
  <c r="N179" i="1" s="1"/>
  <c r="L180" i="1"/>
  <c r="N180" i="1" s="1"/>
  <c r="L181" i="1"/>
  <c r="L182" i="1"/>
  <c r="N182" i="1" s="1"/>
  <c r="L183" i="1"/>
  <c r="N183" i="1" s="1"/>
  <c r="L184" i="1"/>
  <c r="N184" i="1" s="1"/>
  <c r="L185" i="1"/>
  <c r="L186" i="1"/>
  <c r="N186" i="1" s="1"/>
  <c r="L187" i="1"/>
  <c r="N187" i="1" s="1"/>
  <c r="L188" i="1"/>
  <c r="N188" i="1" s="1"/>
  <c r="L189" i="1"/>
  <c r="L190" i="1"/>
  <c r="N190" i="1" s="1"/>
  <c r="L191" i="1"/>
  <c r="N191" i="1" s="1"/>
  <c r="L192" i="1"/>
  <c r="N192" i="1" s="1"/>
  <c r="L193" i="1"/>
  <c r="L194" i="1"/>
  <c r="N194" i="1" s="1"/>
  <c r="L195" i="1"/>
  <c r="N195" i="1" s="1"/>
  <c r="L196" i="1"/>
  <c r="N196" i="1" s="1"/>
  <c r="L197" i="1"/>
  <c r="L198" i="1"/>
  <c r="N198" i="1" s="1"/>
  <c r="L199" i="1"/>
  <c r="N199" i="1" s="1"/>
  <c r="L200" i="1"/>
  <c r="N200" i="1" s="1"/>
  <c r="L201" i="1"/>
  <c r="L202" i="1"/>
  <c r="N202" i="1" s="1"/>
  <c r="L203" i="1"/>
  <c r="N203" i="1" s="1"/>
  <c r="L204" i="1"/>
  <c r="N204" i="1" s="1"/>
  <c r="L205" i="1"/>
  <c r="L206" i="1"/>
  <c r="N206" i="1" s="1"/>
  <c r="L207" i="1"/>
  <c r="N207" i="1" s="1"/>
  <c r="L208" i="1"/>
  <c r="N208" i="1" s="1"/>
  <c r="L209" i="1"/>
  <c r="L210" i="1"/>
  <c r="N210" i="1" s="1"/>
  <c r="L211" i="1"/>
  <c r="N211" i="1" s="1"/>
  <c r="L212" i="1"/>
  <c r="N212" i="1" s="1"/>
  <c r="L213" i="1"/>
  <c r="L214" i="1"/>
  <c r="N214" i="1" s="1"/>
  <c r="L215" i="1"/>
  <c r="N215" i="1" s="1"/>
  <c r="L216" i="1"/>
  <c r="N216" i="1" s="1"/>
  <c r="L217" i="1"/>
  <c r="L218" i="1"/>
  <c r="N218" i="1" s="1"/>
  <c r="L219" i="1"/>
  <c r="N219" i="1" s="1"/>
  <c r="L220" i="1"/>
  <c r="N220" i="1" s="1"/>
  <c r="L221" i="1"/>
  <c r="L222" i="1"/>
  <c r="N222" i="1" s="1"/>
  <c r="L223" i="1"/>
  <c r="N223" i="1" s="1"/>
  <c r="L224" i="1"/>
  <c r="N224" i="1" s="1"/>
  <c r="L225" i="1"/>
  <c r="L226" i="1"/>
  <c r="N226" i="1" s="1"/>
  <c r="L227" i="1"/>
  <c r="N227" i="1" s="1"/>
  <c r="L228" i="1"/>
  <c r="N228" i="1" s="1"/>
  <c r="L229" i="1"/>
  <c r="L230" i="1"/>
  <c r="N230" i="1" s="1"/>
  <c r="L231" i="1"/>
  <c r="N231" i="1" s="1"/>
  <c r="L232" i="1"/>
  <c r="N232" i="1" s="1"/>
  <c r="L233" i="1"/>
  <c r="L234" i="1"/>
  <c r="N234" i="1" s="1"/>
  <c r="L235" i="1"/>
  <c r="N235" i="1" s="1"/>
  <c r="L236" i="1"/>
  <c r="N236" i="1" s="1"/>
  <c r="L237" i="1"/>
  <c r="L238" i="1"/>
  <c r="N238" i="1" s="1"/>
  <c r="L239" i="1"/>
  <c r="N239" i="1" s="1"/>
  <c r="L240" i="1"/>
  <c r="N240" i="1" s="1"/>
  <c r="L241" i="1"/>
  <c r="L242" i="1"/>
  <c r="N242" i="1" s="1"/>
  <c r="L243" i="1"/>
  <c r="N243" i="1" s="1"/>
  <c r="L244" i="1"/>
  <c r="N244" i="1" s="1"/>
  <c r="L245" i="1"/>
  <c r="L246" i="1"/>
  <c r="N246" i="1" s="1"/>
  <c r="L247" i="1"/>
  <c r="N247" i="1" s="1"/>
  <c r="L248" i="1"/>
  <c r="N248" i="1" s="1"/>
  <c r="L249" i="1"/>
  <c r="L250" i="1"/>
  <c r="N250" i="1" s="1"/>
  <c r="L251" i="1"/>
  <c r="N251" i="1" s="1"/>
  <c r="L252" i="1"/>
  <c r="N252" i="1" s="1"/>
  <c r="L253" i="1"/>
  <c r="L254" i="1"/>
  <c r="N254" i="1" s="1"/>
  <c r="L255" i="1"/>
  <c r="N255" i="1" s="1"/>
  <c r="L256" i="1"/>
  <c r="N256" i="1" s="1"/>
  <c r="L257" i="1"/>
  <c r="L258" i="1"/>
  <c r="N258" i="1" s="1"/>
  <c r="L259" i="1"/>
  <c r="N259" i="1" s="1"/>
  <c r="L260" i="1"/>
  <c r="N260" i="1" s="1"/>
  <c r="L261" i="1"/>
  <c r="L262" i="1"/>
  <c r="N262" i="1" s="1"/>
  <c r="L263" i="1"/>
  <c r="N263" i="1" s="1"/>
  <c r="L264" i="1"/>
  <c r="N264" i="1" s="1"/>
  <c r="L265" i="1"/>
  <c r="L266" i="1"/>
  <c r="N266" i="1" s="1"/>
  <c r="L267" i="1"/>
  <c r="N267" i="1" s="1"/>
  <c r="L268" i="1"/>
  <c r="N268" i="1" s="1"/>
  <c r="L269" i="1"/>
  <c r="L270" i="1"/>
  <c r="N270" i="1" s="1"/>
  <c r="L271" i="1"/>
  <c r="N271" i="1" s="1"/>
  <c r="L272" i="1"/>
  <c r="N272" i="1" s="1"/>
  <c r="L273" i="1"/>
  <c r="L274" i="1"/>
  <c r="N274" i="1" s="1"/>
  <c r="L275" i="1"/>
  <c r="N275" i="1" s="1"/>
  <c r="L276" i="1"/>
  <c r="N276" i="1" s="1"/>
  <c r="L277" i="1"/>
  <c r="L278" i="1"/>
  <c r="N278" i="1" s="1"/>
  <c r="L279" i="1"/>
  <c r="N279" i="1" s="1"/>
  <c r="L280" i="1"/>
  <c r="N280" i="1" s="1"/>
  <c r="L281" i="1"/>
  <c r="L282" i="1"/>
  <c r="N282" i="1" s="1"/>
  <c r="L283" i="1"/>
  <c r="N283" i="1" s="1"/>
  <c r="L284" i="1"/>
  <c r="N284" i="1" s="1"/>
  <c r="L285" i="1"/>
  <c r="L286" i="1"/>
  <c r="N286" i="1" s="1"/>
  <c r="L287" i="1"/>
  <c r="N287" i="1" s="1"/>
  <c r="L288" i="1"/>
  <c r="N288" i="1" s="1"/>
  <c r="L289" i="1"/>
  <c r="L290" i="1"/>
  <c r="N290" i="1" s="1"/>
  <c r="L291" i="1"/>
  <c r="N291" i="1" s="1"/>
  <c r="L292" i="1"/>
  <c r="N292" i="1" s="1"/>
  <c r="L293" i="1"/>
  <c r="L294" i="1"/>
  <c r="N294" i="1" s="1"/>
  <c r="L295" i="1"/>
  <c r="N295" i="1" s="1"/>
  <c r="L296" i="1"/>
  <c r="N296" i="1" s="1"/>
  <c r="L297" i="1"/>
  <c r="L298" i="1"/>
  <c r="N298" i="1" s="1"/>
  <c r="L299" i="1"/>
  <c r="N299" i="1" s="1"/>
  <c r="L300" i="1"/>
  <c r="N300" i="1" s="1"/>
  <c r="L301" i="1"/>
  <c r="L302" i="1"/>
  <c r="N302" i="1" s="1"/>
  <c r="L303" i="1"/>
  <c r="N303" i="1" s="1"/>
  <c r="L304" i="1"/>
  <c r="N304" i="1" s="1"/>
  <c r="L305" i="1"/>
  <c r="L306" i="1"/>
  <c r="N306" i="1" s="1"/>
  <c r="L307" i="1"/>
  <c r="N307" i="1" s="1"/>
  <c r="L308" i="1"/>
  <c r="N308" i="1" s="1"/>
  <c r="L309" i="1"/>
  <c r="L310" i="1"/>
  <c r="N310" i="1" s="1"/>
  <c r="L311" i="1"/>
  <c r="N311" i="1" s="1"/>
  <c r="L312" i="1"/>
  <c r="N312" i="1" s="1"/>
  <c r="L313" i="1"/>
  <c r="N313" i="1" s="1"/>
  <c r="L314" i="1"/>
  <c r="N314" i="1" s="1"/>
  <c r="L315" i="1"/>
  <c r="N315" i="1" s="1"/>
  <c r="L316" i="1"/>
  <c r="N316" i="1" s="1"/>
  <c r="L317" i="1"/>
  <c r="N317" i="1" s="1"/>
  <c r="L318" i="1"/>
  <c r="N318" i="1" s="1"/>
  <c r="L319" i="1"/>
  <c r="N319" i="1" s="1"/>
  <c r="L320" i="1"/>
  <c r="N320" i="1" s="1"/>
  <c r="L321" i="1"/>
  <c r="N321" i="1" s="1"/>
  <c r="L322" i="1"/>
  <c r="N322" i="1" s="1"/>
  <c r="L323" i="1"/>
  <c r="N323" i="1" s="1"/>
  <c r="L324" i="1"/>
  <c r="N324" i="1" s="1"/>
  <c r="L325" i="1"/>
  <c r="N325" i="1" s="1"/>
  <c r="L326" i="1"/>
  <c r="N326" i="1" s="1"/>
  <c r="L327" i="1"/>
  <c r="N327" i="1" s="1"/>
  <c r="L328" i="1"/>
  <c r="N328" i="1" s="1"/>
  <c r="L329" i="1"/>
  <c r="N329" i="1" s="1"/>
  <c r="L330" i="1"/>
  <c r="N330" i="1" s="1"/>
  <c r="L331" i="1"/>
  <c r="N331" i="1" s="1"/>
  <c r="L332" i="1"/>
  <c r="N332" i="1" s="1"/>
  <c r="L333" i="1"/>
  <c r="N333" i="1" s="1"/>
  <c r="L334" i="1"/>
  <c r="N334" i="1" s="1"/>
  <c r="L335" i="1"/>
  <c r="N335" i="1" s="1"/>
  <c r="L336" i="1"/>
  <c r="N336" i="1" s="1"/>
  <c r="L337" i="1"/>
  <c r="N337" i="1" s="1"/>
  <c r="L338" i="1"/>
  <c r="N338" i="1" s="1"/>
  <c r="L339" i="1"/>
  <c r="N339" i="1" s="1"/>
  <c r="L340" i="1"/>
  <c r="N340" i="1" s="1"/>
  <c r="L341" i="1"/>
  <c r="N341" i="1" s="1"/>
  <c r="L342" i="1"/>
  <c r="N342" i="1" s="1"/>
  <c r="L343" i="1"/>
  <c r="N343" i="1" s="1"/>
  <c r="L344" i="1"/>
  <c r="N344" i="1" s="1"/>
  <c r="L345" i="1"/>
  <c r="N345" i="1" s="1"/>
  <c r="L346" i="1"/>
  <c r="N346" i="1" s="1"/>
  <c r="L347" i="1"/>
  <c r="N347" i="1" s="1"/>
  <c r="L348" i="1"/>
  <c r="N348" i="1" s="1"/>
  <c r="L349" i="1"/>
  <c r="N349" i="1" s="1"/>
  <c r="L350" i="1"/>
  <c r="N350" i="1" s="1"/>
  <c r="L351" i="1"/>
  <c r="N351" i="1" s="1"/>
  <c r="L352" i="1"/>
  <c r="N352" i="1" s="1"/>
  <c r="L353" i="1"/>
  <c r="N353" i="1" s="1"/>
  <c r="L354" i="1"/>
  <c r="N354" i="1" s="1"/>
  <c r="L355" i="1"/>
  <c r="N355" i="1" s="1"/>
  <c r="L356" i="1"/>
  <c r="N356" i="1" s="1"/>
  <c r="L357" i="1"/>
  <c r="N357" i="1" s="1"/>
  <c r="L358" i="1"/>
  <c r="N358" i="1" s="1"/>
  <c r="L359" i="1"/>
  <c r="N359" i="1" s="1"/>
  <c r="L360" i="1"/>
  <c r="N360" i="1" s="1"/>
  <c r="L361" i="1"/>
  <c r="N361" i="1" s="1"/>
  <c r="L362" i="1"/>
  <c r="N362" i="1" s="1"/>
  <c r="L363" i="1"/>
  <c r="N363" i="1" s="1"/>
  <c r="L364" i="1"/>
  <c r="N364" i="1" s="1"/>
  <c r="L365" i="1"/>
  <c r="N365" i="1" s="1"/>
  <c r="L366" i="1"/>
  <c r="N366" i="1" s="1"/>
  <c r="L367" i="1"/>
  <c r="N367" i="1" s="1"/>
  <c r="L368" i="1"/>
  <c r="N368" i="1" s="1"/>
  <c r="L369" i="1"/>
  <c r="N369" i="1" s="1"/>
  <c r="L370" i="1"/>
  <c r="N370" i="1" s="1"/>
  <c r="L371" i="1"/>
  <c r="N371" i="1" s="1"/>
  <c r="L372" i="1"/>
  <c r="N372" i="1" s="1"/>
  <c r="L373" i="1"/>
  <c r="N373" i="1" s="1"/>
  <c r="L374" i="1"/>
  <c r="N374" i="1" s="1"/>
  <c r="L375" i="1"/>
  <c r="N375" i="1" s="1"/>
  <c r="L376" i="1"/>
  <c r="N376" i="1" s="1"/>
  <c r="L377" i="1"/>
  <c r="N377" i="1" s="1"/>
  <c r="L378" i="1"/>
  <c r="N378" i="1" s="1"/>
  <c r="L379" i="1"/>
  <c r="N379" i="1" s="1"/>
  <c r="L380" i="1"/>
  <c r="N380" i="1" s="1"/>
  <c r="L381" i="1"/>
  <c r="N381" i="1" s="1"/>
  <c r="L382" i="1"/>
  <c r="N382" i="1" s="1"/>
  <c r="L383" i="1"/>
  <c r="N383" i="1" s="1"/>
  <c r="L384" i="1"/>
  <c r="N384" i="1" s="1"/>
  <c r="L385" i="1"/>
  <c r="N385" i="1" s="1"/>
  <c r="L386" i="1"/>
  <c r="N386" i="1" s="1"/>
  <c r="L387" i="1"/>
  <c r="N387" i="1" s="1"/>
  <c r="L388" i="1"/>
  <c r="N388" i="1" s="1"/>
  <c r="L389" i="1"/>
  <c r="N389" i="1" s="1"/>
  <c r="L390" i="1"/>
  <c r="N390" i="1" s="1"/>
  <c r="L391" i="1"/>
  <c r="N391" i="1" s="1"/>
  <c r="L392" i="1"/>
  <c r="N392" i="1" s="1"/>
  <c r="L393" i="1"/>
  <c r="N393" i="1" s="1"/>
  <c r="L394" i="1"/>
  <c r="N394" i="1" s="1"/>
  <c r="L395" i="1"/>
  <c r="N395" i="1" s="1"/>
  <c r="L396" i="1"/>
  <c r="N396" i="1" s="1"/>
  <c r="L397" i="1"/>
  <c r="N397" i="1" s="1"/>
  <c r="L398" i="1"/>
  <c r="N398" i="1" s="1"/>
  <c r="L399" i="1"/>
  <c r="N399" i="1" s="1"/>
  <c r="L400" i="1"/>
  <c r="N400" i="1" s="1"/>
  <c r="L401" i="1"/>
  <c r="N401" i="1" s="1"/>
  <c r="L402" i="1"/>
  <c r="N402" i="1" s="1"/>
  <c r="L403" i="1"/>
  <c r="N403" i="1" s="1"/>
  <c r="L404" i="1"/>
  <c r="N404" i="1" s="1"/>
  <c r="L405" i="1"/>
  <c r="N405" i="1" s="1"/>
  <c r="L406" i="1"/>
  <c r="N406" i="1" s="1"/>
  <c r="L407" i="1"/>
  <c r="N407" i="1" s="1"/>
  <c r="L408" i="1"/>
  <c r="N408" i="1" s="1"/>
  <c r="L409" i="1"/>
  <c r="N409" i="1" s="1"/>
  <c r="L410" i="1"/>
  <c r="N410" i="1" s="1"/>
  <c r="L411" i="1"/>
  <c r="N411" i="1" s="1"/>
  <c r="L412" i="1"/>
  <c r="N412" i="1" s="1"/>
  <c r="L413" i="1"/>
  <c r="N413" i="1" s="1"/>
  <c r="L414" i="1"/>
  <c r="N414" i="1" s="1"/>
  <c r="L415" i="1"/>
  <c r="N415" i="1" s="1"/>
  <c r="L416" i="1"/>
  <c r="N416" i="1" s="1"/>
  <c r="L417" i="1"/>
  <c r="N417" i="1" s="1"/>
  <c r="L418" i="1"/>
  <c r="N418" i="1" s="1"/>
  <c r="L419" i="1"/>
  <c r="N419" i="1" s="1"/>
  <c r="L420" i="1"/>
  <c r="N420" i="1" s="1"/>
  <c r="L421" i="1"/>
  <c r="N421" i="1" s="1"/>
  <c r="L422" i="1"/>
  <c r="N422" i="1" s="1"/>
  <c r="L423" i="1"/>
  <c r="N423" i="1" s="1"/>
  <c r="L424" i="1"/>
  <c r="N424" i="1" s="1"/>
  <c r="L425" i="1"/>
  <c r="N425" i="1" s="1"/>
  <c r="L426" i="1"/>
  <c r="N426" i="1" s="1"/>
  <c r="L427" i="1"/>
  <c r="N427" i="1" s="1"/>
  <c r="L428" i="1"/>
  <c r="N428" i="1" s="1"/>
  <c r="L429" i="1"/>
  <c r="N429" i="1" s="1"/>
  <c r="L430" i="1"/>
  <c r="N430" i="1" s="1"/>
  <c r="L431" i="1"/>
  <c r="N431" i="1" s="1"/>
  <c r="L432" i="1"/>
  <c r="N432" i="1" s="1"/>
  <c r="L433" i="1"/>
  <c r="N433" i="1" s="1"/>
  <c r="L434" i="1"/>
  <c r="N434" i="1" s="1"/>
  <c r="L435" i="1"/>
  <c r="N435" i="1" s="1"/>
  <c r="L436" i="1"/>
  <c r="N436" i="1" s="1"/>
  <c r="L437" i="1"/>
  <c r="N437" i="1" s="1"/>
  <c r="L438" i="1"/>
  <c r="N438" i="1" s="1"/>
  <c r="L439" i="1"/>
  <c r="N439" i="1" s="1"/>
  <c r="L440" i="1"/>
  <c r="N440" i="1" s="1"/>
  <c r="L441" i="1"/>
  <c r="N441" i="1" s="1"/>
  <c r="L442" i="1"/>
  <c r="N442" i="1" s="1"/>
  <c r="L443" i="1"/>
  <c r="N443" i="1" s="1"/>
  <c r="L444" i="1"/>
  <c r="N444" i="1" s="1"/>
  <c r="L445" i="1"/>
  <c r="N445" i="1" s="1"/>
  <c r="L446" i="1"/>
  <c r="N446" i="1" s="1"/>
  <c r="L447" i="1"/>
  <c r="N447" i="1" s="1"/>
  <c r="L448" i="1"/>
  <c r="N448" i="1" s="1"/>
  <c r="L449" i="1"/>
  <c r="N449" i="1" s="1"/>
  <c r="L450" i="1"/>
  <c r="N450" i="1" s="1"/>
  <c r="L451" i="1"/>
  <c r="N451" i="1" s="1"/>
  <c r="L452" i="1"/>
  <c r="N452" i="1" s="1"/>
  <c r="L453" i="1"/>
  <c r="N453" i="1" s="1"/>
  <c r="L454" i="1"/>
  <c r="N454" i="1" s="1"/>
  <c r="L455" i="1"/>
  <c r="N455" i="1" s="1"/>
  <c r="L456" i="1"/>
  <c r="N456" i="1" s="1"/>
  <c r="L457" i="1"/>
  <c r="N457" i="1" s="1"/>
  <c r="L458" i="1"/>
  <c r="N458" i="1" s="1"/>
  <c r="L459" i="1"/>
  <c r="N459" i="1" s="1"/>
  <c r="L460" i="1"/>
  <c r="N460" i="1" s="1"/>
  <c r="L461" i="1"/>
  <c r="N461" i="1" s="1"/>
  <c r="L462" i="1"/>
  <c r="N462" i="1" s="1"/>
  <c r="L463" i="1"/>
  <c r="N463" i="1" s="1"/>
  <c r="L464" i="1"/>
  <c r="N464" i="1" s="1"/>
  <c r="L465" i="1"/>
  <c r="N465" i="1" s="1"/>
  <c r="L466" i="1"/>
  <c r="N466" i="1" s="1"/>
  <c r="L467" i="1"/>
  <c r="N467" i="1" s="1"/>
  <c r="L468" i="1"/>
  <c r="N468" i="1" s="1"/>
  <c r="L469" i="1"/>
  <c r="N469" i="1" s="1"/>
  <c r="L470" i="1"/>
  <c r="N470" i="1" s="1"/>
  <c r="L471" i="1"/>
  <c r="N471" i="1" s="1"/>
  <c r="L472" i="1"/>
  <c r="N472" i="1" s="1"/>
  <c r="L473" i="1"/>
  <c r="N473" i="1" s="1"/>
  <c r="L474" i="1"/>
  <c r="N474" i="1" s="1"/>
  <c r="L475" i="1"/>
  <c r="N475" i="1" s="1"/>
  <c r="L476" i="1"/>
  <c r="N476" i="1" s="1"/>
  <c r="L477" i="1"/>
  <c r="N477" i="1" s="1"/>
  <c r="L478" i="1"/>
  <c r="N478" i="1" s="1"/>
  <c r="L479" i="1"/>
  <c r="N479" i="1" s="1"/>
  <c r="L480" i="1"/>
  <c r="N480" i="1" s="1"/>
  <c r="L481" i="1"/>
  <c r="N481" i="1" s="1"/>
  <c r="L482" i="1"/>
  <c r="N482" i="1" s="1"/>
  <c r="L483" i="1"/>
  <c r="N483" i="1" s="1"/>
  <c r="L484" i="1"/>
  <c r="N484" i="1" s="1"/>
  <c r="L485" i="1"/>
  <c r="N485" i="1" s="1"/>
  <c r="L486" i="1"/>
  <c r="N486" i="1" s="1"/>
  <c r="L487" i="1"/>
  <c r="N487" i="1" s="1"/>
  <c r="L488" i="1"/>
  <c r="N488" i="1" s="1"/>
  <c r="L489" i="1"/>
  <c r="N489" i="1" s="1"/>
  <c r="L490" i="1"/>
  <c r="N490" i="1" s="1"/>
  <c r="L491" i="1"/>
  <c r="N491" i="1" s="1"/>
  <c r="L492" i="1"/>
  <c r="N492" i="1" s="1"/>
  <c r="L493" i="1"/>
  <c r="N493" i="1" s="1"/>
  <c r="L494" i="1"/>
  <c r="N494" i="1" s="1"/>
  <c r="L495" i="1"/>
  <c r="N495" i="1" s="1"/>
  <c r="L496" i="1"/>
  <c r="N496" i="1" s="1"/>
  <c r="L497" i="1"/>
  <c r="N497" i="1" s="1"/>
  <c r="L498" i="1"/>
  <c r="N498" i="1" s="1"/>
  <c r="L499" i="1"/>
  <c r="N499" i="1" s="1"/>
  <c r="L500" i="1"/>
  <c r="N500" i="1" s="1"/>
  <c r="L501" i="1"/>
  <c r="N501" i="1" s="1"/>
  <c r="L502" i="1"/>
  <c r="N502" i="1" s="1"/>
  <c r="L503" i="1"/>
  <c r="N503" i="1" s="1"/>
  <c r="L504" i="1"/>
  <c r="N504" i="1" s="1"/>
  <c r="L505" i="1"/>
  <c r="N505" i="1" s="1"/>
  <c r="L506" i="1"/>
  <c r="N506" i="1" s="1"/>
  <c r="L507" i="1"/>
  <c r="N507" i="1" s="1"/>
  <c r="L508" i="1"/>
  <c r="N508" i="1" s="1"/>
  <c r="L509" i="1"/>
  <c r="N509" i="1" s="1"/>
  <c r="L510" i="1"/>
  <c r="N510" i="1" s="1"/>
  <c r="L511" i="1"/>
  <c r="N511" i="1" s="1"/>
  <c r="L512" i="1"/>
  <c r="N512" i="1" s="1"/>
  <c r="L513" i="1"/>
  <c r="N513" i="1" s="1"/>
  <c r="L514" i="1"/>
  <c r="N514" i="1" s="1"/>
  <c r="L515" i="1"/>
  <c r="N515" i="1" s="1"/>
  <c r="L516" i="1"/>
  <c r="N516" i="1" s="1"/>
  <c r="L517" i="1"/>
  <c r="N517" i="1" s="1"/>
  <c r="L518" i="1"/>
  <c r="N518" i="1" s="1"/>
  <c r="L519" i="1"/>
  <c r="N519" i="1" s="1"/>
  <c r="L520" i="1"/>
  <c r="N520" i="1" s="1"/>
  <c r="L521" i="1"/>
  <c r="N521" i="1" s="1"/>
  <c r="L522" i="1"/>
  <c r="N522" i="1" s="1"/>
  <c r="L523" i="1"/>
  <c r="N523" i="1" s="1"/>
  <c r="L524" i="1"/>
  <c r="N524" i="1" s="1"/>
  <c r="L525" i="1"/>
  <c r="N525" i="1" s="1"/>
  <c r="L526" i="1"/>
  <c r="N526" i="1" s="1"/>
  <c r="L527" i="1"/>
  <c r="N527" i="1" s="1"/>
  <c r="L528" i="1"/>
  <c r="N528" i="1" s="1"/>
  <c r="L529" i="1"/>
  <c r="N529" i="1" s="1"/>
  <c r="L530" i="1"/>
  <c r="N530" i="1" s="1"/>
  <c r="L531" i="1"/>
  <c r="N531" i="1" s="1"/>
  <c r="L532" i="1"/>
  <c r="N532" i="1" s="1"/>
  <c r="L533" i="1"/>
  <c r="N533" i="1" s="1"/>
  <c r="L534" i="1"/>
  <c r="N534" i="1" s="1"/>
  <c r="L535" i="1"/>
  <c r="N535" i="1" s="1"/>
  <c r="L536" i="1"/>
  <c r="N536" i="1" s="1"/>
  <c r="L537" i="1"/>
  <c r="N537" i="1" s="1"/>
  <c r="L538" i="1"/>
  <c r="N538" i="1" s="1"/>
  <c r="L539" i="1"/>
  <c r="N539" i="1" s="1"/>
  <c r="L540" i="1"/>
  <c r="N540" i="1" s="1"/>
  <c r="L541" i="1"/>
  <c r="N541" i="1" s="1"/>
  <c r="L542" i="1"/>
  <c r="N542" i="1" s="1"/>
  <c r="L543" i="1"/>
  <c r="N543" i="1" s="1"/>
  <c r="L544" i="1"/>
  <c r="N544" i="1" s="1"/>
  <c r="L545" i="1"/>
  <c r="N545" i="1" s="1"/>
  <c r="L546" i="1"/>
  <c r="N546" i="1" s="1"/>
  <c r="L547" i="1"/>
  <c r="N547" i="1" s="1"/>
  <c r="L548" i="1"/>
  <c r="N548" i="1" s="1"/>
  <c r="L549" i="1"/>
  <c r="N549" i="1" s="1"/>
  <c r="L550" i="1"/>
  <c r="N550" i="1" s="1"/>
  <c r="L551" i="1"/>
  <c r="N551" i="1" s="1"/>
  <c r="L552" i="1"/>
  <c r="N552" i="1" s="1"/>
  <c r="L553" i="1"/>
  <c r="N553" i="1" s="1"/>
  <c r="L554" i="1"/>
  <c r="N554" i="1" s="1"/>
  <c r="L555" i="1"/>
  <c r="N555" i="1" s="1"/>
  <c r="L556" i="1"/>
  <c r="N556" i="1" s="1"/>
  <c r="L557" i="1"/>
  <c r="N557" i="1" s="1"/>
  <c r="L558" i="1"/>
  <c r="N558" i="1" s="1"/>
  <c r="L559" i="1"/>
  <c r="N559" i="1" s="1"/>
  <c r="L560" i="1"/>
  <c r="N560" i="1" s="1"/>
  <c r="L561" i="1"/>
  <c r="N561" i="1" s="1"/>
  <c r="L562" i="1"/>
  <c r="N562" i="1" s="1"/>
  <c r="L563" i="1"/>
  <c r="N563" i="1" s="1"/>
  <c r="L564" i="1"/>
  <c r="N564" i="1" s="1"/>
  <c r="L565" i="1"/>
  <c r="N565" i="1" s="1"/>
  <c r="L566" i="1"/>
  <c r="N566" i="1" s="1"/>
  <c r="L567" i="1"/>
  <c r="N567" i="1" s="1"/>
  <c r="L568" i="1"/>
  <c r="N568" i="1" s="1"/>
  <c r="L569" i="1"/>
  <c r="N569" i="1" s="1"/>
  <c r="L570" i="1"/>
  <c r="N570" i="1" s="1"/>
  <c r="L571" i="1"/>
  <c r="N571" i="1" s="1"/>
  <c r="L572" i="1"/>
  <c r="N572" i="1" s="1"/>
  <c r="L573" i="1"/>
  <c r="N573" i="1" s="1"/>
  <c r="L574" i="1"/>
  <c r="N574" i="1" s="1"/>
  <c r="L575" i="1"/>
  <c r="N575" i="1" s="1"/>
  <c r="L576" i="1"/>
  <c r="N576" i="1" s="1"/>
  <c r="L577" i="1"/>
  <c r="N577" i="1" s="1"/>
  <c r="L578" i="1"/>
  <c r="N578" i="1" s="1"/>
  <c r="L579" i="1"/>
  <c r="N579" i="1" s="1"/>
  <c r="L580" i="1"/>
  <c r="N580" i="1" s="1"/>
  <c r="L581" i="1"/>
  <c r="N581" i="1" s="1"/>
  <c r="L582" i="1"/>
  <c r="N582" i="1" s="1"/>
  <c r="L583" i="1"/>
  <c r="N583" i="1" s="1"/>
  <c r="L584" i="1"/>
  <c r="N584" i="1" s="1"/>
  <c r="L585" i="1"/>
  <c r="N585" i="1" s="1"/>
  <c r="L586" i="1"/>
  <c r="N586" i="1" s="1"/>
  <c r="L587" i="1"/>
  <c r="N587" i="1" s="1"/>
  <c r="L588" i="1"/>
  <c r="N588" i="1" s="1"/>
  <c r="L589" i="1"/>
  <c r="N589" i="1" s="1"/>
  <c r="L590" i="1"/>
  <c r="N590" i="1" s="1"/>
  <c r="L591" i="1"/>
  <c r="N591" i="1" s="1"/>
  <c r="L592" i="1"/>
  <c r="N592" i="1" s="1"/>
  <c r="L593" i="1"/>
  <c r="N593" i="1" s="1"/>
  <c r="L594" i="1"/>
  <c r="N594" i="1" s="1"/>
  <c r="L595" i="1"/>
  <c r="N595" i="1" s="1"/>
  <c r="L596" i="1"/>
  <c r="N596" i="1" s="1"/>
  <c r="L597" i="1"/>
  <c r="N597" i="1" s="1"/>
  <c r="L598" i="1"/>
  <c r="N598" i="1" s="1"/>
  <c r="L599" i="1"/>
  <c r="N599" i="1" s="1"/>
  <c r="L600" i="1"/>
  <c r="N600" i="1" s="1"/>
  <c r="L601" i="1"/>
  <c r="N601" i="1" s="1"/>
  <c r="L602" i="1"/>
  <c r="N602" i="1" s="1"/>
  <c r="L603" i="1"/>
  <c r="N603" i="1" s="1"/>
  <c r="L604" i="1"/>
  <c r="N604" i="1" s="1"/>
  <c r="L605" i="1"/>
  <c r="N605" i="1" s="1"/>
  <c r="L606" i="1"/>
  <c r="N606" i="1" s="1"/>
  <c r="L607" i="1"/>
  <c r="N607" i="1" s="1"/>
  <c r="L608" i="1"/>
  <c r="N608" i="1" s="1"/>
  <c r="L609" i="1"/>
  <c r="N609" i="1" s="1"/>
  <c r="L610" i="1"/>
  <c r="N610" i="1" s="1"/>
  <c r="L611" i="1"/>
  <c r="N611" i="1" s="1"/>
  <c r="L612" i="1"/>
  <c r="N612" i="1" s="1"/>
  <c r="L613" i="1"/>
  <c r="N613" i="1" s="1"/>
  <c r="L614" i="1"/>
  <c r="N614" i="1" s="1"/>
  <c r="L615" i="1"/>
  <c r="N615" i="1" s="1"/>
  <c r="L616" i="1"/>
  <c r="N616" i="1" s="1"/>
  <c r="L617" i="1"/>
  <c r="N617" i="1" s="1"/>
  <c r="L618" i="1"/>
  <c r="N618" i="1" s="1"/>
  <c r="L619" i="1"/>
  <c r="N619" i="1" s="1"/>
  <c r="L620" i="1"/>
  <c r="N620" i="1" s="1"/>
  <c r="L621" i="1"/>
  <c r="N621" i="1" s="1"/>
  <c r="L622" i="1"/>
  <c r="N622" i="1" s="1"/>
  <c r="L623" i="1"/>
  <c r="N623" i="1" s="1"/>
  <c r="L624" i="1"/>
  <c r="N624" i="1" s="1"/>
  <c r="L625" i="1"/>
  <c r="N625" i="1" s="1"/>
  <c r="L626" i="1"/>
  <c r="N626" i="1" s="1"/>
  <c r="L627" i="1"/>
  <c r="N627" i="1" s="1"/>
  <c r="L628" i="1"/>
  <c r="N628" i="1" s="1"/>
  <c r="L629" i="1"/>
  <c r="N629" i="1" s="1"/>
  <c r="L630" i="1"/>
  <c r="N630" i="1" s="1"/>
  <c r="L631" i="1"/>
  <c r="N631" i="1" s="1"/>
  <c r="L632" i="1"/>
  <c r="N632" i="1" s="1"/>
  <c r="L633" i="1"/>
  <c r="N633" i="1" s="1"/>
  <c r="L634" i="1"/>
  <c r="N634" i="1" s="1"/>
  <c r="L635" i="1"/>
  <c r="N635" i="1" s="1"/>
  <c r="L636" i="1"/>
  <c r="N636" i="1" s="1"/>
  <c r="L637" i="1"/>
  <c r="N637" i="1" s="1"/>
  <c r="L638" i="1"/>
  <c r="N638" i="1" s="1"/>
  <c r="L639" i="1"/>
  <c r="N639" i="1" s="1"/>
  <c r="L640" i="1"/>
  <c r="N640" i="1" s="1"/>
  <c r="L641" i="1"/>
  <c r="N641" i="1" s="1"/>
  <c r="L642" i="1"/>
  <c r="N642" i="1" s="1"/>
  <c r="L643" i="1"/>
  <c r="N643" i="1" s="1"/>
  <c r="L644" i="1"/>
  <c r="N644" i="1" s="1"/>
  <c r="L645" i="1"/>
  <c r="N645" i="1" s="1"/>
  <c r="L646" i="1"/>
  <c r="N646" i="1" s="1"/>
  <c r="L647" i="1"/>
  <c r="N647" i="1" s="1"/>
  <c r="L648" i="1"/>
  <c r="N648" i="1" s="1"/>
  <c r="L649" i="1"/>
  <c r="N649" i="1" s="1"/>
  <c r="L650" i="1"/>
  <c r="N650" i="1" s="1"/>
  <c r="L651" i="1"/>
  <c r="N651" i="1" s="1"/>
  <c r="L652" i="1"/>
  <c r="N652" i="1" s="1"/>
  <c r="L653" i="1"/>
  <c r="N653" i="1" s="1"/>
  <c r="L654" i="1"/>
  <c r="N654" i="1" s="1"/>
  <c r="L655" i="1"/>
  <c r="N655" i="1" s="1"/>
  <c r="L656" i="1"/>
  <c r="N656" i="1" s="1"/>
  <c r="L657" i="1"/>
  <c r="N657" i="1" s="1"/>
  <c r="L658" i="1"/>
  <c r="N658" i="1" s="1"/>
  <c r="L659" i="1"/>
  <c r="N659" i="1" s="1"/>
  <c r="L660" i="1"/>
  <c r="N660" i="1" s="1"/>
  <c r="L661" i="1"/>
  <c r="N661" i="1" s="1"/>
  <c r="L662" i="1"/>
  <c r="N662" i="1" s="1"/>
  <c r="L663" i="1"/>
  <c r="N663" i="1" s="1"/>
  <c r="L664" i="1"/>
  <c r="N664" i="1" s="1"/>
  <c r="L665" i="1"/>
  <c r="N665" i="1" s="1"/>
  <c r="L666" i="1"/>
  <c r="N666" i="1" s="1"/>
  <c r="L667" i="1"/>
  <c r="N667" i="1" s="1"/>
  <c r="L668" i="1"/>
  <c r="N668" i="1" s="1"/>
  <c r="L669" i="1"/>
  <c r="N669" i="1" s="1"/>
  <c r="L670" i="1"/>
  <c r="N670" i="1" s="1"/>
  <c r="L671" i="1"/>
  <c r="N671" i="1" s="1"/>
  <c r="L672" i="1"/>
  <c r="N672" i="1" s="1"/>
  <c r="L673" i="1"/>
  <c r="N673" i="1" s="1"/>
  <c r="L674" i="1"/>
  <c r="N674" i="1" s="1"/>
  <c r="L675" i="1"/>
  <c r="N675" i="1" s="1"/>
  <c r="L676" i="1"/>
  <c r="N676" i="1" s="1"/>
  <c r="L677" i="1"/>
  <c r="N677" i="1" s="1"/>
  <c r="L678" i="1"/>
  <c r="N678" i="1" s="1"/>
  <c r="L679" i="1"/>
  <c r="N679" i="1" s="1"/>
  <c r="L680" i="1"/>
  <c r="N680" i="1" s="1"/>
  <c r="L681" i="1"/>
  <c r="N681" i="1" s="1"/>
  <c r="L682" i="1"/>
  <c r="N682" i="1" s="1"/>
  <c r="L683" i="1"/>
  <c r="N683" i="1" s="1"/>
  <c r="L684" i="1"/>
  <c r="N684" i="1" s="1"/>
  <c r="L685" i="1"/>
  <c r="N685" i="1" s="1"/>
  <c r="L686" i="1"/>
  <c r="N686" i="1" s="1"/>
  <c r="L687" i="1"/>
  <c r="N687" i="1" s="1"/>
  <c r="L688" i="1"/>
  <c r="N688" i="1" s="1"/>
  <c r="L689" i="1"/>
  <c r="N689" i="1" s="1"/>
  <c r="L690" i="1"/>
  <c r="N690" i="1" s="1"/>
  <c r="L691" i="1"/>
  <c r="N691" i="1" s="1"/>
  <c r="L692" i="1"/>
  <c r="N692" i="1" s="1"/>
  <c r="L693" i="1"/>
  <c r="N693" i="1" s="1"/>
  <c r="L694" i="1"/>
  <c r="N694" i="1" s="1"/>
  <c r="L695" i="1"/>
  <c r="N695" i="1" s="1"/>
  <c r="L696" i="1"/>
  <c r="N696" i="1" s="1"/>
  <c r="L697" i="1"/>
  <c r="N697" i="1" s="1"/>
  <c r="L698" i="1"/>
  <c r="N698" i="1" s="1"/>
  <c r="L699" i="1"/>
  <c r="N699" i="1" s="1"/>
  <c r="L700" i="1"/>
  <c r="N700" i="1" s="1"/>
  <c r="L701" i="1"/>
  <c r="N701" i="1" s="1"/>
  <c r="L702" i="1"/>
  <c r="N702" i="1" s="1"/>
  <c r="L703" i="1"/>
  <c r="N703" i="1" s="1"/>
  <c r="L704" i="1"/>
  <c r="N704" i="1" s="1"/>
  <c r="L705" i="1"/>
  <c r="N705" i="1" s="1"/>
  <c r="L706" i="1"/>
  <c r="N706" i="1" s="1"/>
  <c r="L707" i="1"/>
  <c r="N707" i="1" s="1"/>
  <c r="L708" i="1"/>
  <c r="N708" i="1" s="1"/>
  <c r="L709" i="1"/>
  <c r="N709" i="1" s="1"/>
  <c r="L710" i="1"/>
  <c r="N710" i="1" s="1"/>
  <c r="L711" i="1"/>
  <c r="N711" i="1" s="1"/>
  <c r="L712" i="1"/>
  <c r="N712" i="1" s="1"/>
  <c r="L713" i="1"/>
  <c r="N713" i="1" s="1"/>
  <c r="L714" i="1"/>
  <c r="N714" i="1" s="1"/>
  <c r="L715" i="1"/>
  <c r="N715" i="1" s="1"/>
  <c r="L716" i="1"/>
  <c r="N716" i="1" s="1"/>
  <c r="L717" i="1"/>
  <c r="N717" i="1" s="1"/>
  <c r="L718" i="1"/>
  <c r="N718" i="1" s="1"/>
  <c r="L719" i="1"/>
  <c r="N719" i="1" s="1"/>
  <c r="L720" i="1"/>
  <c r="N720" i="1" s="1"/>
  <c r="L721" i="1"/>
  <c r="N721" i="1" s="1"/>
  <c r="L722" i="1"/>
  <c r="N722" i="1" s="1"/>
  <c r="L723" i="1"/>
  <c r="N723" i="1" s="1"/>
  <c r="L724" i="1"/>
  <c r="N724" i="1" s="1"/>
  <c r="L725" i="1"/>
  <c r="N725" i="1" s="1"/>
  <c r="L726" i="1"/>
  <c r="N726" i="1" s="1"/>
  <c r="L727" i="1"/>
  <c r="N727" i="1" s="1"/>
  <c r="L728" i="1"/>
  <c r="N728" i="1" s="1"/>
  <c r="L729" i="1"/>
  <c r="N729" i="1" s="1"/>
  <c r="L730" i="1"/>
  <c r="N730" i="1" s="1"/>
  <c r="L731" i="1"/>
  <c r="N731" i="1" s="1"/>
  <c r="L732" i="1"/>
  <c r="N732" i="1" s="1"/>
  <c r="L733" i="1"/>
  <c r="N733" i="1" s="1"/>
  <c r="L734" i="1"/>
  <c r="N734" i="1" s="1"/>
  <c r="L735" i="1"/>
  <c r="N735" i="1" s="1"/>
  <c r="L736" i="1"/>
  <c r="N736" i="1" s="1"/>
  <c r="L737" i="1"/>
  <c r="N737" i="1" s="1"/>
  <c r="L738" i="1"/>
  <c r="N738" i="1" s="1"/>
  <c r="L739" i="1"/>
  <c r="N739" i="1" s="1"/>
  <c r="L740" i="1"/>
  <c r="N740" i="1" s="1"/>
  <c r="L741" i="1"/>
  <c r="N741" i="1" s="1"/>
  <c r="L742" i="1"/>
  <c r="N742" i="1" s="1"/>
  <c r="L743" i="1"/>
  <c r="N743" i="1" s="1"/>
  <c r="L744" i="1"/>
  <c r="N744" i="1" s="1"/>
  <c r="L745" i="1"/>
  <c r="N745" i="1" s="1"/>
  <c r="L746" i="1"/>
  <c r="N746" i="1" s="1"/>
  <c r="L747" i="1"/>
  <c r="N747" i="1" s="1"/>
  <c r="L748" i="1"/>
  <c r="N748" i="1" s="1"/>
  <c r="L749" i="1"/>
  <c r="N749" i="1" s="1"/>
  <c r="L750" i="1"/>
  <c r="N750" i="1" s="1"/>
  <c r="L751" i="1"/>
  <c r="N751" i="1" s="1"/>
  <c r="L752" i="1"/>
  <c r="N752" i="1" s="1"/>
  <c r="L753" i="1"/>
  <c r="N753" i="1" s="1"/>
  <c r="L754" i="1"/>
  <c r="N754" i="1" s="1"/>
  <c r="L755" i="1"/>
  <c r="N755" i="1" s="1"/>
  <c r="L756" i="1"/>
  <c r="N756" i="1" s="1"/>
  <c r="L757" i="1"/>
  <c r="N757" i="1" s="1"/>
  <c r="L758" i="1"/>
  <c r="N758" i="1" s="1"/>
  <c r="L759" i="1"/>
  <c r="N759" i="1" s="1"/>
  <c r="L760" i="1"/>
  <c r="N760" i="1" s="1"/>
  <c r="L761" i="1"/>
  <c r="N761" i="1" s="1"/>
  <c r="L762" i="1"/>
  <c r="N762" i="1" s="1"/>
  <c r="L763" i="1"/>
  <c r="N763" i="1" s="1"/>
  <c r="L764" i="1"/>
  <c r="N764" i="1" s="1"/>
  <c r="L765" i="1"/>
  <c r="N765" i="1" s="1"/>
  <c r="L766" i="1"/>
  <c r="N766" i="1" s="1"/>
  <c r="L767" i="1"/>
  <c r="N767" i="1" s="1"/>
  <c r="L768" i="1"/>
  <c r="N768" i="1" s="1"/>
  <c r="L769" i="1"/>
  <c r="N769" i="1" s="1"/>
  <c r="L770" i="1"/>
  <c r="N770" i="1" s="1"/>
  <c r="L771" i="1"/>
  <c r="N771" i="1" s="1"/>
  <c r="L772" i="1"/>
  <c r="N772" i="1" s="1"/>
  <c r="L773" i="1"/>
  <c r="N773" i="1" s="1"/>
  <c r="L774" i="1"/>
  <c r="N774" i="1" s="1"/>
  <c r="L775" i="1"/>
  <c r="N775" i="1" s="1"/>
  <c r="L776" i="1"/>
  <c r="N776" i="1" s="1"/>
  <c r="L777" i="1"/>
  <c r="N777" i="1" s="1"/>
  <c r="L778" i="1"/>
  <c r="N778" i="1" s="1"/>
  <c r="L779" i="1"/>
  <c r="N779" i="1" s="1"/>
  <c r="L780" i="1"/>
  <c r="N780" i="1" s="1"/>
  <c r="L781" i="1"/>
  <c r="N781" i="1" s="1"/>
  <c r="L782" i="1"/>
  <c r="N782" i="1" s="1"/>
  <c r="L783" i="1"/>
  <c r="N783" i="1" s="1"/>
  <c r="L784" i="1"/>
  <c r="N784" i="1" s="1"/>
  <c r="L785" i="1"/>
  <c r="N785" i="1" s="1"/>
  <c r="L786" i="1"/>
  <c r="N786" i="1" s="1"/>
  <c r="L787" i="1"/>
  <c r="N787" i="1" s="1"/>
  <c r="L788" i="1"/>
  <c r="N788" i="1" s="1"/>
  <c r="L789" i="1"/>
  <c r="N789" i="1" s="1"/>
  <c r="L790" i="1"/>
  <c r="N790" i="1" s="1"/>
  <c r="L791" i="1"/>
  <c r="N791" i="1" s="1"/>
  <c r="L792" i="1"/>
  <c r="N792" i="1" s="1"/>
  <c r="L793" i="1"/>
  <c r="N793" i="1" s="1"/>
  <c r="L794" i="1"/>
  <c r="N794" i="1" s="1"/>
  <c r="L795" i="1"/>
  <c r="N795" i="1" s="1"/>
  <c r="L796" i="1"/>
  <c r="N796" i="1" s="1"/>
  <c r="L797" i="1"/>
  <c r="N797" i="1" s="1"/>
  <c r="L798" i="1"/>
  <c r="N798" i="1" s="1"/>
  <c r="L799" i="1"/>
  <c r="N799" i="1" s="1"/>
  <c r="L800" i="1"/>
  <c r="N800" i="1" s="1"/>
  <c r="L801" i="1"/>
  <c r="N801" i="1" s="1"/>
  <c r="L802" i="1"/>
  <c r="N802" i="1" s="1"/>
  <c r="L803" i="1"/>
  <c r="N803" i="1" s="1"/>
  <c r="L804" i="1"/>
  <c r="N804" i="1" s="1"/>
  <c r="L805" i="1"/>
  <c r="N805" i="1" s="1"/>
  <c r="L806" i="1"/>
  <c r="N806" i="1" s="1"/>
  <c r="L807" i="1"/>
  <c r="N807" i="1" s="1"/>
  <c r="L808" i="1"/>
  <c r="N808" i="1" s="1"/>
  <c r="L809" i="1"/>
  <c r="N809" i="1" s="1"/>
  <c r="L810" i="1"/>
  <c r="N810" i="1" s="1"/>
  <c r="L811" i="1"/>
  <c r="N811" i="1" s="1"/>
  <c r="L812" i="1"/>
  <c r="N812" i="1" s="1"/>
  <c r="L813" i="1"/>
  <c r="N813" i="1" s="1"/>
  <c r="L814" i="1"/>
  <c r="N814" i="1" s="1"/>
  <c r="L815" i="1"/>
  <c r="N815" i="1" s="1"/>
  <c r="L816" i="1"/>
  <c r="N816" i="1" s="1"/>
  <c r="L817" i="1"/>
  <c r="N817" i="1" s="1"/>
  <c r="L818" i="1"/>
  <c r="N818" i="1" s="1"/>
  <c r="L819" i="1"/>
  <c r="N819" i="1" s="1"/>
  <c r="L820" i="1"/>
  <c r="N820" i="1" s="1"/>
  <c r="L821" i="1"/>
  <c r="N821" i="1" s="1"/>
  <c r="L822" i="1"/>
  <c r="N822" i="1" s="1"/>
  <c r="L823" i="1"/>
  <c r="N823" i="1" s="1"/>
  <c r="L824" i="1"/>
  <c r="N824" i="1" s="1"/>
  <c r="L825" i="1"/>
  <c r="N825" i="1" s="1"/>
  <c r="L826" i="1"/>
  <c r="N826" i="1" s="1"/>
  <c r="L827" i="1"/>
  <c r="N827" i="1" s="1"/>
  <c r="L828" i="1"/>
  <c r="N828" i="1" s="1"/>
  <c r="L829" i="1"/>
  <c r="N829" i="1" s="1"/>
  <c r="L830" i="1"/>
  <c r="N830" i="1" s="1"/>
  <c r="L831" i="1"/>
  <c r="N831" i="1" s="1"/>
  <c r="L832" i="1"/>
  <c r="N832" i="1" s="1"/>
  <c r="L833" i="1"/>
  <c r="N833" i="1" s="1"/>
  <c r="L834" i="1"/>
  <c r="N834" i="1" s="1"/>
  <c r="L835" i="1"/>
  <c r="N835" i="1" s="1"/>
  <c r="L836" i="1"/>
  <c r="N836" i="1" s="1"/>
  <c r="L837" i="1"/>
  <c r="N837" i="1" s="1"/>
  <c r="L838" i="1"/>
  <c r="N838" i="1" s="1"/>
  <c r="L839" i="1"/>
  <c r="N839" i="1" s="1"/>
  <c r="L840" i="1"/>
  <c r="N840" i="1" s="1"/>
  <c r="L841" i="1"/>
  <c r="N841" i="1" s="1"/>
  <c r="L842" i="1"/>
  <c r="N842" i="1" s="1"/>
  <c r="L843" i="1"/>
  <c r="N843" i="1" s="1"/>
  <c r="L844" i="1"/>
  <c r="N844" i="1" s="1"/>
  <c r="L845" i="1"/>
  <c r="N845" i="1" s="1"/>
  <c r="L846" i="1"/>
  <c r="N846" i="1" s="1"/>
  <c r="L847" i="1"/>
  <c r="N847" i="1" s="1"/>
  <c r="L848" i="1"/>
  <c r="N848" i="1" s="1"/>
  <c r="L849" i="1"/>
  <c r="N849" i="1" s="1"/>
  <c r="L850" i="1"/>
  <c r="N850" i="1" s="1"/>
  <c r="L851" i="1"/>
  <c r="N851" i="1" s="1"/>
  <c r="L852" i="1"/>
  <c r="N852" i="1" s="1"/>
  <c r="L853" i="1"/>
  <c r="N853" i="1" s="1"/>
  <c r="L854" i="1"/>
  <c r="N854" i="1" s="1"/>
  <c r="L855" i="1"/>
  <c r="N855" i="1" s="1"/>
  <c r="L856" i="1"/>
  <c r="N856" i="1" s="1"/>
  <c r="L857" i="1"/>
  <c r="N857" i="1" s="1"/>
  <c r="L858" i="1"/>
  <c r="N858" i="1" s="1"/>
  <c r="L859" i="1"/>
  <c r="N859" i="1" s="1"/>
  <c r="L860" i="1"/>
  <c r="N860" i="1" s="1"/>
  <c r="L861" i="1"/>
  <c r="N861" i="1" s="1"/>
  <c r="L862" i="1"/>
  <c r="N862" i="1" s="1"/>
  <c r="L863" i="1"/>
  <c r="N863" i="1" s="1"/>
  <c r="L864" i="1"/>
  <c r="N864" i="1" s="1"/>
  <c r="L865" i="1"/>
  <c r="N865" i="1" s="1"/>
  <c r="L866" i="1"/>
  <c r="N866" i="1" s="1"/>
  <c r="L867" i="1"/>
  <c r="N867" i="1" s="1"/>
  <c r="L868" i="1"/>
  <c r="N868" i="1" s="1"/>
  <c r="L869" i="1"/>
  <c r="N869" i="1" s="1"/>
  <c r="L870" i="1"/>
  <c r="N870" i="1" s="1"/>
  <c r="L871" i="1"/>
  <c r="N871" i="1" s="1"/>
  <c r="L872" i="1"/>
  <c r="N872" i="1" s="1"/>
  <c r="L873" i="1"/>
  <c r="N873" i="1" s="1"/>
  <c r="L874" i="1"/>
  <c r="N874" i="1" s="1"/>
  <c r="L875" i="1"/>
  <c r="N875" i="1" s="1"/>
  <c r="L876" i="1"/>
  <c r="N876" i="1" s="1"/>
  <c r="L877" i="1"/>
  <c r="N877" i="1" s="1"/>
  <c r="L878" i="1"/>
  <c r="N878" i="1" s="1"/>
  <c r="L879" i="1"/>
  <c r="N879" i="1" s="1"/>
  <c r="L880" i="1"/>
  <c r="N880" i="1" s="1"/>
  <c r="L881" i="1"/>
  <c r="N881" i="1" s="1"/>
  <c r="L882" i="1"/>
  <c r="N882" i="1" s="1"/>
  <c r="L883" i="1"/>
  <c r="N883" i="1" s="1"/>
  <c r="L884" i="1"/>
  <c r="N884" i="1" s="1"/>
  <c r="L885" i="1"/>
  <c r="N885" i="1" s="1"/>
  <c r="L886" i="1"/>
  <c r="N886" i="1" s="1"/>
  <c r="L887" i="1"/>
  <c r="N887" i="1" s="1"/>
  <c r="L888" i="1"/>
  <c r="N888" i="1" s="1"/>
  <c r="L889" i="1"/>
  <c r="N889" i="1" s="1"/>
  <c r="L890" i="1"/>
  <c r="N890" i="1" s="1"/>
  <c r="L891" i="1"/>
  <c r="N891" i="1" s="1"/>
  <c r="L892" i="1"/>
  <c r="N892" i="1" s="1"/>
  <c r="L893" i="1"/>
  <c r="N893" i="1" s="1"/>
  <c r="L894" i="1"/>
  <c r="N894" i="1" s="1"/>
  <c r="L895" i="1"/>
  <c r="N895" i="1" s="1"/>
  <c r="L896" i="1"/>
  <c r="N896" i="1" s="1"/>
  <c r="L897" i="1"/>
  <c r="N897" i="1" s="1"/>
  <c r="L898" i="1"/>
  <c r="N898" i="1" s="1"/>
  <c r="L899" i="1"/>
  <c r="N899" i="1" s="1"/>
  <c r="L900" i="1"/>
  <c r="N900" i="1" s="1"/>
  <c r="L901" i="1"/>
  <c r="N901" i="1" s="1"/>
  <c r="L902" i="1"/>
  <c r="N902" i="1" s="1"/>
  <c r="L903" i="1"/>
  <c r="N903" i="1" s="1"/>
  <c r="L904" i="1"/>
  <c r="N904" i="1" s="1"/>
  <c r="L905" i="1"/>
  <c r="N905" i="1" s="1"/>
  <c r="L906" i="1"/>
  <c r="N906" i="1" s="1"/>
  <c r="L907" i="1"/>
  <c r="N907" i="1" s="1"/>
  <c r="L908" i="1"/>
  <c r="N908" i="1" s="1"/>
  <c r="L909" i="1"/>
  <c r="N909" i="1" s="1"/>
  <c r="L910" i="1"/>
  <c r="N910" i="1" s="1"/>
  <c r="L911" i="1"/>
  <c r="N911" i="1" s="1"/>
  <c r="L912" i="1"/>
  <c r="N912" i="1" s="1"/>
  <c r="L913" i="1"/>
  <c r="N913" i="1" s="1"/>
  <c r="L914" i="1"/>
  <c r="N914" i="1" s="1"/>
  <c r="L915" i="1"/>
  <c r="N915" i="1" s="1"/>
  <c r="L916" i="1"/>
  <c r="N916" i="1" s="1"/>
  <c r="L917" i="1"/>
  <c r="N917" i="1" s="1"/>
  <c r="L918" i="1"/>
  <c r="N918" i="1" s="1"/>
  <c r="L919" i="1"/>
  <c r="N919" i="1" s="1"/>
  <c r="L920" i="1"/>
  <c r="N920" i="1" s="1"/>
  <c r="L921" i="1"/>
  <c r="N921" i="1" s="1"/>
  <c r="L922" i="1"/>
  <c r="N922" i="1" s="1"/>
  <c r="L923" i="1"/>
  <c r="N923" i="1" s="1"/>
  <c r="L924" i="1"/>
  <c r="N924" i="1" s="1"/>
  <c r="L925" i="1"/>
  <c r="N925" i="1" s="1"/>
  <c r="L926" i="1"/>
  <c r="N926" i="1" s="1"/>
  <c r="L927" i="1"/>
  <c r="N927" i="1" s="1"/>
  <c r="L928" i="1"/>
  <c r="N928" i="1" s="1"/>
  <c r="L929" i="1"/>
  <c r="N929" i="1" s="1"/>
  <c r="L930" i="1"/>
  <c r="N930" i="1" s="1"/>
  <c r="L931" i="1"/>
  <c r="N931" i="1" s="1"/>
  <c r="L932" i="1"/>
  <c r="N932" i="1" s="1"/>
  <c r="L933" i="1"/>
  <c r="N933" i="1" s="1"/>
  <c r="L934" i="1"/>
  <c r="N934" i="1" s="1"/>
  <c r="L935" i="1"/>
  <c r="N935" i="1" s="1"/>
  <c r="L936" i="1"/>
  <c r="N936" i="1" s="1"/>
  <c r="L937" i="1"/>
  <c r="N937" i="1" s="1"/>
  <c r="L938" i="1"/>
  <c r="N938" i="1" s="1"/>
  <c r="L939" i="1"/>
  <c r="N939" i="1" s="1"/>
  <c r="L940" i="1"/>
  <c r="N940" i="1" s="1"/>
  <c r="L941" i="1"/>
  <c r="N941" i="1" s="1"/>
  <c r="L942" i="1"/>
  <c r="N942" i="1" s="1"/>
  <c r="L943" i="1"/>
  <c r="N943" i="1" s="1"/>
  <c r="L944" i="1"/>
  <c r="N944" i="1" s="1"/>
  <c r="L945" i="1"/>
  <c r="N945" i="1" s="1"/>
  <c r="L946" i="1"/>
  <c r="N946" i="1" s="1"/>
  <c r="L947" i="1"/>
  <c r="N947" i="1" s="1"/>
  <c r="L948" i="1"/>
  <c r="N948" i="1" s="1"/>
  <c r="L949" i="1"/>
  <c r="N949" i="1" s="1"/>
  <c r="L950" i="1"/>
  <c r="N950" i="1" s="1"/>
  <c r="L951" i="1"/>
  <c r="N951" i="1" s="1"/>
  <c r="L952" i="1"/>
  <c r="N952" i="1" s="1"/>
  <c r="L953" i="1"/>
  <c r="N953" i="1" s="1"/>
  <c r="L954" i="1"/>
  <c r="N954" i="1" s="1"/>
  <c r="L955" i="1"/>
  <c r="N955" i="1" s="1"/>
  <c r="L956" i="1"/>
  <c r="N956" i="1" s="1"/>
  <c r="L957" i="1"/>
  <c r="N957" i="1" s="1"/>
  <c r="L958" i="1"/>
  <c r="N958" i="1" s="1"/>
  <c r="L959" i="1"/>
  <c r="N959" i="1" s="1"/>
  <c r="L960" i="1"/>
  <c r="N960" i="1" s="1"/>
  <c r="L961" i="1"/>
  <c r="N961" i="1" s="1"/>
  <c r="L962" i="1"/>
  <c r="N962" i="1" s="1"/>
  <c r="L963" i="1"/>
  <c r="N963" i="1" s="1"/>
  <c r="L964" i="1"/>
  <c r="N964" i="1" s="1"/>
  <c r="L965" i="1"/>
  <c r="N965" i="1" s="1"/>
  <c r="L966" i="1"/>
  <c r="N966" i="1" s="1"/>
  <c r="L967" i="1"/>
  <c r="N967" i="1" s="1"/>
  <c r="L968" i="1"/>
  <c r="N968" i="1" s="1"/>
  <c r="L969" i="1"/>
  <c r="N969" i="1" s="1"/>
  <c r="L970" i="1"/>
  <c r="N970" i="1" s="1"/>
  <c r="L971" i="1"/>
  <c r="N971" i="1" s="1"/>
  <c r="L972" i="1"/>
  <c r="N972" i="1" s="1"/>
  <c r="L973" i="1"/>
  <c r="N973" i="1" s="1"/>
  <c r="L974" i="1"/>
  <c r="N974" i="1" s="1"/>
  <c r="L975" i="1"/>
  <c r="N975" i="1" s="1"/>
  <c r="L976" i="1"/>
  <c r="N976" i="1" s="1"/>
  <c r="L977" i="1"/>
  <c r="N977" i="1" s="1"/>
  <c r="L978" i="1"/>
  <c r="N978" i="1" s="1"/>
  <c r="L979" i="1"/>
  <c r="N979" i="1" s="1"/>
  <c r="L980" i="1"/>
  <c r="N980" i="1" s="1"/>
  <c r="L981" i="1"/>
  <c r="N981" i="1" s="1"/>
  <c r="L982" i="1"/>
  <c r="N982" i="1" s="1"/>
  <c r="L983" i="1"/>
  <c r="N983" i="1" s="1"/>
  <c r="L984" i="1"/>
  <c r="N984" i="1" s="1"/>
  <c r="L985" i="1"/>
  <c r="N985" i="1" s="1"/>
  <c r="L986" i="1"/>
  <c r="N986" i="1" s="1"/>
  <c r="L987" i="1"/>
  <c r="N987" i="1" s="1"/>
  <c r="L988" i="1"/>
  <c r="N988" i="1" s="1"/>
  <c r="L989" i="1"/>
  <c r="N989" i="1" s="1"/>
  <c r="L990" i="1"/>
  <c r="N990" i="1" s="1"/>
  <c r="L991" i="1"/>
  <c r="N991" i="1" s="1"/>
  <c r="L992" i="1"/>
  <c r="N992" i="1" s="1"/>
  <c r="L993" i="1"/>
  <c r="N993" i="1" s="1"/>
  <c r="L994" i="1"/>
  <c r="N994" i="1" s="1"/>
  <c r="L995" i="1"/>
  <c r="N995" i="1" s="1"/>
  <c r="L996" i="1"/>
  <c r="N996" i="1" s="1"/>
  <c r="L997" i="1"/>
  <c r="N997" i="1" s="1"/>
  <c r="L998" i="1"/>
  <c r="N998" i="1" s="1"/>
  <c r="L999" i="1"/>
  <c r="N999" i="1" s="1"/>
  <c r="L1000" i="1"/>
  <c r="N1000" i="1" s="1"/>
  <c r="L1001" i="1"/>
  <c r="N1001" i="1" s="1"/>
  <c r="L1002" i="1"/>
  <c r="N1002" i="1" s="1"/>
  <c r="L1003" i="1"/>
  <c r="N1003" i="1" s="1"/>
  <c r="L1004" i="1"/>
  <c r="N1004" i="1" s="1"/>
  <c r="L1005" i="1"/>
  <c r="N1005" i="1" s="1"/>
  <c r="L1006" i="1"/>
  <c r="N1006" i="1" s="1"/>
  <c r="L1007" i="1"/>
  <c r="N1007" i="1" s="1"/>
  <c r="L1008" i="1"/>
  <c r="N1008" i="1" s="1"/>
  <c r="L1009" i="1"/>
  <c r="N1009" i="1" s="1"/>
  <c r="L1010" i="1"/>
  <c r="N1010" i="1" s="1"/>
  <c r="L1011" i="1"/>
  <c r="N1011" i="1" s="1"/>
  <c r="L1012" i="1"/>
  <c r="N1012" i="1" s="1"/>
  <c r="L1013" i="1"/>
  <c r="N1013" i="1" s="1"/>
  <c r="L1014" i="1"/>
  <c r="N1014" i="1" s="1"/>
  <c r="L1015" i="1"/>
  <c r="N1015" i="1" s="1"/>
  <c r="L1016" i="1"/>
  <c r="N1016" i="1" s="1"/>
  <c r="L1017" i="1"/>
  <c r="N1017" i="1" s="1"/>
  <c r="L1018" i="1"/>
  <c r="N1018" i="1" s="1"/>
  <c r="L1019" i="1"/>
  <c r="N1019" i="1" s="1"/>
  <c r="L1020" i="1"/>
  <c r="N1020" i="1" s="1"/>
  <c r="L1021" i="1"/>
  <c r="N1021" i="1" s="1"/>
  <c r="L1022" i="1"/>
  <c r="N1022" i="1" s="1"/>
  <c r="L1023" i="1"/>
  <c r="N1023" i="1" s="1"/>
  <c r="L1024" i="1"/>
  <c r="N1024" i="1" s="1"/>
  <c r="L1025" i="1"/>
  <c r="N1025" i="1" s="1"/>
  <c r="L1026" i="1"/>
  <c r="N1026" i="1" s="1"/>
  <c r="L1027" i="1"/>
  <c r="N1027" i="1" s="1"/>
  <c r="L1028" i="1"/>
  <c r="N1028" i="1" s="1"/>
  <c r="L1029" i="1"/>
  <c r="N1029" i="1" s="1"/>
  <c r="L1030" i="1"/>
  <c r="N1030" i="1" s="1"/>
  <c r="L1031" i="1"/>
  <c r="N1031" i="1" s="1"/>
  <c r="L1032" i="1"/>
  <c r="N1032" i="1" s="1"/>
  <c r="L1033" i="1"/>
  <c r="N1033" i="1" s="1"/>
  <c r="L1034" i="1"/>
  <c r="N1034" i="1" s="1"/>
  <c r="L1035" i="1"/>
  <c r="N1035" i="1" s="1"/>
  <c r="L1036" i="1"/>
  <c r="N1036" i="1" s="1"/>
  <c r="L1037" i="1"/>
  <c r="N1037" i="1" s="1"/>
  <c r="L1038" i="1"/>
  <c r="N1038" i="1" s="1"/>
  <c r="L1039" i="1"/>
  <c r="N1039" i="1" s="1"/>
  <c r="L1040" i="1"/>
  <c r="N1040" i="1" s="1"/>
  <c r="L1041" i="1"/>
  <c r="N1041" i="1" s="1"/>
  <c r="L1042" i="1"/>
  <c r="N1042" i="1" s="1"/>
  <c r="L1043" i="1"/>
  <c r="N1043" i="1" s="1"/>
  <c r="L1044" i="1"/>
  <c r="N1044" i="1" s="1"/>
  <c r="L1045" i="1"/>
  <c r="N1045" i="1" s="1"/>
  <c r="L1046" i="1"/>
  <c r="N1046" i="1" s="1"/>
  <c r="L1047" i="1"/>
  <c r="N1047" i="1" s="1"/>
  <c r="L1048" i="1"/>
  <c r="N1048" i="1" s="1"/>
  <c r="L1049" i="1"/>
  <c r="N1049" i="1" s="1"/>
  <c r="L1050" i="1"/>
  <c r="N1050" i="1" s="1"/>
  <c r="L1051" i="1"/>
  <c r="N1051" i="1" s="1"/>
  <c r="L1052" i="1"/>
  <c r="N1052" i="1" s="1"/>
  <c r="L1053" i="1"/>
  <c r="N1053" i="1" s="1"/>
  <c r="L1054" i="1"/>
  <c r="N1054" i="1" s="1"/>
  <c r="L1055" i="1"/>
  <c r="N1055" i="1" s="1"/>
  <c r="L1056" i="1"/>
  <c r="N1056" i="1" s="1"/>
  <c r="L1057" i="1"/>
  <c r="N1057" i="1" s="1"/>
  <c r="L1058" i="1"/>
  <c r="N1058" i="1" s="1"/>
  <c r="L1059" i="1"/>
  <c r="N1059" i="1" s="1"/>
  <c r="L1060" i="1"/>
  <c r="N1060" i="1" s="1"/>
  <c r="L1061" i="1"/>
  <c r="N1061" i="1" s="1"/>
  <c r="L1062" i="1"/>
  <c r="N1062" i="1" s="1"/>
  <c r="L1063" i="1"/>
  <c r="N1063" i="1" s="1"/>
  <c r="L1064" i="1"/>
  <c r="N1064" i="1" s="1"/>
  <c r="L1065" i="1"/>
  <c r="N1065" i="1" s="1"/>
  <c r="L1066" i="1"/>
  <c r="N1066" i="1" s="1"/>
  <c r="L1067" i="1"/>
  <c r="N1067" i="1" s="1"/>
  <c r="L1068" i="1"/>
  <c r="N1068" i="1" s="1"/>
  <c r="L1069" i="1"/>
  <c r="N1069" i="1" s="1"/>
  <c r="L1070" i="1"/>
  <c r="N1070" i="1" s="1"/>
  <c r="L1071" i="1"/>
  <c r="N1071" i="1" s="1"/>
  <c r="L1072" i="1"/>
  <c r="N1072" i="1" s="1"/>
  <c r="L1073" i="1"/>
  <c r="N1073" i="1" s="1"/>
  <c r="L1074" i="1"/>
  <c r="N1074" i="1" s="1"/>
  <c r="L1075" i="1"/>
  <c r="N1075" i="1" s="1"/>
  <c r="L1076" i="1"/>
  <c r="N1076" i="1" s="1"/>
  <c r="L1077" i="1"/>
  <c r="N1077" i="1" s="1"/>
  <c r="L1078" i="1"/>
  <c r="N1078" i="1" s="1"/>
  <c r="L1079" i="1"/>
  <c r="N1079" i="1" s="1"/>
  <c r="L1080" i="1"/>
  <c r="N1080" i="1" s="1"/>
  <c r="L1081" i="1"/>
  <c r="N1081" i="1" s="1"/>
  <c r="L1082" i="1"/>
  <c r="N1082" i="1" s="1"/>
  <c r="L1083" i="1"/>
  <c r="N1083" i="1" s="1"/>
  <c r="L1084" i="1"/>
  <c r="N1084" i="1" s="1"/>
  <c r="L1085" i="1"/>
  <c r="N1085" i="1" s="1"/>
  <c r="L1086" i="1"/>
  <c r="N1086" i="1" s="1"/>
  <c r="L1087" i="1"/>
  <c r="N1087" i="1" s="1"/>
  <c r="L1088" i="1"/>
  <c r="N1088" i="1" s="1"/>
  <c r="L1089" i="1"/>
  <c r="N1089" i="1" s="1"/>
  <c r="L1090" i="1"/>
  <c r="N1090" i="1" s="1"/>
  <c r="L1091" i="1"/>
  <c r="N1091" i="1" s="1"/>
  <c r="L1092" i="1"/>
  <c r="N1092" i="1" s="1"/>
  <c r="L1093" i="1"/>
  <c r="N1093" i="1" s="1"/>
  <c r="L1094" i="1"/>
  <c r="N1094" i="1" s="1"/>
  <c r="L1095" i="1"/>
  <c r="N1095" i="1" s="1"/>
  <c r="L1096" i="1"/>
  <c r="N1096" i="1" s="1"/>
  <c r="L1097" i="1"/>
  <c r="N1097" i="1" s="1"/>
  <c r="L1098" i="1"/>
  <c r="N1098" i="1" s="1"/>
  <c r="L1099" i="1"/>
  <c r="N1099" i="1" s="1"/>
  <c r="L1100" i="1"/>
  <c r="N1100" i="1" s="1"/>
  <c r="L1101" i="1"/>
  <c r="N1101" i="1" s="1"/>
  <c r="L1102" i="1"/>
  <c r="N1102" i="1" s="1"/>
  <c r="L1103" i="1"/>
  <c r="N1103" i="1" s="1"/>
  <c r="L1104" i="1"/>
  <c r="N1104" i="1" s="1"/>
  <c r="L1105" i="1"/>
  <c r="N1105" i="1" s="1"/>
  <c r="L1106" i="1"/>
  <c r="N1106" i="1" s="1"/>
  <c r="L1107" i="1"/>
  <c r="N1107" i="1" s="1"/>
  <c r="L1108" i="1"/>
  <c r="N1108" i="1" s="1"/>
  <c r="L1109" i="1"/>
  <c r="N1109" i="1" s="1"/>
  <c r="L1110" i="1"/>
  <c r="N1110" i="1" s="1"/>
  <c r="L1111" i="1"/>
  <c r="N1111" i="1" s="1"/>
  <c r="L1112" i="1"/>
  <c r="N1112" i="1" s="1"/>
  <c r="L1113" i="1"/>
  <c r="N1113" i="1" s="1"/>
  <c r="L1114" i="1"/>
  <c r="N1114" i="1" s="1"/>
  <c r="L1115" i="1"/>
  <c r="N1115" i="1" s="1"/>
  <c r="L1116" i="1"/>
  <c r="N1116" i="1" s="1"/>
  <c r="L1117" i="1"/>
  <c r="N1117" i="1" s="1"/>
  <c r="L1118" i="1"/>
  <c r="N1118" i="1" s="1"/>
  <c r="L1119" i="1"/>
  <c r="N1119" i="1" s="1"/>
  <c r="L1120" i="1"/>
  <c r="N1120" i="1" s="1"/>
  <c r="L1121" i="1"/>
  <c r="N1121" i="1" s="1"/>
  <c r="L1122" i="1"/>
  <c r="N1122" i="1" s="1"/>
  <c r="L1123" i="1"/>
  <c r="N1123" i="1" s="1"/>
  <c r="L1124" i="1"/>
  <c r="N1124" i="1" s="1"/>
  <c r="L1125" i="1"/>
  <c r="N1125" i="1" s="1"/>
  <c r="L1126" i="1"/>
  <c r="N1126" i="1" s="1"/>
  <c r="L1127" i="1"/>
  <c r="N1127" i="1" s="1"/>
  <c r="L1128" i="1"/>
  <c r="N1128" i="1" s="1"/>
  <c r="L1129" i="1"/>
  <c r="N1129" i="1" s="1"/>
  <c r="L1130" i="1"/>
  <c r="N1130" i="1" s="1"/>
  <c r="L1131" i="1"/>
  <c r="N1131" i="1" s="1"/>
  <c r="L1132" i="1"/>
  <c r="N1132" i="1" s="1"/>
  <c r="L1133" i="1"/>
  <c r="N1133" i="1" s="1"/>
  <c r="L1134" i="1"/>
  <c r="N1134" i="1" s="1"/>
  <c r="L1135" i="1"/>
  <c r="N1135" i="1" s="1"/>
  <c r="L1136" i="1"/>
  <c r="N1136" i="1" s="1"/>
  <c r="L1137" i="1"/>
  <c r="N1137" i="1" s="1"/>
  <c r="L1138" i="1"/>
  <c r="N1138" i="1" s="1"/>
  <c r="L1139" i="1"/>
  <c r="N1139" i="1" s="1"/>
  <c r="L1140" i="1"/>
  <c r="N1140" i="1" s="1"/>
  <c r="L1141" i="1"/>
  <c r="N1141" i="1" s="1"/>
  <c r="L1142" i="1"/>
  <c r="N1142" i="1" s="1"/>
  <c r="L1143" i="1"/>
  <c r="N1143" i="1" s="1"/>
  <c r="L1144" i="1"/>
  <c r="N1144" i="1" s="1"/>
  <c r="L1145" i="1"/>
  <c r="N1145" i="1" s="1"/>
  <c r="L1146" i="1"/>
  <c r="N1146" i="1" s="1"/>
  <c r="L1147" i="1"/>
  <c r="N1147" i="1" s="1"/>
  <c r="L1148" i="1"/>
  <c r="N1148" i="1" s="1"/>
  <c r="L1149" i="1"/>
  <c r="N1149" i="1" s="1"/>
  <c r="L1150" i="1"/>
  <c r="N1150" i="1" s="1"/>
  <c r="L1151" i="1"/>
  <c r="N1151" i="1" s="1"/>
  <c r="L1152" i="1"/>
  <c r="N1152" i="1" s="1"/>
  <c r="L1153" i="1"/>
  <c r="N1153" i="1" s="1"/>
  <c r="L1154" i="1"/>
  <c r="N1154" i="1" s="1"/>
  <c r="L1155" i="1"/>
  <c r="N1155" i="1" s="1"/>
  <c r="L1156" i="1"/>
  <c r="N1156" i="1" s="1"/>
  <c r="L1157" i="1"/>
  <c r="N1157" i="1" s="1"/>
  <c r="L1158" i="1"/>
  <c r="N1158" i="1" s="1"/>
  <c r="L1159" i="1"/>
  <c r="N1159" i="1" s="1"/>
  <c r="L1160" i="1"/>
  <c r="N1160" i="1" s="1"/>
  <c r="L1161" i="1"/>
  <c r="N1161" i="1" s="1"/>
  <c r="L1162" i="1"/>
  <c r="N1162" i="1" s="1"/>
  <c r="L1163" i="1"/>
  <c r="N1163" i="1" s="1"/>
  <c r="L1164" i="1"/>
  <c r="N1164" i="1" s="1"/>
  <c r="L1165" i="1"/>
  <c r="N1165" i="1" s="1"/>
  <c r="L1166" i="1"/>
  <c r="N1166" i="1" s="1"/>
  <c r="L1167" i="1"/>
  <c r="N1167" i="1" s="1"/>
  <c r="L1168" i="1"/>
  <c r="N1168" i="1" s="1"/>
  <c r="L1169" i="1"/>
  <c r="N1169" i="1" s="1"/>
  <c r="L1170" i="1"/>
  <c r="N1170" i="1" s="1"/>
  <c r="L1171" i="1"/>
  <c r="N1171" i="1" s="1"/>
  <c r="L1172" i="1"/>
  <c r="N1172" i="1" s="1"/>
  <c r="L1173" i="1"/>
  <c r="N1173" i="1" s="1"/>
  <c r="L1174" i="1"/>
  <c r="N1174" i="1" s="1"/>
  <c r="L1175" i="1"/>
  <c r="N1175" i="1" s="1"/>
  <c r="L1176" i="1"/>
  <c r="N1176" i="1" s="1"/>
  <c r="L1177" i="1"/>
  <c r="N1177" i="1" s="1"/>
  <c r="L1178" i="1"/>
  <c r="N1178" i="1" s="1"/>
  <c r="L1179" i="1"/>
  <c r="N1179" i="1" s="1"/>
  <c r="L1180" i="1"/>
  <c r="N1180" i="1" s="1"/>
  <c r="L1181" i="1"/>
  <c r="N1181" i="1" s="1"/>
  <c r="L1182" i="1"/>
  <c r="N1182" i="1" s="1"/>
  <c r="L1183" i="1"/>
  <c r="N1183" i="1" s="1"/>
  <c r="L1184" i="1"/>
  <c r="N1184" i="1" s="1"/>
  <c r="L1185" i="1"/>
  <c r="N1185" i="1" s="1"/>
  <c r="L1186" i="1"/>
  <c r="N1186" i="1" s="1"/>
  <c r="L1187" i="1"/>
  <c r="N1187" i="1" s="1"/>
  <c r="L1188" i="1"/>
  <c r="N1188" i="1" s="1"/>
  <c r="L1189" i="1"/>
  <c r="N1189" i="1" s="1"/>
  <c r="L1190" i="1"/>
  <c r="N1190" i="1" s="1"/>
  <c r="L1191" i="1"/>
  <c r="N1191" i="1" s="1"/>
  <c r="L1192" i="1"/>
  <c r="N1192" i="1" s="1"/>
  <c r="L1193" i="1"/>
  <c r="N1193" i="1" s="1"/>
  <c r="L1194" i="1"/>
  <c r="N1194" i="1" s="1"/>
  <c r="L1195" i="1"/>
  <c r="N1195" i="1" s="1"/>
  <c r="L1196" i="1"/>
  <c r="N1196" i="1" s="1"/>
  <c r="L1197" i="1"/>
  <c r="N1197" i="1" s="1"/>
  <c r="L1198" i="1"/>
  <c r="N1198" i="1" s="1"/>
  <c r="L1199" i="1"/>
  <c r="N1199" i="1" s="1"/>
  <c r="L1200" i="1"/>
  <c r="N1200" i="1" s="1"/>
  <c r="L1201" i="1"/>
  <c r="N1201" i="1" s="1"/>
  <c r="L1202" i="1"/>
  <c r="N1202" i="1" s="1"/>
  <c r="L1203" i="1"/>
  <c r="N1203" i="1" s="1"/>
  <c r="L1204" i="1"/>
  <c r="N1204" i="1" s="1"/>
  <c r="L1205" i="1"/>
  <c r="N1205" i="1" s="1"/>
  <c r="L1206" i="1"/>
  <c r="N1206" i="1" s="1"/>
  <c r="L1207" i="1"/>
  <c r="N1207" i="1" s="1"/>
  <c r="L1208" i="1"/>
  <c r="N1208" i="1" s="1"/>
  <c r="L1209" i="1"/>
  <c r="N1209" i="1" s="1"/>
  <c r="L1210" i="1"/>
  <c r="N1210" i="1" s="1"/>
  <c r="L1211" i="1"/>
  <c r="N1211" i="1" s="1"/>
  <c r="L1212" i="1"/>
  <c r="N1212" i="1" s="1"/>
  <c r="L1213" i="1"/>
  <c r="N1213" i="1" s="1"/>
  <c r="L1214" i="1"/>
  <c r="N1214" i="1" s="1"/>
  <c r="L1215" i="1"/>
  <c r="N1215" i="1" s="1"/>
  <c r="L1216" i="1"/>
  <c r="N1216" i="1" s="1"/>
  <c r="L1217" i="1"/>
  <c r="N1217" i="1" s="1"/>
  <c r="L1218" i="1"/>
  <c r="N1218" i="1" s="1"/>
  <c r="L1219" i="1"/>
  <c r="N1219" i="1" s="1"/>
  <c r="L1220" i="1"/>
  <c r="N1220" i="1" s="1"/>
  <c r="L1221" i="1"/>
  <c r="N1221" i="1" s="1"/>
  <c r="L1222" i="1"/>
  <c r="N1222" i="1" s="1"/>
  <c r="L1223" i="1"/>
  <c r="N1223" i="1" s="1"/>
  <c r="L1224" i="1"/>
  <c r="N1224" i="1" s="1"/>
  <c r="L1225" i="1"/>
  <c r="N1225" i="1" s="1"/>
  <c r="L1226" i="1"/>
  <c r="L1227" i="1"/>
  <c r="N1227" i="1" s="1"/>
  <c r="L1228" i="1"/>
  <c r="N1228" i="1" s="1"/>
  <c r="L1229" i="1"/>
  <c r="N1229" i="1" s="1"/>
  <c r="L1230" i="1"/>
  <c r="N1230" i="1" s="1"/>
  <c r="L1231" i="1"/>
  <c r="N1231" i="1" s="1"/>
  <c r="L1232" i="1"/>
  <c r="N1232" i="1" s="1"/>
  <c r="L1233" i="1"/>
  <c r="N1233" i="1" s="1"/>
  <c r="L1234" i="1"/>
  <c r="N1234" i="1" s="1"/>
  <c r="L1235" i="1"/>
  <c r="N1235" i="1" s="1"/>
  <c r="L1236" i="1"/>
  <c r="N1236" i="1" s="1"/>
  <c r="L1237" i="1"/>
  <c r="N1237" i="1" s="1"/>
  <c r="L1238" i="1"/>
  <c r="N1238" i="1" s="1"/>
  <c r="L1239" i="1"/>
  <c r="N1239" i="1" s="1"/>
  <c r="L1240" i="1"/>
  <c r="N1240" i="1" s="1"/>
  <c r="L1241" i="1"/>
  <c r="N1241" i="1" s="1"/>
  <c r="L1242" i="1"/>
  <c r="N1242" i="1" s="1"/>
  <c r="L1243" i="1"/>
  <c r="N1243" i="1" s="1"/>
  <c r="L1244" i="1"/>
  <c r="N1244" i="1" s="1"/>
  <c r="L1245" i="1"/>
  <c r="N1245" i="1" s="1"/>
  <c r="L1246" i="1"/>
  <c r="N1246" i="1" s="1"/>
  <c r="L1247" i="1"/>
  <c r="N1247" i="1" s="1"/>
  <c r="L1248" i="1"/>
  <c r="N1248" i="1" s="1"/>
  <c r="L1249" i="1"/>
  <c r="N1249" i="1" s="1"/>
  <c r="L1250" i="1"/>
  <c r="N1250" i="1" s="1"/>
  <c r="L1251" i="1"/>
  <c r="N1251" i="1" s="1"/>
  <c r="L1252" i="1"/>
  <c r="N1252" i="1" s="1"/>
  <c r="L1253" i="1"/>
  <c r="N1253" i="1" s="1"/>
  <c r="L1254" i="1"/>
  <c r="N1254" i="1" s="1"/>
  <c r="L1255" i="1"/>
  <c r="N1255" i="1" s="1"/>
  <c r="L1256" i="1"/>
  <c r="N1256" i="1" s="1"/>
  <c r="L1257" i="1"/>
  <c r="N1257" i="1" s="1"/>
  <c r="L1258" i="1"/>
  <c r="L1259" i="1"/>
  <c r="N1259" i="1" s="1"/>
  <c r="L1260" i="1"/>
  <c r="N1260" i="1" s="1"/>
  <c r="L1261" i="1"/>
  <c r="N1261" i="1" s="1"/>
  <c r="L1262" i="1"/>
  <c r="N1262" i="1" s="1"/>
  <c r="L1263" i="1"/>
  <c r="N1263" i="1" s="1"/>
  <c r="L1264" i="1"/>
  <c r="N1264" i="1" s="1"/>
  <c r="L1265" i="1"/>
  <c r="N1265" i="1" s="1"/>
  <c r="L1266" i="1"/>
  <c r="N1266" i="1" s="1"/>
  <c r="L1267" i="1"/>
  <c r="N1267" i="1" s="1"/>
  <c r="L1268" i="1"/>
  <c r="N1268" i="1" s="1"/>
  <c r="L1269" i="1"/>
  <c r="N1269" i="1" s="1"/>
  <c r="L1270" i="1"/>
  <c r="N1270" i="1" s="1"/>
  <c r="L1271" i="1"/>
  <c r="N1271" i="1" s="1"/>
  <c r="L1272" i="1"/>
  <c r="N1272" i="1" s="1"/>
  <c r="L1273" i="1"/>
  <c r="N1273" i="1" s="1"/>
  <c r="L1274" i="1"/>
  <c r="N1274" i="1" s="1"/>
  <c r="L1275" i="1"/>
  <c r="N1275" i="1" s="1"/>
  <c r="L1276" i="1"/>
  <c r="N1276" i="1" s="1"/>
  <c r="L1277" i="1"/>
  <c r="N1277" i="1" s="1"/>
  <c r="L1278" i="1"/>
  <c r="N1278" i="1" s="1"/>
  <c r="L1279" i="1"/>
  <c r="N1279" i="1" s="1"/>
  <c r="L1280" i="1"/>
  <c r="N1280" i="1" s="1"/>
  <c r="L1281" i="1"/>
  <c r="N1281" i="1" s="1"/>
  <c r="L1282" i="1"/>
  <c r="N1282" i="1" s="1"/>
  <c r="L1283" i="1"/>
  <c r="N1283" i="1" s="1"/>
  <c r="L1284" i="1"/>
  <c r="N1284" i="1" s="1"/>
  <c r="L1285" i="1"/>
  <c r="N1285" i="1" s="1"/>
  <c r="L1286" i="1"/>
  <c r="N1286" i="1" s="1"/>
  <c r="L1287" i="1"/>
  <c r="N1287" i="1" s="1"/>
  <c r="L1288" i="1"/>
  <c r="N1288" i="1" s="1"/>
  <c r="L1289" i="1"/>
  <c r="N1289" i="1" s="1"/>
  <c r="L1290" i="1"/>
  <c r="L1291" i="1"/>
  <c r="N1291" i="1" s="1"/>
  <c r="L1292" i="1"/>
  <c r="N1292" i="1" s="1"/>
  <c r="L1293" i="1"/>
  <c r="N1293" i="1" s="1"/>
  <c r="L1294" i="1"/>
  <c r="N1294" i="1" s="1"/>
  <c r="L1295" i="1"/>
  <c r="N1295" i="1" s="1"/>
  <c r="L1296" i="1"/>
  <c r="N1296" i="1" s="1"/>
  <c r="L1297" i="1"/>
  <c r="N1297" i="1" s="1"/>
  <c r="L1298" i="1"/>
  <c r="N1298" i="1" s="1"/>
  <c r="L1299" i="1"/>
  <c r="N1299" i="1" s="1"/>
  <c r="L1300" i="1"/>
  <c r="N1300" i="1" s="1"/>
  <c r="L1301" i="1"/>
  <c r="N1301" i="1" s="1"/>
  <c r="L1302" i="1"/>
  <c r="N1302" i="1" s="1"/>
  <c r="L1303" i="1"/>
  <c r="N1303" i="1" s="1"/>
  <c r="L1304" i="1"/>
  <c r="N1304" i="1" s="1"/>
  <c r="L1305" i="1"/>
  <c r="N1305" i="1" s="1"/>
  <c r="L1306" i="1"/>
  <c r="N1306" i="1" s="1"/>
  <c r="L1307" i="1"/>
  <c r="N1307" i="1" s="1"/>
  <c r="L1308" i="1"/>
  <c r="N1308" i="1" s="1"/>
  <c r="L1309" i="1"/>
  <c r="N1309" i="1" s="1"/>
  <c r="L1310" i="1"/>
  <c r="N1310" i="1" s="1"/>
  <c r="L1311" i="1"/>
  <c r="N1311" i="1" s="1"/>
  <c r="L1312" i="1"/>
  <c r="N1312" i="1" s="1"/>
  <c r="L1313" i="1"/>
  <c r="N1313" i="1" s="1"/>
  <c r="L1314" i="1"/>
  <c r="N1314" i="1" s="1"/>
  <c r="L1315" i="1"/>
  <c r="N1315" i="1" s="1"/>
  <c r="L1316" i="1"/>
  <c r="N1316" i="1" s="1"/>
  <c r="L1317" i="1"/>
  <c r="N1317" i="1" s="1"/>
  <c r="L1318" i="1"/>
  <c r="N1318" i="1" s="1"/>
  <c r="L1319" i="1"/>
  <c r="N1319" i="1" s="1"/>
  <c r="L1320" i="1"/>
  <c r="N1320" i="1" s="1"/>
  <c r="L1321" i="1"/>
  <c r="N1321" i="1" s="1"/>
  <c r="L1322" i="1"/>
  <c r="L1323" i="1"/>
  <c r="N1323" i="1" s="1"/>
  <c r="L1324" i="1"/>
  <c r="N1324" i="1" s="1"/>
  <c r="L1325" i="1"/>
  <c r="N1325" i="1" s="1"/>
  <c r="L1326" i="1"/>
  <c r="N1326" i="1" s="1"/>
  <c r="L1327" i="1"/>
  <c r="N1327" i="1" s="1"/>
  <c r="L1328" i="1"/>
  <c r="N1328" i="1" s="1"/>
  <c r="L1329" i="1"/>
  <c r="N1329" i="1" s="1"/>
  <c r="L1330" i="1"/>
  <c r="N1330" i="1" s="1"/>
  <c r="L1331" i="1"/>
  <c r="N1331" i="1" s="1"/>
  <c r="L1332" i="1"/>
  <c r="N1332" i="1" s="1"/>
  <c r="L1333" i="1"/>
  <c r="N1333" i="1" s="1"/>
  <c r="L1334" i="1"/>
  <c r="N1334" i="1" s="1"/>
  <c r="L1335" i="1"/>
  <c r="N1335" i="1" s="1"/>
  <c r="L1336" i="1"/>
  <c r="N1336" i="1" s="1"/>
  <c r="L1337" i="1"/>
  <c r="N1337" i="1" s="1"/>
  <c r="L1338" i="1"/>
  <c r="N1338" i="1" s="1"/>
  <c r="L1339" i="1"/>
  <c r="N1339" i="1" s="1"/>
  <c r="L1340" i="1"/>
  <c r="N1340" i="1" s="1"/>
  <c r="L1341" i="1"/>
  <c r="N1341" i="1" s="1"/>
  <c r="L1342" i="1"/>
  <c r="N1342" i="1" s="1"/>
  <c r="L1343" i="1"/>
  <c r="N1343" i="1" s="1"/>
  <c r="L1344" i="1"/>
  <c r="N1344" i="1" s="1"/>
  <c r="L1345" i="1"/>
  <c r="N1345" i="1" s="1"/>
  <c r="L1346" i="1"/>
  <c r="N1346" i="1" s="1"/>
  <c r="L1347" i="1"/>
  <c r="N1347" i="1" s="1"/>
  <c r="L1348" i="1"/>
  <c r="N1348" i="1" s="1"/>
  <c r="L1349" i="1"/>
  <c r="N1349" i="1" s="1"/>
  <c r="L1350" i="1"/>
  <c r="N1350" i="1" s="1"/>
  <c r="L1351" i="1"/>
  <c r="N1351" i="1" s="1"/>
  <c r="L1352" i="1"/>
  <c r="N1352" i="1" s="1"/>
  <c r="L1353" i="1"/>
  <c r="N1353" i="1" s="1"/>
  <c r="L1354" i="1"/>
  <c r="L1355" i="1"/>
  <c r="N1355" i="1" s="1"/>
  <c r="L1356" i="1"/>
  <c r="N1356" i="1" s="1"/>
  <c r="L1357" i="1"/>
  <c r="N1357" i="1" s="1"/>
  <c r="L1358" i="1"/>
  <c r="N1358" i="1" s="1"/>
  <c r="L1359" i="1"/>
  <c r="N1359" i="1" s="1"/>
  <c r="L1360" i="1"/>
  <c r="N1360" i="1" s="1"/>
  <c r="L1361" i="1"/>
  <c r="N1361" i="1" s="1"/>
  <c r="L1362" i="1"/>
  <c r="N1362" i="1" s="1"/>
  <c r="L1363" i="1"/>
  <c r="N1363" i="1" s="1"/>
  <c r="L1364" i="1"/>
  <c r="N1364" i="1" s="1"/>
  <c r="L1365" i="1"/>
  <c r="N1365" i="1" s="1"/>
  <c r="L1366" i="1"/>
  <c r="N1366" i="1" s="1"/>
  <c r="L1367" i="1"/>
  <c r="N1367" i="1" s="1"/>
  <c r="L1368" i="1"/>
  <c r="N1368" i="1" s="1"/>
  <c r="L1369" i="1"/>
  <c r="N1369" i="1" s="1"/>
  <c r="L1370" i="1"/>
  <c r="N1370" i="1" s="1"/>
  <c r="L1371" i="1"/>
  <c r="N1371" i="1" s="1"/>
  <c r="L1372" i="1"/>
  <c r="N1372" i="1" s="1"/>
  <c r="L1373" i="1"/>
  <c r="N1373" i="1" s="1"/>
  <c r="L1374" i="1"/>
  <c r="N1374" i="1" s="1"/>
  <c r="L1375" i="1"/>
  <c r="N1375" i="1" s="1"/>
  <c r="L1376" i="1"/>
  <c r="N1376" i="1" s="1"/>
  <c r="L1377" i="1"/>
  <c r="N1377" i="1" s="1"/>
  <c r="L1378" i="1"/>
  <c r="N1378" i="1" s="1"/>
  <c r="L1379" i="1"/>
  <c r="N1379" i="1" s="1"/>
  <c r="L1380" i="1"/>
  <c r="N1380" i="1" s="1"/>
  <c r="L1381" i="1"/>
  <c r="N1381" i="1" s="1"/>
  <c r="L1382" i="1"/>
  <c r="N1382" i="1" s="1"/>
  <c r="L1383" i="1"/>
  <c r="N1383" i="1" s="1"/>
  <c r="L1384" i="1"/>
  <c r="N1384" i="1" s="1"/>
  <c r="L1385" i="1"/>
  <c r="N1385" i="1" s="1"/>
  <c r="L1386" i="1"/>
  <c r="L1387" i="1"/>
  <c r="N1387" i="1" s="1"/>
  <c r="L1388" i="1"/>
  <c r="N1388" i="1" s="1"/>
  <c r="L1389" i="1"/>
  <c r="N1389" i="1" s="1"/>
  <c r="L1390" i="1"/>
  <c r="N1390" i="1" s="1"/>
  <c r="L1391" i="1"/>
  <c r="N1391" i="1" s="1"/>
  <c r="L1392" i="1"/>
  <c r="N1392" i="1" s="1"/>
  <c r="L1393" i="1"/>
  <c r="N1393" i="1" s="1"/>
  <c r="L1394" i="1"/>
  <c r="N1394" i="1" s="1"/>
  <c r="L1395" i="1"/>
  <c r="N1395" i="1" s="1"/>
  <c r="L1396" i="1"/>
  <c r="N1396" i="1" s="1"/>
  <c r="L1397" i="1"/>
  <c r="N1397" i="1" s="1"/>
  <c r="L1398" i="1"/>
  <c r="N1398" i="1" s="1"/>
  <c r="L1399" i="1"/>
  <c r="N1399" i="1" s="1"/>
  <c r="L1400" i="1"/>
  <c r="N1400" i="1" s="1"/>
  <c r="L1401" i="1"/>
  <c r="N1401" i="1" s="1"/>
  <c r="L1402" i="1"/>
  <c r="N1402" i="1" s="1"/>
  <c r="L1403" i="1"/>
  <c r="N1403" i="1" s="1"/>
  <c r="L1404" i="1"/>
  <c r="N1404" i="1" s="1"/>
  <c r="L1405" i="1"/>
  <c r="N1405" i="1" s="1"/>
  <c r="L1406" i="1"/>
  <c r="N1406" i="1" s="1"/>
  <c r="L1407" i="1"/>
  <c r="N1407" i="1" s="1"/>
  <c r="L1408" i="1"/>
  <c r="N1408" i="1" s="1"/>
  <c r="L1409" i="1"/>
  <c r="N1409" i="1" s="1"/>
  <c r="L1410" i="1"/>
  <c r="N1410" i="1" s="1"/>
  <c r="L1411" i="1"/>
  <c r="N1411" i="1" s="1"/>
  <c r="L1412" i="1"/>
  <c r="N1412" i="1" s="1"/>
  <c r="L1413" i="1"/>
  <c r="N1413" i="1" s="1"/>
  <c r="L1414" i="1"/>
  <c r="N1414" i="1" s="1"/>
  <c r="L1415" i="1"/>
  <c r="N1415" i="1" s="1"/>
  <c r="L1416" i="1"/>
  <c r="N1416" i="1" s="1"/>
  <c r="L1417" i="1"/>
  <c r="N1417" i="1" s="1"/>
  <c r="L1418" i="1"/>
  <c r="L1419" i="1"/>
  <c r="N1419" i="1" s="1"/>
  <c r="L1420" i="1"/>
  <c r="N1420" i="1" s="1"/>
  <c r="L1421" i="1"/>
  <c r="N1421" i="1" s="1"/>
  <c r="L1422" i="1"/>
  <c r="N1422" i="1" s="1"/>
  <c r="L1423" i="1"/>
  <c r="N1423" i="1" s="1"/>
  <c r="L1424" i="1"/>
  <c r="N1424" i="1" s="1"/>
  <c r="L1425" i="1"/>
  <c r="N1425" i="1" s="1"/>
  <c r="L1426" i="1"/>
  <c r="N1426" i="1" s="1"/>
  <c r="L1427" i="1"/>
  <c r="N1427" i="1" s="1"/>
  <c r="L1428" i="1"/>
  <c r="N1428" i="1" s="1"/>
  <c r="L1429" i="1"/>
  <c r="N1429" i="1" s="1"/>
  <c r="L1430" i="1"/>
  <c r="N1430" i="1" s="1"/>
  <c r="L1431" i="1"/>
  <c r="N1431" i="1" s="1"/>
  <c r="L1432" i="1"/>
  <c r="N1432" i="1" s="1"/>
  <c r="L1433" i="1"/>
  <c r="N1433" i="1" s="1"/>
  <c r="L1434" i="1"/>
  <c r="N1434" i="1" s="1"/>
  <c r="L1435" i="1"/>
  <c r="N1435" i="1" s="1"/>
  <c r="L1436" i="1"/>
  <c r="N1436" i="1" s="1"/>
  <c r="L1437" i="1"/>
  <c r="N1437" i="1" s="1"/>
  <c r="L1438" i="1"/>
  <c r="N1438" i="1" s="1"/>
  <c r="L1439" i="1"/>
  <c r="N1439" i="1" s="1"/>
  <c r="L1440" i="1"/>
  <c r="N1440" i="1" s="1"/>
  <c r="L1441" i="1"/>
  <c r="N1441" i="1" s="1"/>
  <c r="L1442" i="1"/>
  <c r="N1442" i="1" s="1"/>
  <c r="L1443" i="1"/>
  <c r="N1443" i="1" s="1"/>
  <c r="L1444" i="1"/>
  <c r="N1444" i="1" s="1"/>
  <c r="L1445" i="1"/>
  <c r="N1445" i="1" s="1"/>
  <c r="L1446" i="1"/>
  <c r="N1446" i="1" s="1"/>
  <c r="L1447" i="1"/>
  <c r="N1447" i="1" s="1"/>
  <c r="L1448" i="1"/>
  <c r="N1448" i="1" s="1"/>
  <c r="L1449" i="1"/>
  <c r="N1449" i="1" s="1"/>
  <c r="L1450" i="1"/>
  <c r="N1450" i="1" s="1"/>
  <c r="L1451" i="1"/>
  <c r="N1451" i="1" s="1"/>
  <c r="L1452" i="1"/>
  <c r="N1452" i="1" s="1"/>
  <c r="L1453" i="1"/>
  <c r="N1453" i="1" s="1"/>
  <c r="L1454" i="1"/>
  <c r="N1454" i="1" s="1"/>
  <c r="L1455" i="1"/>
  <c r="N1455" i="1" s="1"/>
  <c r="L1456" i="1"/>
  <c r="N1456" i="1" s="1"/>
  <c r="L1457" i="1"/>
  <c r="N1457" i="1" s="1"/>
  <c r="L1458" i="1"/>
  <c r="N1458" i="1" s="1"/>
  <c r="L1459" i="1"/>
  <c r="N1459" i="1" s="1"/>
  <c r="L1460" i="1"/>
  <c r="N1460" i="1" s="1"/>
  <c r="L1461" i="1"/>
  <c r="N1461" i="1" s="1"/>
  <c r="L1462" i="1"/>
  <c r="N1462" i="1" s="1"/>
  <c r="L1463" i="1"/>
  <c r="N1463" i="1" s="1"/>
  <c r="L1464" i="1"/>
  <c r="N1464" i="1" s="1"/>
  <c r="L1465" i="1"/>
  <c r="N1465" i="1" s="1"/>
  <c r="L1466" i="1"/>
  <c r="L1467" i="1"/>
  <c r="N1467" i="1" s="1"/>
  <c r="L1468" i="1"/>
  <c r="N1468" i="1" s="1"/>
  <c r="L1469" i="1"/>
  <c r="N1469" i="1" s="1"/>
  <c r="L1470" i="1"/>
  <c r="N1470" i="1" s="1"/>
  <c r="L1471" i="1"/>
  <c r="N1471" i="1" s="1"/>
  <c r="L1472" i="1"/>
  <c r="N1472" i="1" s="1"/>
  <c r="L1473" i="1"/>
  <c r="N1473" i="1" s="1"/>
  <c r="L1474" i="1"/>
  <c r="N1474" i="1" s="1"/>
  <c r="L1475" i="1"/>
  <c r="N1475" i="1" s="1"/>
  <c r="L1476" i="1"/>
  <c r="N1476" i="1" s="1"/>
  <c r="L1477" i="1"/>
  <c r="N1477" i="1" s="1"/>
  <c r="L1478" i="1"/>
  <c r="N1478" i="1" s="1"/>
  <c r="L1479" i="1"/>
  <c r="N1479" i="1" s="1"/>
  <c r="L1480" i="1"/>
  <c r="N1480" i="1" s="1"/>
  <c r="L1481" i="1"/>
  <c r="N1481" i="1" s="1"/>
  <c r="L1482" i="1"/>
  <c r="N1482" i="1" s="1"/>
  <c r="L1483" i="1"/>
  <c r="N1483" i="1" s="1"/>
  <c r="L1484" i="1"/>
  <c r="N1484" i="1" s="1"/>
  <c r="L1485" i="1"/>
  <c r="N1485" i="1" s="1"/>
  <c r="L1486" i="1"/>
  <c r="N1486" i="1" s="1"/>
  <c r="L1487" i="1"/>
  <c r="N1487" i="1" s="1"/>
  <c r="L1488" i="1"/>
  <c r="L1489" i="1"/>
  <c r="N1489" i="1" s="1"/>
  <c r="L1490" i="1"/>
  <c r="N1490" i="1" s="1"/>
  <c r="L1491" i="1"/>
  <c r="N1491" i="1" s="1"/>
  <c r="L1492" i="1"/>
  <c r="N1492" i="1" s="1"/>
  <c r="L1493" i="1"/>
  <c r="N1493" i="1" s="1"/>
  <c r="L1494" i="1"/>
  <c r="N1494" i="1" s="1"/>
  <c r="L1495" i="1"/>
  <c r="N1495" i="1" s="1"/>
  <c r="L1496" i="1"/>
  <c r="N1496" i="1" s="1"/>
  <c r="L1497" i="1"/>
  <c r="N1497" i="1" s="1"/>
  <c r="L1498" i="1"/>
  <c r="N1498" i="1" s="1"/>
  <c r="L1499" i="1"/>
  <c r="N1499" i="1" s="1"/>
  <c r="L1500" i="1"/>
  <c r="N1500" i="1" s="1"/>
  <c r="L1501" i="1"/>
  <c r="N1501" i="1" s="1"/>
  <c r="L1502" i="1"/>
  <c r="N1502" i="1" s="1"/>
  <c r="L1503" i="1"/>
  <c r="N1503" i="1" s="1"/>
  <c r="L1504" i="1"/>
  <c r="N1504" i="1" s="1"/>
  <c r="L1505" i="1"/>
  <c r="N1505" i="1" s="1"/>
  <c r="L1506" i="1"/>
  <c r="N1506" i="1" s="1"/>
  <c r="L1507" i="1"/>
  <c r="N1507" i="1" s="1"/>
  <c r="L1508" i="1"/>
  <c r="N1508" i="1" s="1"/>
  <c r="L1509" i="1"/>
  <c r="N1509" i="1" s="1"/>
  <c r="L1510" i="1"/>
  <c r="N1510" i="1" s="1"/>
  <c r="L1511" i="1"/>
  <c r="N1511" i="1" s="1"/>
  <c r="L1512" i="1"/>
  <c r="N1512" i="1" s="1"/>
  <c r="L1513" i="1"/>
  <c r="N1513" i="1" s="1"/>
  <c r="L1514" i="1"/>
  <c r="N1514" i="1" s="1"/>
  <c r="L1515" i="1"/>
  <c r="N1515" i="1" s="1"/>
  <c r="L1516" i="1"/>
  <c r="N1516" i="1" s="1"/>
  <c r="L1517" i="1"/>
  <c r="N1517" i="1" s="1"/>
  <c r="L1518" i="1"/>
  <c r="N1518" i="1" s="1"/>
  <c r="L1519" i="1"/>
  <c r="N1519" i="1" s="1"/>
  <c r="L1520" i="1"/>
  <c r="N1520" i="1" s="1"/>
  <c r="L1521" i="1"/>
  <c r="N1521" i="1" s="1"/>
  <c r="L1522" i="1"/>
  <c r="N1522" i="1" s="1"/>
  <c r="L1523" i="1"/>
  <c r="N1523" i="1" s="1"/>
  <c r="L1524" i="1"/>
  <c r="N1524" i="1" s="1"/>
  <c r="L1525" i="1"/>
  <c r="N1525" i="1" s="1"/>
  <c r="L1526" i="1"/>
  <c r="N1526" i="1" s="1"/>
  <c r="L1527" i="1"/>
  <c r="N1527" i="1" s="1"/>
  <c r="L1528" i="1"/>
  <c r="N1528" i="1" s="1"/>
  <c r="L1529" i="1"/>
  <c r="N1529" i="1" s="1"/>
  <c r="L1530" i="1"/>
  <c r="N1530" i="1" s="1"/>
  <c r="L1531" i="1"/>
  <c r="N1531" i="1" s="1"/>
  <c r="L1532" i="1"/>
  <c r="N1532" i="1" s="1"/>
  <c r="L1533" i="1"/>
  <c r="N1533" i="1" s="1"/>
  <c r="L1534" i="1"/>
  <c r="N1534" i="1" s="1"/>
  <c r="L1535" i="1"/>
  <c r="N1535" i="1" s="1"/>
  <c r="L1536" i="1"/>
  <c r="N1536" i="1" s="1"/>
  <c r="L1537" i="1"/>
  <c r="N1537" i="1" s="1"/>
  <c r="L1538" i="1"/>
  <c r="N1538" i="1" s="1"/>
  <c r="L1539" i="1"/>
  <c r="N1539" i="1" s="1"/>
  <c r="L1540" i="1"/>
  <c r="N1540" i="1" s="1"/>
  <c r="L1541" i="1"/>
  <c r="N1541" i="1" s="1"/>
  <c r="L1542" i="1"/>
  <c r="N1542" i="1" s="1"/>
  <c r="L1543" i="1"/>
  <c r="N1543" i="1" s="1"/>
  <c r="L1544" i="1"/>
  <c r="N1544" i="1" s="1"/>
  <c r="L1545" i="1"/>
  <c r="N1545" i="1" s="1"/>
  <c r="L1546" i="1"/>
  <c r="N1546" i="1" s="1"/>
  <c r="L1547" i="1"/>
  <c r="N1547" i="1" s="1"/>
  <c r="L1548" i="1"/>
  <c r="N1548" i="1" s="1"/>
  <c r="L1549" i="1"/>
  <c r="N1549" i="1" s="1"/>
  <c r="L1550" i="1"/>
  <c r="N1550" i="1" s="1"/>
  <c r="L1551" i="1"/>
  <c r="N1551" i="1" s="1"/>
  <c r="L1552" i="1"/>
  <c r="N1552" i="1" s="1"/>
  <c r="L1553" i="1"/>
  <c r="N1553" i="1" s="1"/>
  <c r="L1554" i="1"/>
  <c r="N1554" i="1" s="1"/>
  <c r="L1555" i="1"/>
  <c r="N1555" i="1" s="1"/>
  <c r="L1556" i="1"/>
  <c r="N1556" i="1" s="1"/>
  <c r="L1557" i="1"/>
  <c r="N1557" i="1" s="1"/>
  <c r="L1558" i="1"/>
  <c r="N1558" i="1" s="1"/>
  <c r="L1559" i="1"/>
  <c r="N1559" i="1" s="1"/>
  <c r="L1560" i="1"/>
  <c r="N1560" i="1" s="1"/>
  <c r="L1561" i="1"/>
  <c r="N1561" i="1" s="1"/>
  <c r="L1562" i="1"/>
  <c r="N1562" i="1" s="1"/>
  <c r="L1563" i="1"/>
  <c r="N1563" i="1" s="1"/>
  <c r="L1564" i="1"/>
  <c r="N1564" i="1" s="1"/>
  <c r="L1565" i="1"/>
  <c r="N1565" i="1" s="1"/>
  <c r="L1566" i="1"/>
  <c r="N1566" i="1" s="1"/>
  <c r="L1567" i="1"/>
  <c r="N1567" i="1" s="1"/>
  <c r="L1568" i="1"/>
  <c r="N1568" i="1" s="1"/>
  <c r="L1569" i="1"/>
  <c r="N1569" i="1" s="1"/>
  <c r="L1570" i="1"/>
  <c r="N1570" i="1" s="1"/>
  <c r="L1571" i="1"/>
  <c r="N1571" i="1" s="1"/>
  <c r="L1572" i="1"/>
  <c r="N1572" i="1" s="1"/>
  <c r="L1573" i="1"/>
  <c r="N1573" i="1" s="1"/>
  <c r="L1574" i="1"/>
  <c r="N1574" i="1" s="1"/>
  <c r="L1575" i="1"/>
  <c r="N1575" i="1" s="1"/>
  <c r="L1576" i="1"/>
  <c r="N1576" i="1" s="1"/>
  <c r="L1577" i="1"/>
  <c r="N1577" i="1" s="1"/>
  <c r="L1578" i="1"/>
  <c r="N1578" i="1" s="1"/>
  <c r="L1579" i="1"/>
  <c r="N1579" i="1" s="1"/>
  <c r="L1580" i="1"/>
  <c r="N1580" i="1" s="1"/>
  <c r="L1581" i="1"/>
  <c r="N1581" i="1" s="1"/>
  <c r="L1582" i="1"/>
  <c r="N1582" i="1" s="1"/>
  <c r="L1583" i="1"/>
  <c r="N1583" i="1" s="1"/>
  <c r="L1584" i="1"/>
  <c r="N1584" i="1" s="1"/>
  <c r="L1585" i="1"/>
  <c r="N1585" i="1" s="1"/>
  <c r="L1586" i="1"/>
  <c r="N1586" i="1" s="1"/>
  <c r="L1587" i="1"/>
  <c r="N1587" i="1" s="1"/>
  <c r="L1588" i="1"/>
  <c r="N1588" i="1" s="1"/>
  <c r="L1589" i="1"/>
  <c r="N1589" i="1" s="1"/>
  <c r="L1590" i="1"/>
  <c r="N1590" i="1" s="1"/>
  <c r="L1591" i="1"/>
  <c r="N1591" i="1" s="1"/>
  <c r="L1592" i="1"/>
  <c r="N1592" i="1" s="1"/>
  <c r="L1593" i="1"/>
  <c r="N1593" i="1" s="1"/>
  <c r="L1594" i="1"/>
  <c r="N1594" i="1" s="1"/>
  <c r="L1595" i="1"/>
  <c r="N1595" i="1" s="1"/>
  <c r="L1596" i="1"/>
  <c r="N1596" i="1" s="1"/>
  <c r="L1597" i="1"/>
  <c r="N1597" i="1" s="1"/>
  <c r="L1598" i="1"/>
  <c r="N1598" i="1" s="1"/>
  <c r="L1599" i="1"/>
  <c r="N1599" i="1" s="1"/>
  <c r="L1600" i="1"/>
  <c r="N1600" i="1" s="1"/>
  <c r="L1601" i="1"/>
  <c r="N1601" i="1" s="1"/>
  <c r="L1602" i="1"/>
  <c r="N1602" i="1" s="1"/>
  <c r="L1603" i="1"/>
  <c r="N1603" i="1" s="1"/>
  <c r="L1604" i="1"/>
  <c r="N1604" i="1" s="1"/>
  <c r="L1605" i="1"/>
  <c r="N1605" i="1" s="1"/>
  <c r="L1606" i="1"/>
  <c r="N1606" i="1" s="1"/>
  <c r="L1607" i="1"/>
  <c r="N1607" i="1" s="1"/>
  <c r="L1608" i="1"/>
  <c r="N1608" i="1" s="1"/>
  <c r="L1609" i="1"/>
  <c r="N1609" i="1" s="1"/>
  <c r="L1610" i="1"/>
  <c r="N1610" i="1" s="1"/>
  <c r="L1611" i="1"/>
  <c r="N1611" i="1" s="1"/>
  <c r="L1612" i="1"/>
  <c r="N1612" i="1" s="1"/>
  <c r="L1613" i="1"/>
  <c r="N1613" i="1" s="1"/>
  <c r="L1614" i="1"/>
  <c r="N1614" i="1" s="1"/>
  <c r="L1615" i="1"/>
  <c r="N1615" i="1" s="1"/>
  <c r="L1616" i="1"/>
  <c r="N1616" i="1" s="1"/>
  <c r="L1617" i="1"/>
  <c r="N1617" i="1" s="1"/>
  <c r="L1618" i="1"/>
  <c r="N1618" i="1" s="1"/>
  <c r="L1619" i="1"/>
  <c r="N1619" i="1" s="1"/>
  <c r="L1620" i="1"/>
  <c r="N1620" i="1" s="1"/>
  <c r="L1621" i="1"/>
  <c r="N1621" i="1" s="1"/>
  <c r="L1622" i="1"/>
  <c r="N1622" i="1" s="1"/>
  <c r="L1623" i="1"/>
  <c r="N1623" i="1" s="1"/>
  <c r="L1624" i="1"/>
  <c r="N1624" i="1" s="1"/>
  <c r="L1625" i="1"/>
  <c r="N1625" i="1" s="1"/>
  <c r="L1626" i="1"/>
  <c r="N1626" i="1" s="1"/>
  <c r="L1627" i="1"/>
  <c r="N1627" i="1" s="1"/>
  <c r="L1628" i="1"/>
  <c r="N1628" i="1" s="1"/>
  <c r="L1629" i="1"/>
  <c r="N1629" i="1" s="1"/>
  <c r="L1630" i="1"/>
  <c r="N1630" i="1" s="1"/>
  <c r="L1631" i="1"/>
  <c r="N1631" i="1" s="1"/>
  <c r="L1632" i="1"/>
  <c r="N1632" i="1" s="1"/>
  <c r="L1633" i="1"/>
  <c r="N1633" i="1" s="1"/>
  <c r="L1634" i="1"/>
  <c r="N1634" i="1" s="1"/>
  <c r="L1635" i="1"/>
  <c r="N1635" i="1" s="1"/>
  <c r="L1636" i="1"/>
  <c r="N1636" i="1" s="1"/>
  <c r="L1637" i="1"/>
  <c r="N1637" i="1" s="1"/>
  <c r="L1638" i="1"/>
  <c r="N1638" i="1" s="1"/>
  <c r="L1639" i="1"/>
  <c r="N1639" i="1" s="1"/>
  <c r="L1640" i="1"/>
  <c r="N1640" i="1" s="1"/>
  <c r="L1641" i="1"/>
  <c r="N1641" i="1" s="1"/>
  <c r="L1642" i="1"/>
  <c r="N1642" i="1" s="1"/>
  <c r="L1643" i="1"/>
  <c r="N1643" i="1" s="1"/>
  <c r="L1644" i="1"/>
  <c r="N1644" i="1" s="1"/>
  <c r="L1645" i="1"/>
  <c r="N1645" i="1" s="1"/>
  <c r="L1646" i="1"/>
  <c r="N1646" i="1" s="1"/>
  <c r="L1647" i="1"/>
  <c r="N1647" i="1" s="1"/>
  <c r="L1648" i="1"/>
  <c r="N1648" i="1" s="1"/>
  <c r="L1649" i="1"/>
  <c r="N1649" i="1" s="1"/>
  <c r="L1650" i="1"/>
  <c r="N1650" i="1" s="1"/>
  <c r="L1651" i="1"/>
  <c r="N1651" i="1" s="1"/>
  <c r="L1652" i="1"/>
  <c r="N1652" i="1" s="1"/>
  <c r="L1653" i="1"/>
  <c r="N1653" i="1" s="1"/>
  <c r="L1654" i="1"/>
  <c r="N1654" i="1" s="1"/>
  <c r="L1655" i="1"/>
  <c r="N1655" i="1" s="1"/>
  <c r="L1656" i="1"/>
  <c r="N1656" i="1" s="1"/>
  <c r="L1657" i="1"/>
  <c r="N1657" i="1" s="1"/>
  <c r="L1658" i="1"/>
  <c r="N1658" i="1" s="1"/>
  <c r="L1659" i="1"/>
  <c r="N1659" i="1" s="1"/>
  <c r="L1660" i="1"/>
  <c r="N1660" i="1" s="1"/>
  <c r="L1661" i="1"/>
  <c r="N1661" i="1" s="1"/>
  <c r="L1662" i="1"/>
  <c r="N1662" i="1" s="1"/>
  <c r="L1663" i="1"/>
  <c r="N1663" i="1" s="1"/>
  <c r="L1664" i="1"/>
  <c r="N1664" i="1" s="1"/>
  <c r="L1665" i="1"/>
  <c r="N1665" i="1" s="1"/>
  <c r="L1666" i="1"/>
  <c r="N1666" i="1" s="1"/>
  <c r="L1667" i="1"/>
  <c r="N1667" i="1" s="1"/>
  <c r="L1668" i="1"/>
  <c r="N1668" i="1" s="1"/>
  <c r="L1669" i="1"/>
  <c r="N1669" i="1" s="1"/>
  <c r="L1670" i="1"/>
  <c r="N1670" i="1" s="1"/>
  <c r="L1671" i="1"/>
  <c r="N1671" i="1" s="1"/>
  <c r="L1672" i="1"/>
  <c r="N1672" i="1" s="1"/>
  <c r="L1673" i="1"/>
  <c r="N1673" i="1" s="1"/>
  <c r="L1674" i="1"/>
  <c r="N1674" i="1" s="1"/>
  <c r="L1675" i="1"/>
  <c r="N1675" i="1" s="1"/>
  <c r="L1676" i="1"/>
  <c r="N1676" i="1" s="1"/>
  <c r="L1677" i="1"/>
  <c r="N1677" i="1" s="1"/>
  <c r="L1678" i="1"/>
  <c r="N1678" i="1" s="1"/>
  <c r="L1679" i="1"/>
  <c r="N1679" i="1" s="1"/>
  <c r="L1680" i="1"/>
  <c r="N1680" i="1" s="1"/>
  <c r="L1681" i="1"/>
  <c r="N1681" i="1" s="1"/>
  <c r="L1682" i="1"/>
  <c r="N1682" i="1" s="1"/>
  <c r="L1683" i="1"/>
  <c r="N1683" i="1" s="1"/>
  <c r="L1684" i="1"/>
  <c r="N1684" i="1" s="1"/>
  <c r="L1685" i="1"/>
  <c r="N1685" i="1" s="1"/>
  <c r="L1686" i="1"/>
  <c r="N1686" i="1" s="1"/>
  <c r="L1687" i="1"/>
  <c r="N1687" i="1" s="1"/>
  <c r="L1688" i="1"/>
  <c r="N1688" i="1" s="1"/>
  <c r="L1689" i="1"/>
  <c r="N1689" i="1" s="1"/>
  <c r="L1690" i="1"/>
  <c r="N1690" i="1" s="1"/>
  <c r="L1691" i="1"/>
  <c r="N1691" i="1" s="1"/>
  <c r="L1692" i="1"/>
  <c r="N1692" i="1" s="1"/>
  <c r="L1693" i="1"/>
  <c r="N1693" i="1" s="1"/>
  <c r="L1694" i="1"/>
  <c r="N1694" i="1" s="1"/>
  <c r="L1695" i="1"/>
  <c r="N1695" i="1" s="1"/>
  <c r="L1696" i="1"/>
  <c r="N1696" i="1" s="1"/>
  <c r="L1697" i="1"/>
  <c r="N1697" i="1" s="1"/>
  <c r="L1698" i="1"/>
  <c r="N1698" i="1" s="1"/>
  <c r="L1699" i="1"/>
  <c r="N1699" i="1" s="1"/>
  <c r="L1700" i="1"/>
  <c r="N1700" i="1" s="1"/>
  <c r="L1701" i="1"/>
  <c r="N1701" i="1" s="1"/>
  <c r="L1702" i="1"/>
  <c r="N1702" i="1" s="1"/>
  <c r="L1703" i="1"/>
  <c r="N1703" i="1" s="1"/>
  <c r="L1704" i="1"/>
  <c r="N1704" i="1" s="1"/>
  <c r="L1705" i="1"/>
  <c r="N1705" i="1" s="1"/>
  <c r="L1706" i="1"/>
  <c r="N1706" i="1" s="1"/>
  <c r="L1707" i="1"/>
  <c r="N1707" i="1" s="1"/>
  <c r="L1708" i="1"/>
  <c r="N1708" i="1" s="1"/>
  <c r="L1709" i="1"/>
  <c r="N1709" i="1" s="1"/>
  <c r="L1710" i="1"/>
  <c r="N1710" i="1" s="1"/>
  <c r="L1711" i="1"/>
  <c r="N1711" i="1" s="1"/>
  <c r="L2" i="1"/>
  <c r="N2" i="1" s="1"/>
  <c r="E11" i="5" l="1" a="1"/>
  <c r="E11" i="5" s="1"/>
  <c r="E16" i="5" s="1"/>
  <c r="N19" i="1"/>
  <c r="E11" i="7" a="1"/>
  <c r="E11" i="7" s="1"/>
  <c r="N15" i="1"/>
  <c r="D11" i="5" a="1"/>
  <c r="D11" i="5" s="1"/>
  <c r="D16" i="5" s="1"/>
  <c r="N18" i="1"/>
  <c r="D11" i="7" a="1"/>
  <c r="D11" i="7" s="1"/>
  <c r="N14" i="1"/>
  <c r="N309" i="1"/>
  <c r="N305" i="1"/>
  <c r="N301" i="1"/>
  <c r="N297" i="1"/>
  <c r="N293" i="1"/>
  <c r="N289" i="1"/>
  <c r="N285" i="1"/>
  <c r="N281" i="1"/>
  <c r="N277" i="1"/>
  <c r="N273" i="1"/>
  <c r="N269" i="1"/>
  <c r="N265" i="1"/>
  <c r="N261" i="1"/>
  <c r="N257" i="1"/>
  <c r="N253" i="1"/>
  <c r="N249" i="1"/>
  <c r="N245" i="1"/>
  <c r="N241" i="1"/>
  <c r="N237" i="1"/>
  <c r="N233" i="1"/>
  <c r="N229" i="1"/>
  <c r="N225" i="1"/>
  <c r="N221" i="1"/>
  <c r="N217" i="1"/>
  <c r="N213" i="1"/>
  <c r="N209" i="1"/>
  <c r="N205" i="1"/>
  <c r="N201" i="1"/>
  <c r="N197" i="1"/>
  <c r="N193" i="1"/>
  <c r="N189" i="1"/>
  <c r="N185" i="1"/>
  <c r="N181" i="1"/>
  <c r="N177" i="1"/>
  <c r="N173" i="1"/>
  <c r="N169" i="1"/>
  <c r="N165" i="1"/>
  <c r="N161" i="1"/>
  <c r="N157" i="1"/>
  <c r="N153" i="1"/>
  <c r="N149" i="1"/>
  <c r="N145" i="1"/>
  <c r="N141" i="1"/>
  <c r="N137" i="1"/>
  <c r="N133" i="1"/>
  <c r="N129" i="1"/>
  <c r="N125" i="1"/>
  <c r="N121" i="1"/>
  <c r="N117" i="1"/>
  <c r="N113" i="1"/>
  <c r="N109" i="1"/>
  <c r="N105" i="1"/>
  <c r="N101" i="1"/>
  <c r="N97" i="1"/>
  <c r="N93" i="1"/>
  <c r="N89" i="1"/>
  <c r="N85" i="1"/>
  <c r="N81" i="1"/>
  <c r="N77" i="1"/>
  <c r="N73" i="1"/>
  <c r="N69" i="1"/>
  <c r="N65" i="1"/>
  <c r="N61" i="1"/>
  <c r="N57" i="1"/>
  <c r="N53" i="1"/>
  <c r="N49" i="1"/>
  <c r="N45" i="1"/>
  <c r="N41" i="1"/>
  <c r="N37" i="1"/>
  <c r="N33" i="1"/>
  <c r="N29" i="1"/>
  <c r="N25" i="1"/>
  <c r="G11" i="5" a="1"/>
  <c r="G11" i="5" s="1"/>
  <c r="G16" i="5" s="1"/>
  <c r="N21" i="1"/>
  <c r="G11" i="7" a="1"/>
  <c r="G11" i="7" s="1"/>
  <c r="N17" i="1"/>
  <c r="N13" i="1"/>
  <c r="N9" i="1"/>
  <c r="N5" i="1"/>
  <c r="F11" i="5" a="1"/>
  <c r="F11" i="5" s="1"/>
  <c r="F16" i="5" s="1"/>
  <c r="N20" i="1"/>
  <c r="F11" i="7" a="1"/>
  <c r="F11" i="7" s="1"/>
  <c r="N16" i="1"/>
  <c r="D25" i="7"/>
  <c r="H17" i="7" s="1"/>
  <c r="H9" i="7" s="1"/>
  <c r="D23" i="7"/>
  <c r="D16" i="7" l="1"/>
  <c r="D19" i="7" s="1"/>
  <c r="D18" i="7"/>
  <c r="E16" i="7"/>
  <c r="E19" i="7" s="1"/>
  <c r="E18" i="7"/>
  <c r="G16" i="7"/>
  <c r="G19" i="7" s="1"/>
  <c r="G18" i="7"/>
  <c r="F16" i="7"/>
  <c r="F19" i="7" s="1"/>
  <c r="F18" i="7"/>
  <c r="E23" i="7"/>
  <c r="I17" i="7"/>
  <c r="I9" i="7" l="1"/>
  <c r="D28" i="7"/>
  <c r="D32" i="7"/>
  <c r="E25" i="7"/>
  <c r="D31" i="7" l="1"/>
  <c r="D33" i="7"/>
  <c r="H19" i="7" s="1"/>
  <c r="H16" i="7" s="1"/>
  <c r="E32" i="7"/>
  <c r="E28" i="7"/>
  <c r="D29" i="7"/>
  <c r="D27" i="7"/>
  <c r="H18" i="7" s="1"/>
  <c r="H11" i="7" s="1"/>
  <c r="E31" i="7" l="1"/>
  <c r="I19" i="7" s="1"/>
  <c r="I16" i="7" s="1"/>
  <c r="E33" i="7"/>
  <c r="E27" i="7"/>
  <c r="E29" i="7"/>
  <c r="I18" i="7" s="1"/>
  <c r="I11" i="7" s="1"/>
</calcChain>
</file>

<file path=xl/sharedStrings.xml><?xml version="1.0" encoding="utf-8"?>
<sst xmlns="http://schemas.openxmlformats.org/spreadsheetml/2006/main" count="7816" uniqueCount="623">
  <si>
    <t>Years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</si>
  <si>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</si>
  <si>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</si>
  <si>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</si>
  <si>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</si>
  <si>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</si>
  <si>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</si>
  <si>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</si>
  <si>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</si>
  <si>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</si>
  <si>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</si>
  <si>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</si>
  <si>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</si>
  <si>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</si>
  <si>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</si>
  <si>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</si>
  <si>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</si>
  <si>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</si>
  <si>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</si>
  <si>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</si>
  <si>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</si>
  <si>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</si>
  <si>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</si>
  <si>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</si>
  <si>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</si>
  <si>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</si>
  <si>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</si>
  <si>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</si>
  <si>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</si>
  <si>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</si>
  <si>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</si>
  <si>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</si>
  <si>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</si>
  <si>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</si>
  <si>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</si>
  <si>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</si>
  <si>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</si>
  <si>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</si>
  <si>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</si>
  <si>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</si>
  <si>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</si>
  <si>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</si>
  <si>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</si>
  <si>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</si>
  <si>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</si>
  <si>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</si>
  <si>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</si>
  <si>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</si>
  <si>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</si>
  <si>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</si>
  <si>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</si>
  <si>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</si>
  <si>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</si>
  <si>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</si>
  <si>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</si>
  <si>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</si>
  <si>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</si>
  <si>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</si>
  <si>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</si>
  <si>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</si>
  <si>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</si>
  <si>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</si>
  <si>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</si>
  <si>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</si>
  <si>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</si>
  <si>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</si>
  <si>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</si>
  <si>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</si>
  <si>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</si>
  <si>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</si>
  <si>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</si>
  <si>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</si>
  <si>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</si>
  <si>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</si>
  <si>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</si>
  <si>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</si>
  <si>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</si>
  <si>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</si>
  <si>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</si>
  <si>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</si>
  <si>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</si>
  <si>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</si>
  <si>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</si>
  <si>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</si>
  <si>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</si>
  <si>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</si>
  <si>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</si>
  <si>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</si>
  <si>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</si>
  <si>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</si>
  <si>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</si>
  <si>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</si>
  <si>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</si>
  <si>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</si>
  <si>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</si>
  <si>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</si>
  <si>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</si>
  <si>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</si>
  <si>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</si>
  <si>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</si>
  <si>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</si>
  <si>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</si>
  <si>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</si>
  <si>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</si>
  <si>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</si>
  <si>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</si>
  <si>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</si>
  <si>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</si>
  <si>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</si>
  <si>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</si>
  <si>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</si>
  <si>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</si>
  <si>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</si>
  <si>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</si>
  <si>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</si>
  <si>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</si>
  <si>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</si>
  <si>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</si>
  <si>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</si>
  <si>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</si>
  <si>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</si>
  <si>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</si>
  <si>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</si>
  <si>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</si>
  <si>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</si>
  <si>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</si>
  <si>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</si>
  <si>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</si>
  <si>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</si>
  <si>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</si>
  <si>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</si>
  <si>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</si>
  <si>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</si>
  <si>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</si>
  <si>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</si>
  <si>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</si>
  <si>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</si>
  <si>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</si>
  <si>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</si>
  <si>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</si>
  <si>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</si>
  <si>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</si>
  <si>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</si>
  <si>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</si>
  <si>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</si>
  <si>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</si>
  <si>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</si>
  <si>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</si>
  <si>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</si>
  <si>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</si>
  <si>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</si>
  <si>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</si>
  <si>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</si>
  <si>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</si>
  <si>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</si>
  <si>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</si>
  <si>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</si>
  <si>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</si>
  <si>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</si>
  <si>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</si>
  <si>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</si>
  <si>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</si>
  <si>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</si>
  <si>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</si>
  <si>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</si>
  <si>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</si>
  <si>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</si>
  <si>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</si>
  <si>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</si>
  <si>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</si>
  <si>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</si>
  <si>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</si>
  <si>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</si>
  <si>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</si>
  <si>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</si>
  <si>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</si>
  <si>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</si>
  <si>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</si>
  <si>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</si>
  <si>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</si>
  <si>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</si>
  <si>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</si>
  <si>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</si>
  <si>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</si>
  <si>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</si>
  <si>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</si>
  <si>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</si>
  <si>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</si>
  <si>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</si>
  <si>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</si>
  <si>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</si>
  <si>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</si>
  <si>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</si>
  <si>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</si>
  <si>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</si>
  <si>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</si>
  <si>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</si>
  <si>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</si>
  <si>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</si>
  <si>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</si>
  <si>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</si>
  <si>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</si>
  <si>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</si>
  <si>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</si>
  <si>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</si>
  <si>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</si>
  <si>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</si>
  <si>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</si>
  <si>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</si>
  <si>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</si>
  <si>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</si>
  <si>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</si>
  <si>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</si>
  <si>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</si>
  <si>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</si>
  <si>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</si>
  <si>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</si>
  <si>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</si>
  <si>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</si>
  <si>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</si>
  <si>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</si>
  <si>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</si>
  <si>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</si>
  <si>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</si>
  <si>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</si>
  <si>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</si>
  <si>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</si>
  <si>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</si>
  <si>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</si>
  <si>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</si>
  <si>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</si>
  <si>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</si>
  <si>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</si>
  <si>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</si>
  <si>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</si>
  <si>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</si>
  <si>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</si>
  <si>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</si>
  <si>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</si>
  <si>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</si>
  <si>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</si>
  <si>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</si>
  <si>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</si>
  <si>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</si>
  <si>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</si>
  <si>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</si>
  <si>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</si>
  <si>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</si>
  <si>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</si>
  <si>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</si>
  <si>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</si>
  <si>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</si>
  <si>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</si>
  <si>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</si>
  <si>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</si>
  <si>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</si>
  <si>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</si>
  <si>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</si>
  <si>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</si>
  <si>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</si>
  <si>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</si>
  <si>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</si>
  <si>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</si>
  <si>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</si>
  <si>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</si>
  <si>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</si>
  <si>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</si>
  <si>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</si>
  <si>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</si>
  <si>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</si>
  <si>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</si>
  <si>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</si>
  <si>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</si>
  <si>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</si>
  <si>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</si>
  <si>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</si>
  <si>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</si>
  <si>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</si>
  <si>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</si>
  <si>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</si>
  <si>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</si>
  <si>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</si>
  <si>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</si>
  <si>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</si>
  <si>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</si>
  <si>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</si>
  <si>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</si>
  <si>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</si>
  <si>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</si>
  <si>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</si>
  <si>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</si>
  <si>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</si>
  <si>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</si>
  <si>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</si>
  <si>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</si>
  <si>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</si>
  <si>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</si>
  <si>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</si>
  <si>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</si>
  <si>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</si>
  <si>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</si>
  <si>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</si>
  <si>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</si>
  <si>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</si>
  <si>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</si>
  <si>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</si>
  <si>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</si>
  <si>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</si>
  <si>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</si>
  <si>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</si>
  <si>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</si>
  <si>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</si>
  <si>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</si>
  <si>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</si>
  <si>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</si>
  <si>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</si>
  <si>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</si>
  <si>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</si>
  <si>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</si>
  <si>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</si>
  <si>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</si>
  <si>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</si>
  <si>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</si>
  <si>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</si>
  <si>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</si>
  <si>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</si>
  <si>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</si>
  <si>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</si>
  <si>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</si>
  <si>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</si>
  <si>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</si>
  <si>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</si>
  <si>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</si>
  <si>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</si>
  <si>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</si>
  <si>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</si>
  <si>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</si>
  <si>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</si>
  <si>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</si>
  <si>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</si>
  <si>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</si>
  <si>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</si>
  <si>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</si>
  <si>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</si>
  <si>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</si>
  <si>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</si>
  <si>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</si>
  <si>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</si>
  <si>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</si>
  <si>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</si>
  <si>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</si>
  <si>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</si>
  <si>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</si>
  <si>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</si>
  <si>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</si>
  <si>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</si>
  <si>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</si>
  <si>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</si>
  <si>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</si>
  <si>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</si>
  <si>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</si>
  <si>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</si>
  <si>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</si>
  <si>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</si>
  <si>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</si>
  <si>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</si>
  <si>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</si>
  <si>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</si>
  <si>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</si>
  <si>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</si>
  <si>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</si>
  <si>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</si>
  <si>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</si>
  <si>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</si>
  <si>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</si>
  <si>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</si>
  <si>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</si>
  <si>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</si>
  <si>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</si>
  <si>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</si>
  <si>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</si>
  <si>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</si>
  <si>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</si>
  <si>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</si>
  <si>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</si>
  <si>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</si>
  <si>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</si>
  <si>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</si>
  <si>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</si>
  <si>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</si>
  <si>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</si>
  <si>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</si>
  <si>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</si>
  <si>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</si>
  <si>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</si>
  <si>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</si>
  <si>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</si>
  <si>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</si>
  <si>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</si>
  <si>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</si>
  <si>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</si>
  <si>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</si>
  <si>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</si>
  <si>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</si>
  <si>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</si>
  <si>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</si>
  <si>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</si>
  <si>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</si>
  <si>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</si>
  <si>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</si>
  <si>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</si>
  <si>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</si>
  <si>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</si>
  <si>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</si>
  <si>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</si>
  <si>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</si>
  <si>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</si>
  <si>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</si>
  <si>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</si>
  <si>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</si>
  <si>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</si>
  <si>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</si>
  <si>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</si>
  <si>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</si>
  <si>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</si>
  <si>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</si>
  <si>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</si>
  <si>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</si>
  <si>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</si>
  <si>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</si>
  <si>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</si>
  <si>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</si>
  <si>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</si>
  <si>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</si>
  <si>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</si>
  <si>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</si>
  <si>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</si>
  <si>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</si>
  <si>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</si>
  <si>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</si>
  <si>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</si>
  <si>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</si>
  <si>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</si>
  <si>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</si>
  <si>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</si>
  <si>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</si>
  <si>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</si>
  <si>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</si>
  <si>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</si>
  <si>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</si>
  <si>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</si>
  <si>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</si>
  <si>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</si>
  <si>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</si>
  <si>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</si>
  <si>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</si>
  <si>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</si>
  <si>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</si>
  <si>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</si>
  <si>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</si>
  <si>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</si>
  <si>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</si>
  <si>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</si>
  <si>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</si>
  <si>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</si>
  <si>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</si>
  <si>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</si>
  <si>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</si>
  <si>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</si>
  <si>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</si>
  <si>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</si>
  <si>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</si>
  <si>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</si>
  <si>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</si>
  <si>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</si>
  <si>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</si>
  <si>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</si>
  <si>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</si>
  <si>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</si>
  <si>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</si>
  <si>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</si>
  <si>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</si>
  <si>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</si>
  <si>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</si>
  <si>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</si>
  <si>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</si>
  <si>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</si>
  <si>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</si>
  <si>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</si>
  <si>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</si>
  <si>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</si>
  <si>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</si>
  <si>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</si>
  <si>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</si>
  <si>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</si>
  <si>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</si>
  <si>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</si>
  <si>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</si>
  <si>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</si>
  <si>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</si>
  <si>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</si>
  <si>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</si>
  <si>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</si>
  <si>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</si>
  <si>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</si>
  <si>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</si>
  <si>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</si>
  <si>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</si>
  <si>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</si>
  <si>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</si>
  <si>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</si>
  <si>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</si>
  <si>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</si>
  <si>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</si>
  <si>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</si>
  <si>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</si>
  <si>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</si>
  <si>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</si>
  <si>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</si>
  <si>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</si>
  <si>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</si>
  <si>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</si>
  <si>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</si>
  <si>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</si>
  <si>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</si>
  <si>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</si>
  <si>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</si>
  <si>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</si>
  <si>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</si>
  <si>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</si>
  <si>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</si>
  <si>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</si>
  <si>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</si>
  <si>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</si>
  <si>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</si>
  <si>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</si>
  <si>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</si>
  <si>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</si>
  <si>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</si>
  <si>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</si>
  <si>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</si>
  <si>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</si>
  <si>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</si>
  <si>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</si>
  <si>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</si>
  <si>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</si>
  <si>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</si>
  <si>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</si>
  <si>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</si>
  <si>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</si>
  <si>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</si>
  <si>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</si>
  <si>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</si>
  <si>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</si>
  <si>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</si>
  <si>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</si>
  <si>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</si>
  <si>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</si>
  <si>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</si>
  <si>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</si>
  <si>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</si>
  <si>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</si>
  <si>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</si>
  <si>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</si>
  <si>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TickerSymbol</t>
  </si>
  <si>
    <t>PeriodEnding</t>
  </si>
  <si>
    <t>OtherOperatingItems</t>
  </si>
  <si>
    <t>GICSSector</t>
  </si>
  <si>
    <t>GICSSubIndustry</t>
  </si>
  <si>
    <t>TotalRevenue</t>
  </si>
  <si>
    <t>SalesGeneralAndAdmin</t>
  </si>
  <si>
    <t>ResearchAndDevelopment</t>
  </si>
  <si>
    <t>CostOfGoodsSold</t>
  </si>
  <si>
    <t>Multi0line Insurance</t>
  </si>
  <si>
    <t>Multi0Sector Holdings</t>
  </si>
  <si>
    <t>Range</t>
  </si>
  <si>
    <t>Summary Statistics of First Year</t>
  </si>
  <si>
    <t>Sample Variance</t>
  </si>
  <si>
    <t>Minimum</t>
  </si>
  <si>
    <t>Maximum</t>
  </si>
  <si>
    <t>Sum</t>
  </si>
  <si>
    <t>Summary Statistics of Second Year</t>
  </si>
  <si>
    <t>First Year</t>
  </si>
  <si>
    <t>Second Year</t>
  </si>
  <si>
    <t>GrossProfit</t>
  </si>
  <si>
    <t>TotalOperatingExpenses</t>
  </si>
  <si>
    <t>OperatingProfit</t>
  </si>
  <si>
    <t>Row Labels</t>
  </si>
  <si>
    <t>(blank)</t>
  </si>
  <si>
    <t>Grand Total</t>
  </si>
  <si>
    <t>Gross Profit</t>
  </si>
  <si>
    <t>Choose Ticker Symbol From Right List</t>
  </si>
  <si>
    <t>Year 5</t>
  </si>
  <si>
    <t>Year 6</t>
  </si>
  <si>
    <t>Historical</t>
  </si>
  <si>
    <t>Forecast</t>
  </si>
  <si>
    <t>Revenue growth (%)</t>
  </si>
  <si>
    <t>Gross Margin</t>
  </si>
  <si>
    <t>Operating Margin</t>
  </si>
  <si>
    <t>Base Case</t>
  </si>
  <si>
    <t>Weak Case</t>
  </si>
  <si>
    <t>Best Case</t>
  </si>
  <si>
    <t>Choose Ticker Symbol From List</t>
  </si>
  <si>
    <t>Choose Scenario From List</t>
  </si>
  <si>
    <t>Gross Margin (%)</t>
  </si>
  <si>
    <t>Operating Margin (%)</t>
  </si>
  <si>
    <t>Operating Scenarios - Sensitivity Analysis</t>
  </si>
  <si>
    <t>Revenue Growth</t>
  </si>
  <si>
    <t>Profit &amp; Loss Statement</t>
  </si>
  <si>
    <t>Revenue</t>
  </si>
  <si>
    <t>Other operating expenses</t>
  </si>
  <si>
    <t>R&amp;D</t>
  </si>
  <si>
    <t>Total operating expenses</t>
  </si>
  <si>
    <t>Operating income/ EBIT</t>
  </si>
  <si>
    <t>COGS</t>
  </si>
  <si>
    <t>Sales, General and Admin</t>
  </si>
  <si>
    <t>MEAN</t>
  </si>
  <si>
    <t>MEDIAN</t>
  </si>
  <si>
    <t>MODE</t>
  </si>
  <si>
    <t>Standard Deviation (SD)</t>
  </si>
  <si>
    <t>What is the Health of Care Research &amp; Development (HCRD) for First and Second Year?</t>
  </si>
  <si>
    <t>Research and Development of (HCRD)</t>
  </si>
  <si>
    <t>Conditions /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</si>
</sst>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5" formatCode="#,##0;[Red]#,##0"/>
    <numFmt numFmtId="166" formatCode="_(* #,##0_);_(* \(#,##0\);_(* &quot;-&quot;??_);_(@_)"/>
  </numFmts>
  <fonts count="2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F4F4F"/>
      <name val="Arial"/>
      <family val="2"/>
    </font>
    <font>
      <b/>
      <sz val="18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5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4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9" fontId="2" fillId="0" borderId="0" applyFont="0" applyFill="0" applyBorder="0" applyAlignment="0" applyProtection="0"/>
  </cellStyleXfs>
  <cellXfs count="173">
    <xf numFmtId="0" fontId="0" fillId="0" borderId="0" xfId="0"/>
    <xf numFmtId="14" fontId="0" fillId="0" borderId="0" xfId="0" applyNumberFormat="1"/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22" fillId="0" borderId="0" xfId="0" applyFont="1"/>
    <xf numFmtId="0" fontId="0" fillId="0" borderId="0" xfId="0" applyBorder="1"/>
    <xf numFmtId="0" fontId="24" fillId="0" borderId="0" xfId="0" applyFont="1"/>
    <xf numFmtId="0" fontId="21" fillId="0" borderId="0" xfId="0" applyFont="1"/>
    <xf numFmtId="0" fontId="0" fillId="0" borderId="14" xfId="0" applyBorder="1"/>
    <xf numFmtId="0" fontId="0" fillId="0" borderId="15" xfId="0" applyBorder="1"/>
    <xf numFmtId="165" fontId="0" fillId="0" borderId="15" xfId="0" applyNumberFormat="1" applyBorder="1"/>
    <xf numFmtId="165" fontId="17" fillId="0" borderId="15" xfId="0" applyNumberFormat="1" applyFont="1" applyFill="1" applyBorder="1"/>
    <xf numFmtId="0" fontId="17" fillId="0" borderId="16" xfId="0" applyFont="1" applyFill="1" applyBorder="1"/>
    <xf numFmtId="3" fontId="0" fillId="0" borderId="0" xfId="0" applyNumberFormat="1" applyFill="1"/>
    <xf numFmtId="166" fontId="0" fillId="0" borderId="18" xfId="1" applyNumberFormat="1" applyFont="1" applyFill="1" applyBorder="1"/>
    <xf numFmtId="165" fontId="0" fillId="0" borderId="0" xfId="0" applyNumberFormat="1" applyFill="1"/>
    <xf numFmtId="0" fontId="0" fillId="0" borderId="0" xfId="0" applyFill="1"/>
    <xf numFmtId="0" fontId="0" fillId="0" borderId="36" xfId="0" applyBorder="1"/>
    <xf numFmtId="0" fontId="19" fillId="33" borderId="14" xfId="0" applyFont="1" applyFill="1" applyBorder="1" applyAlignment="1">
      <alignment horizontal="center"/>
    </xf>
    <xf numFmtId="0" fontId="19" fillId="33" borderId="16" xfId="0" applyFont="1" applyFill="1" applyBorder="1" applyAlignment="1">
      <alignment horizontal="center"/>
    </xf>
    <xf numFmtId="0" fontId="17" fillId="0" borderId="0" xfId="0" applyFont="1"/>
    <xf numFmtId="165" fontId="0" fillId="34" borderId="37" xfId="0" applyNumberFormat="1" applyFill="1" applyBorder="1" applyAlignment="1">
      <alignment horizontal="center"/>
    </xf>
    <xf numFmtId="165" fontId="0" fillId="34" borderId="34" xfId="0" applyNumberFormat="1" applyFill="1" applyBorder="1" applyAlignment="1">
      <alignment horizontal="center"/>
    </xf>
    <xf numFmtId="165" fontId="0" fillId="34" borderId="21" xfId="0" applyNumberFormat="1" applyFill="1" applyBorder="1" applyAlignment="1">
      <alignment horizontal="center"/>
    </xf>
    <xf numFmtId="165" fontId="0" fillId="34" borderId="22" xfId="0" applyNumberFormat="1" applyFill="1" applyBorder="1" applyAlignment="1">
      <alignment horizontal="center"/>
    </xf>
    <xf numFmtId="165" fontId="0" fillId="34" borderId="38" xfId="0" applyNumberFormat="1" applyFill="1" applyBorder="1" applyAlignment="1">
      <alignment horizontal="center"/>
    </xf>
    <xf numFmtId="165" fontId="0" fillId="34" borderId="30" xfId="0" applyNumberFormat="1" applyFill="1" applyBorder="1" applyAlignment="1">
      <alignment horizontal="center"/>
    </xf>
    <xf numFmtId="0" fontId="25" fillId="33" borderId="14" xfId="0" applyFont="1" applyFill="1" applyBorder="1" applyAlignment="1">
      <alignment horizontal="center"/>
    </xf>
    <xf numFmtId="0" fontId="25" fillId="33" borderId="16" xfId="0" applyFont="1" applyFill="1" applyBorder="1" applyAlignment="1">
      <alignment horizontal="center"/>
    </xf>
    <xf numFmtId="0" fontId="25" fillId="33" borderId="19" xfId="0" applyFont="1" applyFill="1" applyBorder="1" applyAlignment="1">
      <alignment horizontal="center"/>
    </xf>
    <xf numFmtId="0" fontId="25" fillId="33" borderId="23" xfId="0" applyFont="1" applyFill="1" applyBorder="1" applyAlignment="1">
      <alignment horizontal="center"/>
    </xf>
    <xf numFmtId="0" fontId="19" fillId="34" borderId="39" xfId="0" applyFont="1" applyFill="1" applyBorder="1"/>
    <xf numFmtId="0" fontId="19" fillId="34" borderId="21" xfId="0" applyFont="1" applyFill="1" applyBorder="1"/>
    <xf numFmtId="0" fontId="19" fillId="34" borderId="38" xfId="0" applyFont="1" applyFill="1" applyBorder="1"/>
    <xf numFmtId="39" fontId="1" fillId="34" borderId="34" xfId="1" applyNumberFormat="1" applyFont="1" applyFill="1" applyBorder="1"/>
    <xf numFmtId="39" fontId="1" fillId="34" borderId="22" xfId="1" applyNumberFormat="1" applyFont="1" applyFill="1" applyBorder="1"/>
    <xf numFmtId="165" fontId="1" fillId="34" borderId="30" xfId="0" applyNumberFormat="1" applyFont="1" applyFill="1" applyBorder="1"/>
    <xf numFmtId="0" fontId="19" fillId="34" borderId="37" xfId="0" applyFont="1" applyFill="1" applyBorder="1"/>
    <xf numFmtId="39" fontId="1" fillId="34" borderId="30" xfId="1" applyNumberFormat="1" applyFont="1" applyFill="1" applyBorder="1"/>
    <xf numFmtId="0" fontId="26" fillId="38" borderId="14" xfId="0" applyFont="1" applyFill="1" applyBorder="1" applyAlignment="1">
      <alignment horizontal="center" vertical="center"/>
    </xf>
    <xf numFmtId="0" fontId="26" fillId="38" borderId="15" xfId="0" applyFont="1" applyFill="1" applyBorder="1" applyAlignment="1">
      <alignment horizontal="center" vertical="center"/>
    </xf>
    <xf numFmtId="0" fontId="26" fillId="38" borderId="16" xfId="0" applyFont="1" applyFill="1" applyBorder="1" applyAlignment="1">
      <alignment horizontal="center" vertical="center"/>
    </xf>
    <xf numFmtId="0" fontId="19" fillId="38" borderId="19" xfId="0" applyFont="1" applyFill="1" applyBorder="1" applyAlignment="1">
      <alignment vertical="center"/>
    </xf>
    <xf numFmtId="0" fontId="20" fillId="37" borderId="19" xfId="0" applyFont="1" applyFill="1" applyBorder="1" applyAlignment="1">
      <alignment horizontal="center" vertical="center"/>
    </xf>
    <xf numFmtId="166" fontId="0" fillId="40" borderId="23" xfId="1" applyNumberFormat="1" applyFont="1" applyFill="1" applyBorder="1" applyAlignment="1">
      <alignment horizontal="center"/>
    </xf>
    <xf numFmtId="166" fontId="0" fillId="40" borderId="19" xfId="1" applyNumberFormat="1" applyFont="1" applyFill="1" applyBorder="1" applyAlignment="1">
      <alignment horizontal="center"/>
    </xf>
    <xf numFmtId="166" fontId="0" fillId="40" borderId="16" xfId="1" applyNumberFormat="1" applyFont="1" applyFill="1" applyBorder="1"/>
    <xf numFmtId="166" fontId="0" fillId="40" borderId="26" xfId="1" applyNumberFormat="1" applyFont="1" applyFill="1" applyBorder="1"/>
    <xf numFmtId="166" fontId="0" fillId="40" borderId="19" xfId="1" applyNumberFormat="1" applyFont="1" applyFill="1" applyBorder="1"/>
    <xf numFmtId="0" fontId="19" fillId="39" borderId="44" xfId="0" applyFont="1" applyFill="1" applyBorder="1" applyAlignment="1">
      <alignment horizontal="center"/>
    </xf>
    <xf numFmtId="0" fontId="19" fillId="39" borderId="43" xfId="0" applyFont="1" applyFill="1" applyBorder="1" applyAlignment="1">
      <alignment horizontal="center"/>
    </xf>
    <xf numFmtId="0" fontId="19" fillId="39" borderId="42" xfId="0" applyFont="1" applyFill="1" applyBorder="1" applyAlignment="1"/>
    <xf numFmtId="0" fontId="19" fillId="39" borderId="44" xfId="0" applyFont="1" applyFill="1" applyBorder="1" applyAlignment="1"/>
    <xf numFmtId="0" fontId="19" fillId="39" borderId="44" xfId="0" applyFont="1" applyFill="1" applyBorder="1"/>
    <xf numFmtId="0" fontId="19" fillId="39" borderId="19" xfId="0" applyFont="1" applyFill="1" applyBorder="1"/>
    <xf numFmtId="0" fontId="19" fillId="39" borderId="42" xfId="0" applyFont="1" applyFill="1" applyBorder="1"/>
    <xf numFmtId="0" fontId="25" fillId="39" borderId="44" xfId="0" applyFont="1" applyFill="1" applyBorder="1"/>
    <xf numFmtId="0" fontId="25" fillId="39" borderId="19" xfId="0" applyFont="1" applyFill="1" applyBorder="1"/>
    <xf numFmtId="0" fontId="19" fillId="39" borderId="44" xfId="0" applyFont="1" applyFill="1" applyBorder="1" applyAlignment="1">
      <alignment horizontal="center" vertical="center"/>
    </xf>
    <xf numFmtId="0" fontId="19" fillId="39" borderId="43" xfId="0" applyFont="1" applyFill="1" applyBorder="1" applyAlignment="1">
      <alignment horizontal="center" vertical="center"/>
    </xf>
    <xf numFmtId="0" fontId="19" fillId="40" borderId="14" xfId="0" applyFont="1" applyFill="1" applyBorder="1" applyAlignment="1">
      <alignment horizontal="center"/>
    </xf>
    <xf numFmtId="0" fontId="19" fillId="40" borderId="15" xfId="0" applyFont="1" applyFill="1" applyBorder="1" applyAlignment="1">
      <alignment horizontal="center"/>
    </xf>
    <xf numFmtId="0" fontId="19" fillId="40" borderId="16" xfId="0" applyFont="1" applyFill="1" applyBorder="1" applyAlignment="1">
      <alignment horizontal="center"/>
    </xf>
    <xf numFmtId="0" fontId="19" fillId="39" borderId="23" xfId="0" applyFont="1" applyFill="1" applyBorder="1" applyAlignment="1">
      <alignment horizontal="center"/>
    </xf>
    <xf numFmtId="0" fontId="19" fillId="39" borderId="43" xfId="0" applyFont="1" applyFill="1" applyBorder="1" applyAlignment="1">
      <alignment horizontal="center"/>
    </xf>
    <xf numFmtId="0" fontId="23" fillId="39" borderId="40" xfId="0" applyFont="1" applyFill="1" applyBorder="1" applyAlignment="1">
      <alignment horizontal="center"/>
    </xf>
    <xf numFmtId="0" fontId="23" fillId="39" borderId="41" xfId="0" applyFont="1" applyFill="1" applyBorder="1" applyAlignment="1">
      <alignment horizontal="center"/>
    </xf>
    <xf numFmtId="0" fontId="23" fillId="39" borderId="26" xfId="0" applyFont="1" applyFill="1" applyBorder="1" applyAlignment="1">
      <alignment horizontal="center"/>
    </xf>
    <xf numFmtId="0" fontId="23" fillId="39" borderId="14" xfId="0" applyFont="1" applyFill="1" applyBorder="1" applyAlignment="1">
      <alignment horizontal="center"/>
    </xf>
    <xf numFmtId="0" fontId="23" fillId="39" borderId="15" xfId="0" applyFont="1" applyFill="1" applyBorder="1" applyAlignment="1">
      <alignment horizontal="center"/>
    </xf>
    <xf numFmtId="0" fontId="23" fillId="39" borderId="16" xfId="0" applyFont="1" applyFill="1" applyBorder="1" applyAlignment="1">
      <alignment horizontal="center"/>
    </xf>
    <xf numFmtId="0" fontId="19" fillId="39" borderId="19" xfId="0" applyFont="1" applyFill="1" applyBorder="1" applyAlignment="1">
      <alignment horizontal="center"/>
    </xf>
    <xf numFmtId="166" fontId="0" fillId="40" borderId="43" xfId="1" applyNumberFormat="1" applyFont="1" applyFill="1" applyBorder="1" applyAlignment="1">
      <alignment horizontal="center"/>
    </xf>
    <xf numFmtId="166" fontId="0" fillId="40" borderId="44" xfId="1" applyNumberFormat="1" applyFont="1" applyFill="1" applyBorder="1"/>
    <xf numFmtId="0" fontId="0" fillId="40" borderId="36" xfId="0" applyFill="1" applyBorder="1"/>
    <xf numFmtId="0" fontId="0" fillId="40" borderId="42" xfId="0" applyFill="1" applyBorder="1"/>
    <xf numFmtId="0" fontId="0" fillId="40" borderId="22" xfId="0" applyFill="1" applyBorder="1"/>
    <xf numFmtId="0" fontId="0" fillId="40" borderId="21" xfId="0" applyFill="1" applyBorder="1"/>
    <xf numFmtId="0" fontId="0" fillId="40" borderId="30" xfId="0" applyFill="1" applyBorder="1"/>
    <xf numFmtId="0" fontId="0" fillId="40" borderId="38" xfId="0" applyFill="1" applyBorder="1"/>
    <xf numFmtId="0" fontId="19" fillId="33" borderId="0" xfId="0" applyFont="1" applyFill="1" applyBorder="1" applyAlignment="1">
      <alignment horizontal="center"/>
    </xf>
    <xf numFmtId="0" fontId="19" fillId="33" borderId="43" xfId="0" applyFont="1" applyFill="1" applyBorder="1" applyAlignment="1">
      <alignment horizontal="center"/>
    </xf>
    <xf numFmtId="166" fontId="0" fillId="41" borderId="16" xfId="1" applyNumberFormat="1" applyFont="1" applyFill="1" applyBorder="1"/>
    <xf numFmtId="166" fontId="0" fillId="41" borderId="19" xfId="1" applyNumberFormat="1" applyFont="1" applyFill="1" applyBorder="1"/>
    <xf numFmtId="43" fontId="0" fillId="41" borderId="16" xfId="1" applyNumberFormat="1" applyFont="1" applyFill="1" applyBorder="1"/>
    <xf numFmtId="43" fontId="0" fillId="41" borderId="19" xfId="1" applyNumberFormat="1" applyFont="1" applyFill="1" applyBorder="1"/>
    <xf numFmtId="43" fontId="0" fillId="41" borderId="26" xfId="1" applyNumberFormat="1" applyFont="1" applyFill="1" applyBorder="1"/>
    <xf numFmtId="0" fontId="0" fillId="41" borderId="36" xfId="0" applyFill="1" applyBorder="1"/>
    <xf numFmtId="0" fontId="0" fillId="41" borderId="42" xfId="0" applyFill="1" applyBorder="1"/>
    <xf numFmtId="0" fontId="0" fillId="41" borderId="22" xfId="0" applyFill="1" applyBorder="1"/>
    <xf numFmtId="0" fontId="0" fillId="41" borderId="21" xfId="0" applyFill="1" applyBorder="1"/>
    <xf numFmtId="0" fontId="0" fillId="41" borderId="30" xfId="0" applyFill="1" applyBorder="1"/>
    <xf numFmtId="0" fontId="0" fillId="41" borderId="38" xfId="0" applyFill="1" applyBorder="1"/>
    <xf numFmtId="0" fontId="25" fillId="40" borderId="14" xfId="0" applyFont="1" applyFill="1" applyBorder="1" applyAlignment="1">
      <alignment horizontal="center"/>
    </xf>
    <xf numFmtId="0" fontId="25" fillId="40" borderId="15" xfId="0" applyFont="1" applyFill="1" applyBorder="1" applyAlignment="1">
      <alignment horizontal="center"/>
    </xf>
    <xf numFmtId="0" fontId="25" fillId="40" borderId="16" xfId="0" applyFont="1" applyFill="1" applyBorder="1" applyAlignment="1">
      <alignment horizontal="center"/>
    </xf>
    <xf numFmtId="0" fontId="25" fillId="41" borderId="15" xfId="0" applyFont="1" applyFill="1" applyBorder="1" applyAlignment="1">
      <alignment horizontal="center"/>
    </xf>
    <xf numFmtId="0" fontId="25" fillId="41" borderId="16" xfId="0" applyFont="1" applyFill="1" applyBorder="1" applyAlignment="1">
      <alignment horizontal="center"/>
    </xf>
    <xf numFmtId="0" fontId="0" fillId="0" borderId="16" xfId="0" applyBorder="1"/>
    <xf numFmtId="0" fontId="24" fillId="42" borderId="14" xfId="0" applyFont="1" applyFill="1" applyBorder="1" applyAlignment="1">
      <alignment horizontal="center"/>
    </xf>
    <xf numFmtId="0" fontId="24" fillId="42" borderId="15" xfId="0" applyFont="1" applyFill="1" applyBorder="1" applyAlignment="1">
      <alignment horizontal="center"/>
    </xf>
    <xf numFmtId="0" fontId="24" fillId="42" borderId="16" xfId="0" applyFont="1" applyFill="1" applyBorder="1" applyAlignment="1">
      <alignment horizontal="center"/>
    </xf>
    <xf numFmtId="0" fontId="24" fillId="42" borderId="16" xfId="0" applyFont="1" applyFill="1" applyBorder="1"/>
    <xf numFmtId="0" fontId="24" fillId="42" borderId="16" xfId="0" applyFont="1" applyFill="1" applyBorder="1" applyAlignment="1">
      <alignment horizontal="center"/>
    </xf>
    <xf numFmtId="0" fontId="24" fillId="42" borderId="19" xfId="0" applyFont="1" applyFill="1" applyBorder="1"/>
    <xf numFmtId="0" fontId="0" fillId="42" borderId="16" xfId="0" applyFill="1" applyBorder="1"/>
    <xf numFmtId="0" fontId="0" fillId="42" borderId="19" xfId="0" applyFill="1" applyBorder="1"/>
    <xf numFmtId="0" fontId="21" fillId="39" borderId="32" xfId="0" applyFont="1" applyFill="1" applyBorder="1"/>
    <xf numFmtId="0" fontId="21" fillId="39" borderId="17" xfId="0" applyFont="1" applyFill="1" applyBorder="1"/>
    <xf numFmtId="0" fontId="21" fillId="39" borderId="45" xfId="0" applyFont="1" applyFill="1" applyBorder="1"/>
    <xf numFmtId="0" fontId="21" fillId="39" borderId="12" xfId="0" applyFont="1" applyFill="1" applyBorder="1"/>
    <xf numFmtId="9" fontId="0" fillId="40" borderId="27" xfId="0" applyNumberFormat="1" applyFill="1" applyBorder="1"/>
    <xf numFmtId="9" fontId="0" fillId="40" borderId="28" xfId="0" applyNumberFormat="1" applyFill="1" applyBorder="1"/>
    <xf numFmtId="9" fontId="0" fillId="40" borderId="10" xfId="43" applyFont="1" applyFill="1" applyBorder="1"/>
    <xf numFmtId="9" fontId="0" fillId="40" borderId="11" xfId="43" applyFont="1" applyFill="1" applyBorder="1"/>
    <xf numFmtId="9" fontId="0" fillId="40" borderId="46" xfId="0" applyNumberFormat="1" applyFill="1" applyBorder="1"/>
    <xf numFmtId="9" fontId="0" fillId="40" borderId="47" xfId="0" applyNumberFormat="1" applyFill="1" applyBorder="1"/>
    <xf numFmtId="9" fontId="0" fillId="40" borderId="27" xfId="43" applyFont="1" applyFill="1" applyBorder="1"/>
    <xf numFmtId="9" fontId="0" fillId="40" borderId="28" xfId="43" applyFont="1" applyFill="1" applyBorder="1"/>
    <xf numFmtId="9" fontId="0" fillId="40" borderId="46" xfId="43" applyFont="1" applyFill="1" applyBorder="1"/>
    <xf numFmtId="9" fontId="0" fillId="40" borderId="47" xfId="43" applyFont="1" applyFill="1" applyBorder="1"/>
    <xf numFmtId="9" fontId="0" fillId="40" borderId="24" xfId="43" applyFont="1" applyFill="1" applyBorder="1"/>
    <xf numFmtId="9" fontId="0" fillId="40" borderId="13" xfId="43" applyFont="1" applyFill="1" applyBorder="1"/>
    <xf numFmtId="0" fontId="0" fillId="0" borderId="50" xfId="0" applyBorder="1"/>
    <xf numFmtId="0" fontId="25" fillId="39" borderId="51" xfId="0" applyFont="1" applyFill="1" applyBorder="1" applyAlignment="1">
      <alignment horizontal="center"/>
    </xf>
    <xf numFmtId="0" fontId="25" fillId="39" borderId="25" xfId="0" applyFont="1" applyFill="1" applyBorder="1" applyAlignment="1">
      <alignment horizontal="center"/>
    </xf>
    <xf numFmtId="0" fontId="25" fillId="39" borderId="48" xfId="0" applyFont="1" applyFill="1" applyBorder="1" applyAlignment="1">
      <alignment horizontal="center"/>
    </xf>
    <xf numFmtId="0" fontId="25" fillId="40" borderId="51" xfId="0" applyFont="1" applyFill="1" applyBorder="1" applyAlignment="1">
      <alignment horizontal="center"/>
    </xf>
    <xf numFmtId="0" fontId="25" fillId="40" borderId="25" xfId="0" applyFont="1" applyFill="1" applyBorder="1" applyAlignment="1">
      <alignment horizontal="center"/>
    </xf>
    <xf numFmtId="0" fontId="25" fillId="40" borderId="48" xfId="0" applyFont="1" applyFill="1" applyBorder="1" applyAlignment="1">
      <alignment horizontal="center"/>
    </xf>
    <xf numFmtId="0" fontId="25" fillId="33" borderId="53" xfId="0" applyFont="1" applyFill="1" applyBorder="1" applyAlignment="1">
      <alignment horizontal="center"/>
    </xf>
    <xf numFmtId="166" fontId="0" fillId="33" borderId="29" xfId="1" applyNumberFormat="1" applyFont="1" applyFill="1" applyBorder="1"/>
    <xf numFmtId="43" fontId="0" fillId="33" borderId="17" xfId="1" applyFont="1" applyFill="1" applyBorder="1"/>
    <xf numFmtId="0" fontId="0" fillId="33" borderId="17" xfId="0" applyFill="1" applyBorder="1"/>
    <xf numFmtId="0" fontId="0" fillId="33" borderId="33" xfId="0" applyFill="1" applyBorder="1"/>
    <xf numFmtId="0" fontId="25" fillId="33" borderId="56" xfId="0" applyFont="1" applyFill="1" applyBorder="1" applyAlignment="1">
      <alignment horizontal="center"/>
    </xf>
    <xf numFmtId="166" fontId="0" fillId="33" borderId="32" xfId="1" applyNumberFormat="1" applyFont="1" applyFill="1" applyBorder="1"/>
    <xf numFmtId="0" fontId="0" fillId="33" borderId="32" xfId="0" applyFill="1" applyBorder="1"/>
    <xf numFmtId="0" fontId="0" fillId="33" borderId="35" xfId="0" applyFill="1" applyBorder="1"/>
    <xf numFmtId="0" fontId="25" fillId="36" borderId="54" xfId="0" applyFont="1" applyFill="1" applyBorder="1" applyAlignment="1">
      <alignment horizontal="center"/>
    </xf>
    <xf numFmtId="166" fontId="0" fillId="36" borderId="27" xfId="1" applyNumberFormat="1" applyFont="1" applyFill="1" applyBorder="1"/>
    <xf numFmtId="43" fontId="0" fillId="36" borderId="10" xfId="1" applyFont="1" applyFill="1" applyBorder="1"/>
    <xf numFmtId="0" fontId="0" fillId="36" borderId="10" xfId="0" applyFill="1" applyBorder="1"/>
    <xf numFmtId="0" fontId="0" fillId="36" borderId="27" xfId="0" applyFill="1" applyBorder="1"/>
    <xf numFmtId="0" fontId="0" fillId="36" borderId="49" xfId="0" applyFill="1" applyBorder="1"/>
    <xf numFmtId="43" fontId="0" fillId="36" borderId="31" xfId="1" applyFont="1" applyFill="1" applyBorder="1"/>
    <xf numFmtId="0" fontId="0" fillId="36" borderId="17" xfId="0" applyFill="1" applyBorder="1"/>
    <xf numFmtId="0" fontId="0" fillId="36" borderId="32" xfId="0" applyFill="1" applyBorder="1"/>
    <xf numFmtId="0" fontId="0" fillId="36" borderId="50" xfId="0" applyFill="1" applyBorder="1"/>
    <xf numFmtId="0" fontId="25" fillId="35" borderId="55" xfId="0" applyFont="1" applyFill="1" applyBorder="1" applyAlignment="1">
      <alignment horizontal="center"/>
    </xf>
    <xf numFmtId="166" fontId="0" fillId="35" borderId="28" xfId="1" applyNumberFormat="1" applyFont="1" applyFill="1" applyBorder="1"/>
    <xf numFmtId="43" fontId="0" fillId="35" borderId="11" xfId="1" applyFont="1" applyFill="1" applyBorder="1"/>
    <xf numFmtId="43" fontId="0" fillId="35" borderId="22" xfId="1" applyFont="1" applyFill="1" applyBorder="1"/>
    <xf numFmtId="0" fontId="0" fillId="35" borderId="22" xfId="0" applyFill="1" applyBorder="1"/>
    <xf numFmtId="0" fontId="0" fillId="35" borderId="34" xfId="0" applyFill="1" applyBorder="1"/>
    <xf numFmtId="0" fontId="0" fillId="35" borderId="23" xfId="0" applyFill="1" applyBorder="1"/>
    <xf numFmtId="0" fontId="0" fillId="35" borderId="28" xfId="0" applyFill="1" applyBorder="1"/>
    <xf numFmtId="0" fontId="0" fillId="35" borderId="11" xfId="0" applyFill="1" applyBorder="1"/>
    <xf numFmtId="0" fontId="0" fillId="35" borderId="13" xfId="0" applyFill="1" applyBorder="1"/>
    <xf numFmtId="0" fontId="28" fillId="39" borderId="20" xfId="0" applyFont="1" applyFill="1" applyBorder="1" applyAlignment="1">
      <alignment horizontal="center" vertical="center"/>
    </xf>
    <xf numFmtId="0" fontId="25" fillId="39" borderId="39" xfId="0" applyFont="1" applyFill="1" applyBorder="1" applyAlignment="1">
      <alignment horizontal="center" vertical="center"/>
    </xf>
    <xf numFmtId="0" fontId="25" fillId="39" borderId="21" xfId="0" applyFont="1" applyFill="1" applyBorder="1" applyAlignment="1">
      <alignment horizontal="center" vertical="center"/>
    </xf>
    <xf numFmtId="0" fontId="25" fillId="39" borderId="52" xfId="0" applyFont="1" applyFill="1" applyBorder="1" applyAlignment="1">
      <alignment horizontal="center" vertical="center"/>
    </xf>
    <xf numFmtId="0" fontId="25" fillId="39" borderId="41" xfId="0" applyFont="1" applyFill="1" applyBorder="1" applyAlignment="1">
      <alignment horizontal="center"/>
    </xf>
    <xf numFmtId="0" fontId="25" fillId="39" borderId="26" xfId="0" applyFont="1" applyFill="1" applyBorder="1" applyAlignment="1">
      <alignment horizontal="center"/>
    </xf>
    <xf numFmtId="0" fontId="25" fillId="39" borderId="19" xfId="0" applyFont="1" applyFill="1" applyBorder="1" applyAlignment="1"/>
    <xf numFmtId="0" fontId="27" fillId="39" borderId="53" xfId="0" applyFont="1" applyFill="1" applyBorder="1" applyAlignment="1">
      <alignment horizontal="center"/>
    </xf>
    <xf numFmtId="0" fontId="27" fillId="39" borderId="54" xfId="0" applyFont="1" applyFill="1" applyBorder="1" applyAlignment="1">
      <alignment horizontal="center"/>
    </xf>
    <xf numFmtId="0" fontId="27" fillId="39" borderId="55" xfId="0" applyFont="1" applyFill="1" applyBorder="1" applyAlignment="1">
      <alignment horizontal="center"/>
    </xf>
    <xf numFmtId="166" fontId="17" fillId="0" borderId="15" xfId="1" applyNumberFormat="1" applyFont="1" applyFill="1" applyBorder="1"/>
    <xf numFmtId="3" fontId="0" fillId="0" borderId="0" xfId="1" applyNumberFormat="1" applyFont="1" applyFill="1" applyBorder="1"/>
    <xf numFmtId="166" fontId="0" fillId="0" borderId="0" xfId="1" applyNumberFormat="1" applyFont="1" applyFill="1" applyBorder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43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Visual Represnetation of First</a:t>
            </a:r>
            <a:r>
              <a:rPr lang="en-US" baseline="0"/>
              <a:t> Year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A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'Task-1'!$E$9:$E$12</c:f>
              <c:strCache>
                <c:ptCount val="4"/>
                <c:pt idx="0">
                  <c:v>MEAN</c:v>
                </c:pt>
                <c:pt idx="1">
                  <c:v>MEDIAN</c:v>
                </c:pt>
                <c:pt idx="2">
                  <c:v>MODE</c:v>
                </c:pt>
                <c:pt idx="3">
                  <c:v>Standard Deviation (SD)</c:v>
                </c:pt>
              </c:strCache>
            </c:strRef>
          </c:cat>
          <c:val>
            <c:numRef>
              <c:f>'Task-1'!$F$9:$F$12</c:f>
              <c:numCache>
                <c:formatCode>#,##0.00_);\(#,##0.00\)</c:formatCode>
                <c:ptCount val="4"/>
                <c:pt idx="0">
                  <c:v>1008557617.0212766</c:v>
                </c:pt>
                <c:pt idx="1">
                  <c:v>276743000</c:v>
                </c:pt>
                <c:pt idx="2">
                  <c:v>0</c:v>
                </c:pt>
                <c:pt idx="3">
                  <c:v>1863870078.1756258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7D-304B-A5B0-3FA15F8BE3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4051487"/>
        <c:axId val="1152859743"/>
      </c:barChart>
      <c:catAx>
        <c:axId val="1174051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1152859743"/>
        <c:crosses val="autoZero"/>
        <c:auto val="1"/>
        <c:lblAlgn val="ctr"/>
        <c:lblOffset val="100"/>
        <c:noMultiLvlLbl val="0"/>
      </c:catAx>
      <c:valAx>
        <c:axId val="115285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Health of Care Research &amp; Development</a:t>
                </a:r>
                <a:r>
                  <a:rPr lang="en-US" baseline="0"/>
                  <a:t> in Million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</c:title>
        <c:numFmt formatCode="#,##0.00_);\(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1174051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Visual Representation of Second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A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'Task-1'!$E$23:$E$26</c:f>
              <c:strCache>
                <c:ptCount val="4"/>
                <c:pt idx="0">
                  <c:v>MEAN</c:v>
                </c:pt>
                <c:pt idx="1">
                  <c:v>MEDIAN</c:v>
                </c:pt>
                <c:pt idx="2">
                  <c:v>MODE</c:v>
                </c:pt>
                <c:pt idx="3">
                  <c:v>Standard Deviation (SD)</c:v>
                </c:pt>
              </c:strCache>
            </c:strRef>
          </c:cat>
          <c:val>
            <c:numRef>
              <c:f>'Task-1'!$F$23:$F$26</c:f>
              <c:numCache>
                <c:formatCode>#,##0.00_);\(#,##0.00\)</c:formatCode>
                <c:ptCount val="4"/>
                <c:pt idx="0">
                  <c:v>1020095851.0638298</c:v>
                </c:pt>
                <c:pt idx="1">
                  <c:v>302000000</c:v>
                </c:pt>
                <c:pt idx="2">
                  <c:v>0</c:v>
                </c:pt>
                <c:pt idx="3">
                  <c:v>1775068837.1088841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84-2148-AAAE-0299339D08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3495967"/>
        <c:axId val="1186104751"/>
      </c:barChart>
      <c:catAx>
        <c:axId val="1173495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1186104751"/>
        <c:crosses val="autoZero"/>
        <c:auto val="1"/>
        <c:lblAlgn val="ctr"/>
        <c:lblOffset val="100"/>
        <c:noMultiLvlLbl val="0"/>
      </c:catAx>
      <c:valAx>
        <c:axId val="1186104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Health of Care Research &amp; Development in Million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</c:title>
        <c:numFmt formatCode="#,##0.00_);\(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1173495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809625</xdr:colOff>
      <xdr:row>5</xdr:row>
      <xdr:rowOff>1588</xdr:rowOff>
    </xdr:from>
    <xdr:to>
      <xdr:col>12</xdr:col>
      <xdr:colOff>428625</xdr:colOff>
      <xdr:row>19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8E74EB-13C8-FF40-A3F5-9DCE19D983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20</xdr:row>
      <xdr:rowOff>128588</xdr:rowOff>
    </xdr:from>
    <xdr:to>
      <xdr:col>12</xdr:col>
      <xdr:colOff>444500</xdr:colOff>
      <xdr:row>34</xdr:row>
      <xdr:rowOff>157163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E477F15-C81B-FF43-BF4E-ECAE0FC2DD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dulaziz" refreshedDate="43563.754647916663" createdVersion="6" refreshedVersion="6" minRefreshableVersion="3" recordCount="1711" xr:uid="{A62B37C2-3115-4B63-A372-2F3E446ACA96}">
  <cacheSource type="worksheet">
    <worksheetSource ref="B1:B1048576" sheet="projectdata-nyse"/>
  </cacheSource>
  <cacheFields count="1">
    <cacheField name="Ticker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  <r>
    <x v="4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84889F-C291-4AF0-852B-971043046E9D}" name="PivotTable4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35" firstHeaderRow="1" firstDataRow="1" firstDataCol="1"/>
  <pivotFields count="1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593"/>
  <sheetViews>
    <sheetView tabSelected="1" zoomScale="80" zoomScaleNormal="80" workbookViewId="0">
      <selection activeCell="J14" sqref="J14"/>
    </sheetView>
  </sheetViews>
  <sheetFormatPr baseColWidth="10" defaultColWidth="8.83203125" defaultRowHeight="15" x14ac:dyDescent="0.2"/>
  <cols>
    <col min="1" max="1" width="5.5" bestFit="1" customWidth="1"/>
    <col min="2" max="2" width="13.83203125" customWidth="1"/>
    <col min="3" max="3" width="7.1640625" bestFit="1" customWidth="1"/>
    <col min="4" max="4" width="14.33203125" customWidth="1"/>
    <col min="5" max="5" width="17.6640625" style="2" bestFit="1" customWidth="1"/>
    <col min="6" max="6" width="18" style="2" customWidth="1"/>
    <col min="7" max="7" width="25" style="2" customWidth="1"/>
    <col min="8" max="8" width="27.6640625" style="2" customWidth="1"/>
    <col min="9" max="9" width="22.1640625" style="2" customWidth="1"/>
    <col min="10" max="10" width="30.6640625" bestFit="1" customWidth="1"/>
    <col min="11" max="11" width="50" bestFit="1" customWidth="1"/>
    <col min="12" max="12" width="19.83203125" style="15" bestFit="1" customWidth="1"/>
    <col min="13" max="13" width="25.5" style="16" bestFit="1" customWidth="1"/>
    <col min="14" max="14" width="16.33203125" style="17" bestFit="1" customWidth="1"/>
  </cols>
  <sheetData>
    <row r="1" spans="1:14" ht="16" thickBot="1" x14ac:dyDescent="0.25">
      <c r="A1" s="9"/>
      <c r="B1" s="10" t="s">
        <v>564</v>
      </c>
      <c r="C1" s="10" t="s">
        <v>0</v>
      </c>
      <c r="D1" s="10" t="s">
        <v>565</v>
      </c>
      <c r="E1" s="11" t="s">
        <v>569</v>
      </c>
      <c r="F1" s="11" t="s">
        <v>572</v>
      </c>
      <c r="G1" s="11" t="s">
        <v>570</v>
      </c>
      <c r="H1" s="11" t="s">
        <v>571</v>
      </c>
      <c r="I1" s="11" t="s">
        <v>566</v>
      </c>
      <c r="J1" s="10" t="s">
        <v>567</v>
      </c>
      <c r="K1" s="99" t="s">
        <v>568</v>
      </c>
      <c r="L1" s="170" t="s">
        <v>584</v>
      </c>
      <c r="M1" s="12" t="s">
        <v>585</v>
      </c>
      <c r="N1" s="13" t="s">
        <v>586</v>
      </c>
    </row>
    <row r="2" spans="1:14" x14ac:dyDescent="0.2">
      <c r="A2">
        <v>0</v>
      </c>
      <c r="B2" t="s">
        <v>1</v>
      </c>
      <c r="C2" t="s">
        <v>2</v>
      </c>
      <c r="D2" s="1">
        <v>41274</v>
      </c>
      <c r="E2" s="2">
        <v>24855000000</v>
      </c>
      <c r="F2" s="2">
        <v>10499000000</v>
      </c>
      <c r="G2" s="2">
        <v>12977000000</v>
      </c>
      <c r="H2" s="2">
        <v>0</v>
      </c>
      <c r="I2" s="2">
        <v>845000000</v>
      </c>
      <c r="J2" t="s">
        <v>3</v>
      </c>
      <c r="K2" s="18" t="s">
        <v>4</v>
      </c>
      <c r="L2" s="171">
        <f>E2-F2</f>
        <v>14356000000</v>
      </c>
      <c r="M2" s="14">
        <f>G2+H2+I2</f>
        <v>13822000000</v>
      </c>
      <c r="N2" s="14">
        <f>L2-M2</f>
        <v>534000000</v>
      </c>
    </row>
    <row r="3" spans="1:14" x14ac:dyDescent="0.2">
      <c r="A3">
        <v>1</v>
      </c>
      <c r="B3" t="s">
        <v>1</v>
      </c>
      <c r="C3" t="s">
        <v>5</v>
      </c>
      <c r="D3" s="1">
        <v>41639</v>
      </c>
      <c r="E3" s="2">
        <v>26743000000</v>
      </c>
      <c r="F3" s="2">
        <v>11019000000</v>
      </c>
      <c r="G3" s="2">
        <v>12913000000</v>
      </c>
      <c r="H3" s="2">
        <v>0</v>
      </c>
      <c r="I3" s="2">
        <v>853000000</v>
      </c>
      <c r="J3" t="s">
        <v>3</v>
      </c>
      <c r="K3" s="18" t="s">
        <v>4</v>
      </c>
      <c r="L3" s="171">
        <f t="shared" ref="L3:L66" si="0">E3-F3</f>
        <v>15724000000</v>
      </c>
      <c r="M3" s="14">
        <f t="shared" ref="M3:M66" si="1">G3+H3+I3</f>
        <v>13766000000</v>
      </c>
      <c r="N3" s="14">
        <f t="shared" ref="N3:N66" si="2">L3-M3</f>
        <v>1958000000</v>
      </c>
    </row>
    <row r="4" spans="1:14" x14ac:dyDescent="0.2">
      <c r="A4">
        <v>2</v>
      </c>
      <c r="B4" t="s">
        <v>1</v>
      </c>
      <c r="C4" t="s">
        <v>6</v>
      </c>
      <c r="D4" s="1">
        <v>42004</v>
      </c>
      <c r="E4" s="2">
        <v>42650000000</v>
      </c>
      <c r="F4" s="2">
        <v>15620000000</v>
      </c>
      <c r="G4" s="2">
        <v>20686000000</v>
      </c>
      <c r="H4" s="2">
        <v>0</v>
      </c>
      <c r="I4" s="2">
        <v>1295000000</v>
      </c>
      <c r="J4" t="s">
        <v>3</v>
      </c>
      <c r="K4" s="18" t="s">
        <v>4</v>
      </c>
      <c r="L4" s="171">
        <f t="shared" si="0"/>
        <v>27030000000</v>
      </c>
      <c r="M4" s="14">
        <f t="shared" si="1"/>
        <v>21981000000</v>
      </c>
      <c r="N4" s="14">
        <f t="shared" si="2"/>
        <v>5049000000</v>
      </c>
    </row>
    <row r="5" spans="1:14" x14ac:dyDescent="0.2">
      <c r="A5">
        <v>3</v>
      </c>
      <c r="B5" t="s">
        <v>1</v>
      </c>
      <c r="C5" t="s">
        <v>7</v>
      </c>
      <c r="D5" s="1">
        <v>42369</v>
      </c>
      <c r="E5" s="2">
        <v>40990000000</v>
      </c>
      <c r="F5" s="2">
        <v>11096000000</v>
      </c>
      <c r="G5" s="2">
        <v>21275000000</v>
      </c>
      <c r="H5" s="2">
        <v>0</v>
      </c>
      <c r="I5" s="2">
        <v>1364000000</v>
      </c>
      <c r="J5" t="s">
        <v>3</v>
      </c>
      <c r="K5" s="18" t="s">
        <v>4</v>
      </c>
      <c r="L5" s="171">
        <f t="shared" si="0"/>
        <v>29894000000</v>
      </c>
      <c r="M5" s="14">
        <f t="shared" si="1"/>
        <v>22639000000</v>
      </c>
      <c r="N5" s="14">
        <f t="shared" si="2"/>
        <v>7255000000</v>
      </c>
    </row>
    <row r="6" spans="1:14" x14ac:dyDescent="0.2">
      <c r="A6">
        <v>4</v>
      </c>
      <c r="B6" t="s">
        <v>8</v>
      </c>
      <c r="C6" t="s">
        <v>2</v>
      </c>
      <c r="D6" s="1">
        <v>41272</v>
      </c>
      <c r="E6" s="2">
        <v>6205003000</v>
      </c>
      <c r="F6" s="2">
        <v>3106967000</v>
      </c>
      <c r="G6" s="2">
        <v>2440721000</v>
      </c>
      <c r="H6" s="2">
        <v>0</v>
      </c>
      <c r="I6" s="2">
        <v>0</v>
      </c>
      <c r="J6" t="s">
        <v>9</v>
      </c>
      <c r="K6" s="18" t="s">
        <v>10</v>
      </c>
      <c r="L6" s="171">
        <f t="shared" si="0"/>
        <v>3098036000</v>
      </c>
      <c r="M6" s="14">
        <f t="shared" si="1"/>
        <v>2440721000</v>
      </c>
      <c r="N6" s="14">
        <f t="shared" si="2"/>
        <v>657315000</v>
      </c>
    </row>
    <row r="7" spans="1:14" x14ac:dyDescent="0.2">
      <c r="A7">
        <v>5</v>
      </c>
      <c r="B7" t="s">
        <v>8</v>
      </c>
      <c r="C7" t="s">
        <v>5</v>
      </c>
      <c r="D7" s="1">
        <v>41636</v>
      </c>
      <c r="E7" s="2">
        <v>6493814000</v>
      </c>
      <c r="F7" s="2">
        <v>3241668000</v>
      </c>
      <c r="G7" s="2">
        <v>2591828000</v>
      </c>
      <c r="H7" s="2">
        <v>0</v>
      </c>
      <c r="I7" s="2">
        <v>0</v>
      </c>
      <c r="J7" t="s">
        <v>9</v>
      </c>
      <c r="K7" s="18" t="s">
        <v>10</v>
      </c>
      <c r="L7" s="171">
        <f t="shared" si="0"/>
        <v>3252146000</v>
      </c>
      <c r="M7" s="14">
        <f t="shared" si="1"/>
        <v>2591828000</v>
      </c>
      <c r="N7" s="14">
        <f t="shared" si="2"/>
        <v>660318000</v>
      </c>
    </row>
    <row r="8" spans="1:14" x14ac:dyDescent="0.2">
      <c r="A8">
        <v>6</v>
      </c>
      <c r="B8" t="s">
        <v>8</v>
      </c>
      <c r="C8" t="s">
        <v>6</v>
      </c>
      <c r="D8" s="1">
        <v>42007</v>
      </c>
      <c r="E8" s="2">
        <v>9843861000</v>
      </c>
      <c r="F8" s="2">
        <v>5390248000</v>
      </c>
      <c r="G8" s="2">
        <v>3601903000</v>
      </c>
      <c r="H8" s="2">
        <v>0</v>
      </c>
      <c r="I8" s="2">
        <v>0</v>
      </c>
      <c r="J8" t="s">
        <v>9</v>
      </c>
      <c r="K8" s="18" t="s">
        <v>10</v>
      </c>
      <c r="L8" s="171">
        <f t="shared" si="0"/>
        <v>4453613000</v>
      </c>
      <c r="M8" s="14">
        <f t="shared" si="1"/>
        <v>3601903000</v>
      </c>
      <c r="N8" s="14">
        <f t="shared" si="2"/>
        <v>851710000</v>
      </c>
    </row>
    <row r="9" spans="1:14" x14ac:dyDescent="0.2">
      <c r="A9">
        <v>7</v>
      </c>
      <c r="B9" t="s">
        <v>8</v>
      </c>
      <c r="C9" t="s">
        <v>7</v>
      </c>
      <c r="D9" s="1">
        <v>42371</v>
      </c>
      <c r="E9" s="2">
        <v>9737018000</v>
      </c>
      <c r="F9" s="2">
        <v>5314246000</v>
      </c>
      <c r="G9" s="2">
        <v>3596992000</v>
      </c>
      <c r="H9" s="2">
        <v>0</v>
      </c>
      <c r="I9" s="2">
        <v>0</v>
      </c>
      <c r="J9" t="s">
        <v>9</v>
      </c>
      <c r="K9" s="18" t="s">
        <v>10</v>
      </c>
      <c r="L9" s="171">
        <f t="shared" si="0"/>
        <v>4422772000</v>
      </c>
      <c r="M9" s="14">
        <f t="shared" si="1"/>
        <v>3596992000</v>
      </c>
      <c r="N9" s="14">
        <f t="shared" si="2"/>
        <v>825780000</v>
      </c>
    </row>
    <row r="10" spans="1:14" x14ac:dyDescent="0.2">
      <c r="A10">
        <v>8</v>
      </c>
      <c r="B10" t="s">
        <v>11</v>
      </c>
      <c r="C10" t="s">
        <v>2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s="2">
        <v>0</v>
      </c>
      <c r="J10" t="s">
        <v>12</v>
      </c>
      <c r="K10" s="18" t="s">
        <v>13</v>
      </c>
      <c r="L10" s="171">
        <f t="shared" si="0"/>
        <v>64304000000</v>
      </c>
      <c r="M10" s="14">
        <f t="shared" si="1"/>
        <v>15305000000</v>
      </c>
      <c r="N10" s="14">
        <f t="shared" si="2"/>
        <v>48999000000</v>
      </c>
    </row>
    <row r="11" spans="1:14" x14ac:dyDescent="0.2">
      <c r="A11">
        <v>9</v>
      </c>
      <c r="B11" t="s">
        <v>11</v>
      </c>
      <c r="C11" t="s">
        <v>5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s="2">
        <v>0</v>
      </c>
      <c r="J11" t="s">
        <v>12</v>
      </c>
      <c r="K11" s="18" t="s">
        <v>13</v>
      </c>
      <c r="L11" s="171">
        <f t="shared" si="0"/>
        <v>70537000000</v>
      </c>
      <c r="M11" s="14">
        <f t="shared" si="1"/>
        <v>18034000000</v>
      </c>
      <c r="N11" s="14">
        <f t="shared" si="2"/>
        <v>52503000000</v>
      </c>
    </row>
    <row r="12" spans="1:14" x14ac:dyDescent="0.2">
      <c r="A12">
        <v>10</v>
      </c>
      <c r="B12" t="s">
        <v>11</v>
      </c>
      <c r="C12" t="s">
        <v>6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s="2">
        <v>0</v>
      </c>
      <c r="J12" t="s">
        <v>12</v>
      </c>
      <c r="K12" s="18" t="s">
        <v>13</v>
      </c>
      <c r="L12" s="171">
        <f t="shared" si="0"/>
        <v>93626000000</v>
      </c>
      <c r="M12" s="14">
        <f t="shared" si="1"/>
        <v>22396000000</v>
      </c>
      <c r="N12" s="14">
        <f t="shared" si="2"/>
        <v>71230000000</v>
      </c>
    </row>
    <row r="13" spans="1:14" x14ac:dyDescent="0.2">
      <c r="A13">
        <v>11</v>
      </c>
      <c r="B13" t="s">
        <v>11</v>
      </c>
      <c r="C13" t="s">
        <v>7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s="2">
        <v>0</v>
      </c>
      <c r="J13" t="s">
        <v>12</v>
      </c>
      <c r="K13" s="18" t="s">
        <v>13</v>
      </c>
      <c r="L13" s="171">
        <f t="shared" si="0"/>
        <v>84263000000</v>
      </c>
      <c r="M13" s="14">
        <f t="shared" si="1"/>
        <v>24239000000</v>
      </c>
      <c r="N13" s="14">
        <f t="shared" si="2"/>
        <v>60024000000</v>
      </c>
    </row>
    <row r="14" spans="1:14" x14ac:dyDescent="0.2">
      <c r="A14">
        <v>12</v>
      </c>
      <c r="B14" t="s">
        <v>14</v>
      </c>
      <c r="C14" t="s">
        <v>2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s="2">
        <v>0</v>
      </c>
      <c r="J14" t="s">
        <v>15</v>
      </c>
      <c r="K14" s="18" t="s">
        <v>16</v>
      </c>
      <c r="L14" s="171">
        <f t="shared" si="0"/>
        <v>13872000000</v>
      </c>
      <c r="M14" s="14">
        <f t="shared" si="1"/>
        <v>7767000000</v>
      </c>
      <c r="N14" s="14">
        <f t="shared" si="2"/>
        <v>6105000000</v>
      </c>
    </row>
    <row r="15" spans="1:14" x14ac:dyDescent="0.2">
      <c r="A15">
        <v>13</v>
      </c>
      <c r="B15" t="s">
        <v>14</v>
      </c>
      <c r="C15" t="s">
        <v>5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s="2">
        <v>0</v>
      </c>
      <c r="J15" t="s">
        <v>15</v>
      </c>
      <c r="K15" s="18" t="s">
        <v>16</v>
      </c>
      <c r="L15" s="171">
        <f t="shared" si="0"/>
        <v>14209000000</v>
      </c>
      <c r="M15" s="14">
        <f t="shared" si="1"/>
        <v>8207000000</v>
      </c>
      <c r="N15" s="14">
        <f t="shared" si="2"/>
        <v>6002000000</v>
      </c>
    </row>
    <row r="16" spans="1:14" x14ac:dyDescent="0.2">
      <c r="A16">
        <v>14</v>
      </c>
      <c r="B16" t="s">
        <v>14</v>
      </c>
      <c r="C16" t="s">
        <v>6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s="2">
        <v>0</v>
      </c>
      <c r="J16" t="s">
        <v>15</v>
      </c>
      <c r="K16" s="18" t="s">
        <v>16</v>
      </c>
      <c r="L16" s="171">
        <f t="shared" si="0"/>
        <v>15534000000</v>
      </c>
      <c r="M16" s="14">
        <f t="shared" si="1"/>
        <v>11771000000</v>
      </c>
      <c r="N16" s="14">
        <f t="shared" si="2"/>
        <v>3763000000</v>
      </c>
    </row>
    <row r="17" spans="1:14" x14ac:dyDescent="0.2">
      <c r="A17">
        <v>15</v>
      </c>
      <c r="B17" t="s">
        <v>14</v>
      </c>
      <c r="C17" t="s">
        <v>7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s="2">
        <v>0</v>
      </c>
      <c r="J17" t="s">
        <v>15</v>
      </c>
      <c r="K17" s="18" t="s">
        <v>16</v>
      </c>
      <c r="L17" s="171">
        <f t="shared" si="0"/>
        <v>18359000000</v>
      </c>
      <c r="M17" s="14">
        <f t="shared" si="1"/>
        <v>10672000000</v>
      </c>
      <c r="N17" s="14">
        <f t="shared" si="2"/>
        <v>7687000000</v>
      </c>
    </row>
    <row r="18" spans="1:14" x14ac:dyDescent="0.2">
      <c r="A18">
        <v>16</v>
      </c>
      <c r="B18" t="s">
        <v>17</v>
      </c>
      <c r="C18" t="s">
        <v>2</v>
      </c>
      <c r="D18" s="1">
        <v>41547</v>
      </c>
      <c r="E18" s="2">
        <v>87959167000</v>
      </c>
      <c r="F18" s="2">
        <v>85451348000</v>
      </c>
      <c r="G18" s="2">
        <v>1447234000</v>
      </c>
      <c r="H18" s="2">
        <v>0</v>
      </c>
      <c r="I18" s="2">
        <v>162186000</v>
      </c>
      <c r="J18" t="s">
        <v>15</v>
      </c>
      <c r="K18" s="18" t="s">
        <v>18</v>
      </c>
      <c r="L18" s="171">
        <f t="shared" si="0"/>
        <v>2507819000</v>
      </c>
      <c r="M18" s="14">
        <f t="shared" si="1"/>
        <v>1609420000</v>
      </c>
      <c r="N18" s="14">
        <f t="shared" si="2"/>
        <v>898399000</v>
      </c>
    </row>
    <row r="19" spans="1:14" x14ac:dyDescent="0.2">
      <c r="A19">
        <v>17</v>
      </c>
      <c r="B19" t="s">
        <v>17</v>
      </c>
      <c r="C19" t="s">
        <v>5</v>
      </c>
      <c r="D19" s="1">
        <v>41912</v>
      </c>
      <c r="E19" s="2">
        <v>119569127000</v>
      </c>
      <c r="F19" s="2">
        <v>116586761000</v>
      </c>
      <c r="G19" s="2">
        <v>2011595000</v>
      </c>
      <c r="H19" s="2">
        <v>0</v>
      </c>
      <c r="I19" s="2">
        <v>188680000</v>
      </c>
      <c r="J19" t="s">
        <v>15</v>
      </c>
      <c r="K19" s="18" t="s">
        <v>18</v>
      </c>
      <c r="L19" s="171">
        <f t="shared" si="0"/>
        <v>2982366000</v>
      </c>
      <c r="M19" s="14">
        <f t="shared" si="1"/>
        <v>2200275000</v>
      </c>
      <c r="N19" s="14">
        <f t="shared" si="2"/>
        <v>782091000</v>
      </c>
    </row>
    <row r="20" spans="1:14" x14ac:dyDescent="0.2">
      <c r="A20">
        <v>18</v>
      </c>
      <c r="B20" t="s">
        <v>17</v>
      </c>
      <c r="C20" t="s">
        <v>6</v>
      </c>
      <c r="D20" s="1">
        <v>42277</v>
      </c>
      <c r="E20" s="2">
        <v>135961803000</v>
      </c>
      <c r="F20" s="2">
        <v>132432490000</v>
      </c>
      <c r="G20" s="2">
        <v>2858458000</v>
      </c>
      <c r="H20" s="2">
        <v>0</v>
      </c>
      <c r="I20" s="2">
        <v>248635000</v>
      </c>
      <c r="J20" t="s">
        <v>15</v>
      </c>
      <c r="K20" s="18" t="s">
        <v>18</v>
      </c>
      <c r="L20" s="171">
        <f t="shared" si="0"/>
        <v>3529313000</v>
      </c>
      <c r="M20" s="14">
        <f t="shared" si="1"/>
        <v>3107093000</v>
      </c>
      <c r="N20" s="14">
        <f t="shared" si="2"/>
        <v>422220000</v>
      </c>
    </row>
    <row r="21" spans="1:14" x14ac:dyDescent="0.2">
      <c r="A21">
        <v>19</v>
      </c>
      <c r="B21" t="s">
        <v>17</v>
      </c>
      <c r="C21" t="s">
        <v>7</v>
      </c>
      <c r="D21" s="1">
        <v>42643</v>
      </c>
      <c r="E21" s="2">
        <v>146849686000</v>
      </c>
      <c r="F21" s="2">
        <v>142577080000</v>
      </c>
      <c r="G21" s="2">
        <v>2382097000</v>
      </c>
      <c r="H21" s="2">
        <v>0</v>
      </c>
      <c r="I21" s="2">
        <v>364735000</v>
      </c>
      <c r="J21" t="s">
        <v>15</v>
      </c>
      <c r="K21" s="18" t="s">
        <v>18</v>
      </c>
      <c r="L21" s="171">
        <f t="shared" si="0"/>
        <v>4272606000</v>
      </c>
      <c r="M21" s="14">
        <f t="shared" si="1"/>
        <v>2746832000</v>
      </c>
      <c r="N21" s="14">
        <f t="shared" si="2"/>
        <v>1525774000</v>
      </c>
    </row>
    <row r="22" spans="1:14" x14ac:dyDescent="0.2">
      <c r="A22">
        <v>20</v>
      </c>
      <c r="B22" t="s">
        <v>19</v>
      </c>
      <c r="C22" t="s">
        <v>2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15</v>
      </c>
      <c r="K22" s="18" t="s">
        <v>20</v>
      </c>
      <c r="L22" s="171">
        <f t="shared" si="0"/>
        <v>10151000000</v>
      </c>
      <c r="M22" s="14">
        <f t="shared" si="1"/>
        <v>8791000000</v>
      </c>
      <c r="N22" s="14">
        <f t="shared" si="2"/>
        <v>1360000000</v>
      </c>
    </row>
    <row r="23" spans="1:14" x14ac:dyDescent="0.2">
      <c r="A23">
        <v>21</v>
      </c>
      <c r="B23" t="s">
        <v>19</v>
      </c>
      <c r="C23" t="s">
        <v>5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15</v>
      </c>
      <c r="K23" s="18" t="s">
        <v>20</v>
      </c>
      <c r="L23" s="171">
        <f t="shared" si="0"/>
        <v>10464000000</v>
      </c>
      <c r="M23" s="14">
        <f t="shared" si="1"/>
        <v>8331000000</v>
      </c>
      <c r="N23" s="14">
        <f t="shared" si="2"/>
        <v>2133000000</v>
      </c>
    </row>
    <row r="24" spans="1:14" x14ac:dyDescent="0.2">
      <c r="A24">
        <v>22</v>
      </c>
      <c r="B24" t="s">
        <v>19</v>
      </c>
      <c r="C24" t="s">
        <v>6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15</v>
      </c>
      <c r="K24" s="18" t="s">
        <v>20</v>
      </c>
      <c r="L24" s="171">
        <f t="shared" si="0"/>
        <v>11029000000</v>
      </c>
      <c r="M24" s="14">
        <f t="shared" si="1"/>
        <v>8430000000</v>
      </c>
      <c r="N24" s="14">
        <f t="shared" si="2"/>
        <v>2599000000</v>
      </c>
    </row>
    <row r="25" spans="1:14" x14ac:dyDescent="0.2">
      <c r="A25">
        <v>23</v>
      </c>
      <c r="B25" t="s">
        <v>19</v>
      </c>
      <c r="C25" t="s">
        <v>7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15</v>
      </c>
      <c r="K25" s="18" t="s">
        <v>20</v>
      </c>
      <c r="L25" s="171">
        <f t="shared" si="0"/>
        <v>11658000000</v>
      </c>
      <c r="M25" s="14">
        <f t="shared" si="1"/>
        <v>8791000000</v>
      </c>
      <c r="N25" s="14">
        <f t="shared" si="2"/>
        <v>2867000000</v>
      </c>
    </row>
    <row r="26" spans="1:14" x14ac:dyDescent="0.2">
      <c r="A26">
        <v>24</v>
      </c>
      <c r="B26" t="s">
        <v>21</v>
      </c>
      <c r="C26" t="s">
        <v>2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12</v>
      </c>
      <c r="K26" s="18" t="s">
        <v>22</v>
      </c>
      <c r="L26" s="171">
        <f t="shared" si="0"/>
        <v>3468683000</v>
      </c>
      <c r="M26" s="14">
        <f t="shared" si="1"/>
        <v>3019463000</v>
      </c>
      <c r="N26" s="14">
        <f t="shared" si="2"/>
        <v>449220000</v>
      </c>
    </row>
    <row r="27" spans="1:14" x14ac:dyDescent="0.2">
      <c r="A27">
        <v>25</v>
      </c>
      <c r="B27" t="s">
        <v>21</v>
      </c>
      <c r="C27" t="s">
        <v>5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12</v>
      </c>
      <c r="K27" s="18" t="s">
        <v>22</v>
      </c>
      <c r="L27" s="171">
        <f t="shared" si="0"/>
        <v>3524985000</v>
      </c>
      <c r="M27" s="14">
        <f t="shared" si="1"/>
        <v>3092417000</v>
      </c>
      <c r="N27" s="14">
        <f t="shared" si="2"/>
        <v>432568000</v>
      </c>
    </row>
    <row r="28" spans="1:14" x14ac:dyDescent="0.2">
      <c r="A28">
        <v>26</v>
      </c>
      <c r="B28" t="s">
        <v>21</v>
      </c>
      <c r="C28" t="s">
        <v>6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12</v>
      </c>
      <c r="K28" s="18" t="s">
        <v>22</v>
      </c>
      <c r="L28" s="171">
        <f t="shared" si="0"/>
        <v>4051194000</v>
      </c>
      <c r="M28" s="14">
        <f t="shared" si="1"/>
        <v>3146540000</v>
      </c>
      <c r="N28" s="14">
        <f t="shared" si="2"/>
        <v>904654000</v>
      </c>
    </row>
    <row r="29" spans="1:14" x14ac:dyDescent="0.2">
      <c r="A29">
        <v>27</v>
      </c>
      <c r="B29" t="s">
        <v>21</v>
      </c>
      <c r="C29" t="s">
        <v>7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12</v>
      </c>
      <c r="K29" s="18" t="s">
        <v>22</v>
      </c>
      <c r="L29" s="171">
        <f t="shared" si="0"/>
        <v>5034522000</v>
      </c>
      <c r="M29" s="14">
        <f t="shared" si="1"/>
        <v>3542428000</v>
      </c>
      <c r="N29" s="14">
        <f t="shared" si="2"/>
        <v>1492094000</v>
      </c>
    </row>
    <row r="30" spans="1:14" x14ac:dyDescent="0.2">
      <c r="A30">
        <v>28</v>
      </c>
      <c r="B30" t="s">
        <v>23</v>
      </c>
      <c r="C30" t="s">
        <v>2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12</v>
      </c>
      <c r="K30" s="18" t="s">
        <v>24</v>
      </c>
      <c r="L30" s="171">
        <f t="shared" si="0"/>
        <v>1692411000</v>
      </c>
      <c r="M30" s="14">
        <f t="shared" si="1"/>
        <v>909488000</v>
      </c>
      <c r="N30" s="14">
        <f t="shared" si="2"/>
        <v>782923000</v>
      </c>
    </row>
    <row r="31" spans="1:14" x14ac:dyDescent="0.2">
      <c r="A31">
        <v>29</v>
      </c>
      <c r="B31" t="s">
        <v>23</v>
      </c>
      <c r="C31" t="s">
        <v>5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12</v>
      </c>
      <c r="K31" s="18" t="s">
        <v>24</v>
      </c>
      <c r="L31" s="171">
        <f t="shared" si="0"/>
        <v>1830188000</v>
      </c>
      <c r="M31" s="14">
        <f t="shared" si="1"/>
        <v>1040382000</v>
      </c>
      <c r="N31" s="14">
        <f t="shared" si="2"/>
        <v>789806000</v>
      </c>
    </row>
    <row r="32" spans="1:14" x14ac:dyDescent="0.2">
      <c r="A32">
        <v>30</v>
      </c>
      <c r="B32" t="s">
        <v>23</v>
      </c>
      <c r="C32" t="s">
        <v>6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12</v>
      </c>
      <c r="K32" s="18" t="s">
        <v>24</v>
      </c>
      <c r="L32" s="171">
        <f t="shared" si="0"/>
        <v>2259262000</v>
      </c>
      <c r="M32" s="14">
        <f t="shared" si="1"/>
        <v>1428421000</v>
      </c>
      <c r="N32" s="14">
        <f t="shared" si="2"/>
        <v>830841000</v>
      </c>
    </row>
    <row r="33" spans="1:14" x14ac:dyDescent="0.2">
      <c r="A33">
        <v>31</v>
      </c>
      <c r="B33" t="s">
        <v>23</v>
      </c>
      <c r="C33" t="s">
        <v>7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12</v>
      </c>
      <c r="K33" s="18" t="s">
        <v>24</v>
      </c>
      <c r="L33" s="171">
        <f t="shared" si="0"/>
        <v>2227173000</v>
      </c>
      <c r="M33" s="14">
        <f t="shared" si="1"/>
        <v>1185377000</v>
      </c>
      <c r="N33" s="14">
        <f t="shared" si="2"/>
        <v>1041796000</v>
      </c>
    </row>
    <row r="34" spans="1:14" x14ac:dyDescent="0.2">
      <c r="A34">
        <v>32</v>
      </c>
      <c r="B34" t="s">
        <v>25</v>
      </c>
      <c r="C34" t="s">
        <v>2</v>
      </c>
      <c r="D34" s="1">
        <v>41274</v>
      </c>
      <c r="E34" s="2">
        <v>90559000000</v>
      </c>
      <c r="F34" s="2">
        <v>86936000000</v>
      </c>
      <c r="G34" s="2">
        <v>1665000000</v>
      </c>
      <c r="H34" s="2">
        <v>0</v>
      </c>
      <c r="I34" s="2">
        <v>0</v>
      </c>
      <c r="J34" t="s">
        <v>26</v>
      </c>
      <c r="K34" s="18" t="s">
        <v>27</v>
      </c>
      <c r="L34" s="171">
        <f t="shared" si="0"/>
        <v>3623000000</v>
      </c>
      <c r="M34" s="14">
        <f t="shared" si="1"/>
        <v>1665000000</v>
      </c>
      <c r="N34" s="14">
        <f t="shared" si="2"/>
        <v>1958000000</v>
      </c>
    </row>
    <row r="35" spans="1:14" x14ac:dyDescent="0.2">
      <c r="A35">
        <v>33</v>
      </c>
      <c r="B35" t="s">
        <v>25</v>
      </c>
      <c r="C35" t="s">
        <v>5</v>
      </c>
      <c r="D35" s="1">
        <v>41639</v>
      </c>
      <c r="E35" s="2">
        <v>89804000000</v>
      </c>
      <c r="F35" s="2">
        <v>85915000000</v>
      </c>
      <c r="G35" s="2">
        <v>1759000000</v>
      </c>
      <c r="H35" s="2">
        <v>0</v>
      </c>
      <c r="I35" s="2">
        <v>0</v>
      </c>
      <c r="J35" t="s">
        <v>26</v>
      </c>
      <c r="K35" s="18" t="s">
        <v>27</v>
      </c>
      <c r="L35" s="171">
        <f t="shared" si="0"/>
        <v>3889000000</v>
      </c>
      <c r="M35" s="14">
        <f t="shared" si="1"/>
        <v>1759000000</v>
      </c>
      <c r="N35" s="14">
        <f t="shared" si="2"/>
        <v>2130000000</v>
      </c>
    </row>
    <row r="36" spans="1:14" x14ac:dyDescent="0.2">
      <c r="A36">
        <v>34</v>
      </c>
      <c r="B36" t="s">
        <v>25</v>
      </c>
      <c r="C36" t="s">
        <v>6</v>
      </c>
      <c r="D36" s="1">
        <v>42004</v>
      </c>
      <c r="E36" s="2">
        <v>81201000000</v>
      </c>
      <c r="F36" s="2">
        <v>76433000000</v>
      </c>
      <c r="G36" s="2">
        <v>1907000000</v>
      </c>
      <c r="H36" s="2">
        <v>0</v>
      </c>
      <c r="I36" s="2">
        <v>0</v>
      </c>
      <c r="J36" t="s">
        <v>26</v>
      </c>
      <c r="K36" s="18" t="s">
        <v>27</v>
      </c>
      <c r="L36" s="171">
        <f t="shared" si="0"/>
        <v>4768000000</v>
      </c>
      <c r="M36" s="14">
        <f t="shared" si="1"/>
        <v>1907000000</v>
      </c>
      <c r="N36" s="14">
        <f t="shared" si="2"/>
        <v>2861000000</v>
      </c>
    </row>
    <row r="37" spans="1:14" x14ac:dyDescent="0.2">
      <c r="A37">
        <v>35</v>
      </c>
      <c r="B37" t="s">
        <v>25</v>
      </c>
      <c r="C37" t="s">
        <v>7</v>
      </c>
      <c r="D37" s="1">
        <v>42369</v>
      </c>
      <c r="E37" s="2">
        <v>67702000000</v>
      </c>
      <c r="F37" s="2">
        <v>63682000000</v>
      </c>
      <c r="G37" s="2">
        <v>2010000000</v>
      </c>
      <c r="H37" s="2">
        <v>0</v>
      </c>
      <c r="I37" s="2">
        <v>0</v>
      </c>
      <c r="J37" t="s">
        <v>26</v>
      </c>
      <c r="K37" s="18" t="s">
        <v>27</v>
      </c>
      <c r="L37" s="171">
        <f t="shared" si="0"/>
        <v>4020000000</v>
      </c>
      <c r="M37" s="14">
        <f t="shared" si="1"/>
        <v>2010000000</v>
      </c>
      <c r="N37" s="14">
        <f t="shared" si="2"/>
        <v>2010000000</v>
      </c>
    </row>
    <row r="38" spans="1:14" x14ac:dyDescent="0.2">
      <c r="A38">
        <v>36</v>
      </c>
      <c r="B38" t="s">
        <v>28</v>
      </c>
      <c r="C38" t="s">
        <v>2</v>
      </c>
      <c r="D38" s="1">
        <v>41274</v>
      </c>
      <c r="E38" s="2">
        <v>3641390000</v>
      </c>
      <c r="F38" s="2">
        <v>2392091000</v>
      </c>
      <c r="G38" s="2">
        <v>108059000</v>
      </c>
      <c r="H38" s="2">
        <v>0</v>
      </c>
      <c r="I38" s="2">
        <v>166876000</v>
      </c>
      <c r="J38" t="s">
        <v>12</v>
      </c>
      <c r="K38" s="18" t="s">
        <v>29</v>
      </c>
      <c r="L38" s="171">
        <f t="shared" si="0"/>
        <v>1249299000</v>
      </c>
      <c r="M38" s="14">
        <f t="shared" si="1"/>
        <v>274935000</v>
      </c>
      <c r="N38" s="14">
        <f t="shared" si="2"/>
        <v>974364000</v>
      </c>
    </row>
    <row r="39" spans="1:14" x14ac:dyDescent="0.2">
      <c r="A39">
        <v>37</v>
      </c>
      <c r="B39" t="s">
        <v>28</v>
      </c>
      <c r="C39" t="s">
        <v>5</v>
      </c>
      <c r="D39" s="1">
        <v>41639</v>
      </c>
      <c r="E39" s="2">
        <v>4319063000</v>
      </c>
      <c r="F39" s="2">
        <v>2894917000</v>
      </c>
      <c r="G39" s="2">
        <v>109115000</v>
      </c>
      <c r="H39" s="2">
        <v>0</v>
      </c>
      <c r="I39" s="2">
        <v>216119000</v>
      </c>
      <c r="J39" t="s">
        <v>12</v>
      </c>
      <c r="K39" s="18" t="s">
        <v>29</v>
      </c>
      <c r="L39" s="171">
        <f t="shared" si="0"/>
        <v>1424146000</v>
      </c>
      <c r="M39" s="14">
        <f t="shared" si="1"/>
        <v>325234000</v>
      </c>
      <c r="N39" s="14">
        <f t="shared" si="2"/>
        <v>1098912000</v>
      </c>
    </row>
    <row r="40" spans="1:14" x14ac:dyDescent="0.2">
      <c r="A40">
        <v>38</v>
      </c>
      <c r="B40" t="s">
        <v>28</v>
      </c>
      <c r="C40" t="s">
        <v>6</v>
      </c>
      <c r="D40" s="1">
        <v>42004</v>
      </c>
      <c r="E40" s="2">
        <v>5302940000</v>
      </c>
      <c r="F40" s="2">
        <v>3643979000</v>
      </c>
      <c r="G40" s="2">
        <v>247412000</v>
      </c>
      <c r="H40" s="2">
        <v>0</v>
      </c>
      <c r="I40" s="2">
        <v>313082000</v>
      </c>
      <c r="J40" t="s">
        <v>12</v>
      </c>
      <c r="K40" s="18" t="s">
        <v>29</v>
      </c>
      <c r="L40" s="171">
        <f t="shared" si="0"/>
        <v>1658961000</v>
      </c>
      <c r="M40" s="14">
        <f t="shared" si="1"/>
        <v>560494000</v>
      </c>
      <c r="N40" s="14">
        <f t="shared" si="2"/>
        <v>1098467000</v>
      </c>
    </row>
    <row r="41" spans="1:14" x14ac:dyDescent="0.2">
      <c r="A41">
        <v>39</v>
      </c>
      <c r="B41" t="s">
        <v>28</v>
      </c>
      <c r="C41" t="s">
        <v>7</v>
      </c>
      <c r="D41" s="1">
        <v>42369</v>
      </c>
      <c r="E41" s="2">
        <v>6439746000</v>
      </c>
      <c r="F41" s="2">
        <v>4482700000</v>
      </c>
      <c r="G41" s="2">
        <v>203046000</v>
      </c>
      <c r="H41" s="2">
        <v>0</v>
      </c>
      <c r="I41" s="2">
        <v>492140000</v>
      </c>
      <c r="J41" t="s">
        <v>12</v>
      </c>
      <c r="K41" s="18" t="s">
        <v>29</v>
      </c>
      <c r="L41" s="171">
        <f t="shared" si="0"/>
        <v>1957046000</v>
      </c>
      <c r="M41" s="14">
        <f t="shared" si="1"/>
        <v>695186000</v>
      </c>
      <c r="N41" s="14">
        <f t="shared" si="2"/>
        <v>1261860000</v>
      </c>
    </row>
    <row r="42" spans="1:14" x14ac:dyDescent="0.2">
      <c r="A42">
        <v>40</v>
      </c>
      <c r="B42" t="s">
        <v>30</v>
      </c>
      <c r="C42" t="s">
        <v>2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12</v>
      </c>
      <c r="K42" s="18" t="s">
        <v>22</v>
      </c>
      <c r="L42" s="171">
        <f t="shared" si="0"/>
        <v>2073700000</v>
      </c>
      <c r="M42" s="14">
        <f t="shared" si="1"/>
        <v>1723900000</v>
      </c>
      <c r="N42" s="14">
        <f t="shared" si="2"/>
        <v>349800000</v>
      </c>
    </row>
    <row r="43" spans="1:14" x14ac:dyDescent="0.2">
      <c r="A43">
        <v>41</v>
      </c>
      <c r="B43" t="s">
        <v>30</v>
      </c>
      <c r="C43" t="s">
        <v>5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12</v>
      </c>
      <c r="K43" s="18" t="s">
        <v>22</v>
      </c>
      <c r="L43" s="171">
        <f t="shared" si="0"/>
        <v>1999600000</v>
      </c>
      <c r="M43" s="14">
        <f t="shared" si="1"/>
        <v>1702000000</v>
      </c>
      <c r="N43" s="14">
        <f t="shared" si="2"/>
        <v>297600000</v>
      </c>
    </row>
    <row r="44" spans="1:14" x14ac:dyDescent="0.2">
      <c r="A44">
        <v>42</v>
      </c>
      <c r="B44" t="s">
        <v>30</v>
      </c>
      <c r="C44" t="s">
        <v>6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12</v>
      </c>
      <c r="K44" s="18" t="s">
        <v>22</v>
      </c>
      <c r="L44" s="171">
        <f t="shared" si="0"/>
        <v>2170100000</v>
      </c>
      <c r="M44" s="14">
        <f t="shared" si="1"/>
        <v>2046300000</v>
      </c>
      <c r="N44" s="14">
        <f t="shared" si="2"/>
        <v>123800000</v>
      </c>
    </row>
    <row r="45" spans="1:14" x14ac:dyDescent="0.2">
      <c r="A45">
        <v>43</v>
      </c>
      <c r="B45" t="s">
        <v>30</v>
      </c>
      <c r="C45" t="s">
        <v>7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12</v>
      </c>
      <c r="K45" s="18" t="s">
        <v>22</v>
      </c>
      <c r="L45" s="171">
        <f t="shared" si="0"/>
        <v>2133400000</v>
      </c>
      <c r="M45" s="14">
        <f t="shared" si="1"/>
        <v>2132100000</v>
      </c>
      <c r="N45" s="14">
        <f t="shared" si="2"/>
        <v>1300000</v>
      </c>
    </row>
    <row r="46" spans="1:14" x14ac:dyDescent="0.2">
      <c r="A46">
        <v>44</v>
      </c>
      <c r="B46" t="s">
        <v>31</v>
      </c>
      <c r="C46" t="s">
        <v>2</v>
      </c>
      <c r="D46" s="1">
        <v>41274</v>
      </c>
      <c r="E46" s="2">
        <v>5781000000</v>
      </c>
      <c r="F46" s="2">
        <v>3477000000</v>
      </c>
      <c r="G46" s="2">
        <v>443000000</v>
      </c>
      <c r="H46" s="2">
        <v>0</v>
      </c>
      <c r="I46" s="2">
        <v>673000000</v>
      </c>
      <c r="J46" t="s">
        <v>32</v>
      </c>
      <c r="K46" s="18" t="s">
        <v>33</v>
      </c>
      <c r="L46" s="171">
        <f t="shared" si="0"/>
        <v>2304000000</v>
      </c>
      <c r="M46" s="14">
        <f t="shared" si="1"/>
        <v>1116000000</v>
      </c>
      <c r="N46" s="14">
        <f t="shared" si="2"/>
        <v>1188000000</v>
      </c>
    </row>
    <row r="47" spans="1:14" x14ac:dyDescent="0.2">
      <c r="A47">
        <v>45</v>
      </c>
      <c r="B47" t="s">
        <v>31</v>
      </c>
      <c r="C47" t="s">
        <v>5</v>
      </c>
      <c r="D47" s="1">
        <v>41639</v>
      </c>
      <c r="E47" s="2">
        <v>5838000000</v>
      </c>
      <c r="F47" s="2">
        <v>3490000000</v>
      </c>
      <c r="G47" s="2">
        <v>458000000</v>
      </c>
      <c r="H47" s="2">
        <v>0</v>
      </c>
      <c r="I47" s="2">
        <v>706000000</v>
      </c>
      <c r="J47" t="s">
        <v>32</v>
      </c>
      <c r="K47" s="18" t="s">
        <v>33</v>
      </c>
      <c r="L47" s="171">
        <f t="shared" si="0"/>
        <v>2348000000</v>
      </c>
      <c r="M47" s="14">
        <f t="shared" si="1"/>
        <v>1164000000</v>
      </c>
      <c r="N47" s="14">
        <f t="shared" si="2"/>
        <v>1184000000</v>
      </c>
    </row>
    <row r="48" spans="1:14" x14ac:dyDescent="0.2">
      <c r="A48">
        <v>46</v>
      </c>
      <c r="B48" t="s">
        <v>31</v>
      </c>
      <c r="C48" t="s">
        <v>6</v>
      </c>
      <c r="D48" s="1">
        <v>42004</v>
      </c>
      <c r="E48" s="2">
        <v>6053000000</v>
      </c>
      <c r="F48" s="2">
        <v>3586000000</v>
      </c>
      <c r="G48" s="2">
        <v>468000000</v>
      </c>
      <c r="H48" s="2">
        <v>0</v>
      </c>
      <c r="I48" s="2">
        <v>745000000</v>
      </c>
      <c r="J48" t="s">
        <v>32</v>
      </c>
      <c r="K48" s="18" t="s">
        <v>33</v>
      </c>
      <c r="L48" s="171">
        <f t="shared" si="0"/>
        <v>2467000000</v>
      </c>
      <c r="M48" s="14">
        <f t="shared" si="1"/>
        <v>1213000000</v>
      </c>
      <c r="N48" s="14">
        <f t="shared" si="2"/>
        <v>1254000000</v>
      </c>
    </row>
    <row r="49" spans="1:14" x14ac:dyDescent="0.2">
      <c r="A49">
        <v>47</v>
      </c>
      <c r="B49" t="s">
        <v>31</v>
      </c>
      <c r="C49" t="s">
        <v>7</v>
      </c>
      <c r="D49" s="1">
        <v>42369</v>
      </c>
      <c r="E49" s="2">
        <v>6098000000</v>
      </c>
      <c r="F49" s="2">
        <v>3501000000</v>
      </c>
      <c r="G49" s="2">
        <v>542000000</v>
      </c>
      <c r="H49" s="2">
        <v>0</v>
      </c>
      <c r="I49" s="2">
        <v>796000000</v>
      </c>
      <c r="J49" t="s">
        <v>32</v>
      </c>
      <c r="K49" s="18" t="s">
        <v>33</v>
      </c>
      <c r="L49" s="171">
        <f t="shared" si="0"/>
        <v>2597000000</v>
      </c>
      <c r="M49" s="14">
        <f t="shared" si="1"/>
        <v>1338000000</v>
      </c>
      <c r="N49" s="14">
        <f t="shared" si="2"/>
        <v>1259000000</v>
      </c>
    </row>
    <row r="50" spans="1:14" x14ac:dyDescent="0.2">
      <c r="A50">
        <v>48</v>
      </c>
      <c r="B50" t="s">
        <v>34</v>
      </c>
      <c r="C50" t="s">
        <v>2</v>
      </c>
      <c r="D50" s="1">
        <v>41274</v>
      </c>
      <c r="E50" s="2">
        <v>14945000000</v>
      </c>
      <c r="F50" s="2">
        <v>6395000000</v>
      </c>
      <c r="G50" s="2">
        <v>3812000000</v>
      </c>
      <c r="H50" s="2">
        <v>0</v>
      </c>
      <c r="I50" s="2">
        <v>1782000000</v>
      </c>
      <c r="J50" t="s">
        <v>32</v>
      </c>
      <c r="K50" s="18" t="s">
        <v>35</v>
      </c>
      <c r="L50" s="171">
        <f t="shared" si="0"/>
        <v>8550000000</v>
      </c>
      <c r="M50" s="14">
        <f t="shared" si="1"/>
        <v>5594000000</v>
      </c>
      <c r="N50" s="14">
        <f t="shared" si="2"/>
        <v>2956000000</v>
      </c>
    </row>
    <row r="51" spans="1:14" x14ac:dyDescent="0.2">
      <c r="A51">
        <v>49</v>
      </c>
      <c r="B51" t="s">
        <v>34</v>
      </c>
      <c r="C51" t="s">
        <v>5</v>
      </c>
      <c r="D51" s="1">
        <v>41639</v>
      </c>
      <c r="E51" s="2">
        <v>14813500000</v>
      </c>
      <c r="F51" s="2">
        <v>6722300000</v>
      </c>
      <c r="G51" s="2">
        <v>3329800000</v>
      </c>
      <c r="H51" s="2">
        <v>0</v>
      </c>
      <c r="I51" s="2">
        <v>1712500000</v>
      </c>
      <c r="J51" t="s">
        <v>32</v>
      </c>
      <c r="K51" s="18" t="s">
        <v>35</v>
      </c>
      <c r="L51" s="171">
        <f t="shared" si="0"/>
        <v>8091200000</v>
      </c>
      <c r="M51" s="14">
        <f t="shared" si="1"/>
        <v>5042300000</v>
      </c>
      <c r="N51" s="14">
        <f t="shared" si="2"/>
        <v>3048900000</v>
      </c>
    </row>
    <row r="52" spans="1:14" x14ac:dyDescent="0.2">
      <c r="A52">
        <v>50</v>
      </c>
      <c r="B52" t="s">
        <v>34</v>
      </c>
      <c r="C52" t="s">
        <v>6</v>
      </c>
      <c r="D52" s="1">
        <v>42004</v>
      </c>
      <c r="E52" s="2">
        <v>16378600000</v>
      </c>
      <c r="F52" s="2">
        <v>7685700000</v>
      </c>
      <c r="G52" s="2">
        <v>3667900000</v>
      </c>
      <c r="H52" s="2">
        <v>0</v>
      </c>
      <c r="I52" s="2">
        <v>1897600000</v>
      </c>
      <c r="J52" t="s">
        <v>32</v>
      </c>
      <c r="K52" s="18" t="s">
        <v>35</v>
      </c>
      <c r="L52" s="171">
        <f t="shared" si="0"/>
        <v>8692900000</v>
      </c>
      <c r="M52" s="14">
        <f t="shared" si="1"/>
        <v>5565500000</v>
      </c>
      <c r="N52" s="14">
        <f t="shared" si="2"/>
        <v>3127400000</v>
      </c>
    </row>
    <row r="53" spans="1:14" x14ac:dyDescent="0.2">
      <c r="A53">
        <v>51</v>
      </c>
      <c r="B53" t="s">
        <v>34</v>
      </c>
      <c r="C53" t="s">
        <v>7</v>
      </c>
      <c r="D53" s="1">
        <v>42369</v>
      </c>
      <c r="E53" s="2">
        <v>16453200000</v>
      </c>
      <c r="F53" s="2">
        <v>7433500000</v>
      </c>
      <c r="G53" s="2">
        <v>3676500000</v>
      </c>
      <c r="H53" s="2">
        <v>0</v>
      </c>
      <c r="I53" s="2">
        <v>2009700000</v>
      </c>
      <c r="J53" t="s">
        <v>32</v>
      </c>
      <c r="K53" s="18" t="s">
        <v>35</v>
      </c>
      <c r="L53" s="171">
        <f t="shared" si="0"/>
        <v>9019700000</v>
      </c>
      <c r="M53" s="14">
        <f t="shared" si="1"/>
        <v>5686200000</v>
      </c>
      <c r="N53" s="14">
        <f t="shared" si="2"/>
        <v>3333500000</v>
      </c>
    </row>
    <row r="54" spans="1:14" x14ac:dyDescent="0.2">
      <c r="A54">
        <v>52</v>
      </c>
      <c r="B54" t="s">
        <v>36</v>
      </c>
      <c r="C54" t="s">
        <v>2</v>
      </c>
      <c r="D54" s="1">
        <v>41274</v>
      </c>
      <c r="E54" s="2">
        <v>25364000000</v>
      </c>
      <c r="F54" s="2">
        <v>17074000000</v>
      </c>
      <c r="G54" s="2">
        <v>0</v>
      </c>
      <c r="H54" s="2">
        <v>0</v>
      </c>
      <c r="I54" s="2">
        <v>3727000000</v>
      </c>
      <c r="J54" t="s">
        <v>37</v>
      </c>
      <c r="K54" s="18" t="s">
        <v>38</v>
      </c>
      <c r="L54" s="171">
        <f t="shared" si="0"/>
        <v>8290000000</v>
      </c>
      <c r="M54" s="14">
        <f t="shared" si="1"/>
        <v>3727000000</v>
      </c>
      <c r="N54" s="14">
        <f t="shared" si="2"/>
        <v>4563000000</v>
      </c>
    </row>
    <row r="55" spans="1:14" x14ac:dyDescent="0.2">
      <c r="A55">
        <v>53</v>
      </c>
      <c r="B55" t="s">
        <v>36</v>
      </c>
      <c r="C55" t="s">
        <v>5</v>
      </c>
      <c r="D55" s="1">
        <v>41639</v>
      </c>
      <c r="E55" s="2">
        <v>23939000000</v>
      </c>
      <c r="F55" s="2">
        <v>15341000000</v>
      </c>
      <c r="G55" s="2">
        <v>0</v>
      </c>
      <c r="H55" s="2">
        <v>0</v>
      </c>
      <c r="I55" s="2">
        <v>3489000000</v>
      </c>
      <c r="J55" t="s">
        <v>37</v>
      </c>
      <c r="K55" s="18" t="s">
        <v>38</v>
      </c>
      <c r="L55" s="171">
        <f t="shared" si="0"/>
        <v>8598000000</v>
      </c>
      <c r="M55" s="14">
        <f t="shared" si="1"/>
        <v>3489000000</v>
      </c>
      <c r="N55" s="14">
        <f t="shared" si="2"/>
        <v>5109000000</v>
      </c>
    </row>
    <row r="56" spans="1:14" x14ac:dyDescent="0.2">
      <c r="A56">
        <v>54</v>
      </c>
      <c r="B56" t="s">
        <v>36</v>
      </c>
      <c r="C56" t="s">
        <v>6</v>
      </c>
      <c r="D56" s="1">
        <v>42004</v>
      </c>
      <c r="E56" s="2">
        <v>22728000000</v>
      </c>
      <c r="F56" s="2">
        <v>14373000000</v>
      </c>
      <c r="G56" s="2">
        <v>0</v>
      </c>
      <c r="H56" s="2">
        <v>0</v>
      </c>
      <c r="I56" s="2">
        <v>3547000000</v>
      </c>
      <c r="J56" t="s">
        <v>37</v>
      </c>
      <c r="K56" s="18" t="s">
        <v>38</v>
      </c>
      <c r="L56" s="171">
        <f t="shared" si="0"/>
        <v>8355000000</v>
      </c>
      <c r="M56" s="14">
        <f t="shared" si="1"/>
        <v>3547000000</v>
      </c>
      <c r="N56" s="14">
        <f t="shared" si="2"/>
        <v>4808000000</v>
      </c>
    </row>
    <row r="57" spans="1:14" x14ac:dyDescent="0.2">
      <c r="A57">
        <v>55</v>
      </c>
      <c r="B57" t="s">
        <v>36</v>
      </c>
      <c r="C57" t="s">
        <v>7</v>
      </c>
      <c r="D57" s="1">
        <v>42369</v>
      </c>
      <c r="E57" s="2">
        <v>20872000000</v>
      </c>
      <c r="F57" s="2">
        <v>13049000000</v>
      </c>
      <c r="G57" s="2">
        <v>0</v>
      </c>
      <c r="H57" s="2">
        <v>0</v>
      </c>
      <c r="I57" s="2">
        <v>3672000000</v>
      </c>
      <c r="J57" t="s">
        <v>37</v>
      </c>
      <c r="K57" s="18" t="s">
        <v>38</v>
      </c>
      <c r="L57" s="171">
        <f t="shared" si="0"/>
        <v>7823000000</v>
      </c>
      <c r="M57" s="14">
        <f t="shared" si="1"/>
        <v>3672000000</v>
      </c>
      <c r="N57" s="14">
        <f t="shared" si="2"/>
        <v>4151000000</v>
      </c>
    </row>
    <row r="58" spans="1:14" x14ac:dyDescent="0.2">
      <c r="A58">
        <v>56</v>
      </c>
      <c r="B58" t="s">
        <v>39</v>
      </c>
      <c r="C58" t="s">
        <v>2</v>
      </c>
      <c r="D58" s="1">
        <v>41274</v>
      </c>
      <c r="E58" s="2">
        <v>71214000000</v>
      </c>
      <c r="F58" s="2">
        <v>37745000000</v>
      </c>
      <c r="G58" s="2">
        <v>21491000000</v>
      </c>
      <c r="H58" s="2">
        <v>0</v>
      </c>
      <c r="I58" s="2">
        <v>0</v>
      </c>
      <c r="J58" t="s">
        <v>37</v>
      </c>
      <c r="K58" s="18" t="s">
        <v>40</v>
      </c>
      <c r="L58" s="171">
        <f t="shared" si="0"/>
        <v>33469000000</v>
      </c>
      <c r="M58" s="14">
        <f t="shared" si="1"/>
        <v>21491000000</v>
      </c>
      <c r="N58" s="14">
        <f t="shared" si="2"/>
        <v>11978000000</v>
      </c>
    </row>
    <row r="59" spans="1:14" x14ac:dyDescent="0.2">
      <c r="A59">
        <v>57</v>
      </c>
      <c r="B59" t="s">
        <v>39</v>
      </c>
      <c r="C59" t="s">
        <v>5</v>
      </c>
      <c r="D59" s="1">
        <v>41639</v>
      </c>
      <c r="E59" s="2">
        <v>68874000000</v>
      </c>
      <c r="F59" s="2">
        <v>34660000000</v>
      </c>
      <c r="G59" s="2">
        <v>22005000000</v>
      </c>
      <c r="H59" s="2">
        <v>0</v>
      </c>
      <c r="I59" s="2">
        <v>0</v>
      </c>
      <c r="J59" t="s">
        <v>37</v>
      </c>
      <c r="K59" s="18" t="s">
        <v>40</v>
      </c>
      <c r="L59" s="171">
        <f t="shared" si="0"/>
        <v>34214000000</v>
      </c>
      <c r="M59" s="14">
        <f t="shared" si="1"/>
        <v>22005000000</v>
      </c>
      <c r="N59" s="14">
        <f t="shared" si="2"/>
        <v>12209000000</v>
      </c>
    </row>
    <row r="60" spans="1:14" x14ac:dyDescent="0.2">
      <c r="A60">
        <v>58</v>
      </c>
      <c r="B60" t="s">
        <v>39</v>
      </c>
      <c r="C60" t="s">
        <v>6</v>
      </c>
      <c r="D60" s="1">
        <v>42004</v>
      </c>
      <c r="E60" s="2">
        <v>64406000000</v>
      </c>
      <c r="F60" s="2">
        <v>33611000000</v>
      </c>
      <c r="G60" s="2">
        <v>18491000000</v>
      </c>
      <c r="H60" s="2">
        <v>0</v>
      </c>
      <c r="I60" s="2">
        <v>0</v>
      </c>
      <c r="J60" t="s">
        <v>37</v>
      </c>
      <c r="K60" s="18" t="s">
        <v>40</v>
      </c>
      <c r="L60" s="171">
        <f t="shared" si="0"/>
        <v>30795000000</v>
      </c>
      <c r="M60" s="14">
        <f t="shared" si="1"/>
        <v>18491000000</v>
      </c>
      <c r="N60" s="14">
        <f t="shared" si="2"/>
        <v>12304000000</v>
      </c>
    </row>
    <row r="61" spans="1:14" x14ac:dyDescent="0.2">
      <c r="A61">
        <v>59</v>
      </c>
      <c r="B61" t="s">
        <v>39</v>
      </c>
      <c r="C61" t="s">
        <v>7</v>
      </c>
      <c r="D61" s="1">
        <v>42369</v>
      </c>
      <c r="E61" s="2">
        <v>58327000000</v>
      </c>
      <c r="F61" s="2">
        <v>36581000000</v>
      </c>
      <c r="G61" s="2">
        <v>16417000000</v>
      </c>
      <c r="H61" s="2">
        <v>0</v>
      </c>
      <c r="I61" s="2">
        <v>0</v>
      </c>
      <c r="J61" t="s">
        <v>37</v>
      </c>
      <c r="K61" s="18" t="s">
        <v>40</v>
      </c>
      <c r="L61" s="171">
        <f t="shared" si="0"/>
        <v>21746000000</v>
      </c>
      <c r="M61" s="14">
        <f t="shared" si="1"/>
        <v>16417000000</v>
      </c>
      <c r="N61" s="14">
        <f t="shared" si="2"/>
        <v>5329000000</v>
      </c>
    </row>
    <row r="62" spans="1:14" x14ac:dyDescent="0.2">
      <c r="A62">
        <v>60</v>
      </c>
      <c r="B62" t="s">
        <v>41</v>
      </c>
      <c r="C62" t="s">
        <v>2</v>
      </c>
      <c r="D62" s="1">
        <v>41274</v>
      </c>
      <c r="E62" s="2">
        <v>958511000</v>
      </c>
      <c r="F62" s="2">
        <v>386355000</v>
      </c>
      <c r="G62" s="2">
        <v>61732000</v>
      </c>
      <c r="H62" s="2">
        <v>0</v>
      </c>
      <c r="I62" s="2">
        <v>325173000</v>
      </c>
      <c r="J62" t="s">
        <v>42</v>
      </c>
      <c r="K62" s="18" t="s">
        <v>43</v>
      </c>
      <c r="L62" s="171">
        <f t="shared" si="0"/>
        <v>572156000</v>
      </c>
      <c r="M62" s="14">
        <f t="shared" si="1"/>
        <v>386905000</v>
      </c>
      <c r="N62" s="14">
        <f t="shared" si="2"/>
        <v>185251000</v>
      </c>
    </row>
    <row r="63" spans="1:14" x14ac:dyDescent="0.2">
      <c r="A63">
        <v>61</v>
      </c>
      <c r="B63" t="s">
        <v>41</v>
      </c>
      <c r="C63" t="s">
        <v>5</v>
      </c>
      <c r="D63" s="1">
        <v>41639</v>
      </c>
      <c r="E63" s="2">
        <v>974053000</v>
      </c>
      <c r="F63" s="2">
        <v>380051000</v>
      </c>
      <c r="G63" s="2">
        <v>53073000</v>
      </c>
      <c r="H63" s="2">
        <v>0</v>
      </c>
      <c r="I63" s="2">
        <v>291910000</v>
      </c>
      <c r="J63" t="s">
        <v>42</v>
      </c>
      <c r="K63" s="18" t="s">
        <v>43</v>
      </c>
      <c r="L63" s="171">
        <f t="shared" si="0"/>
        <v>594002000</v>
      </c>
      <c r="M63" s="14">
        <f t="shared" si="1"/>
        <v>344983000</v>
      </c>
      <c r="N63" s="14">
        <f t="shared" si="2"/>
        <v>249019000</v>
      </c>
    </row>
    <row r="64" spans="1:14" x14ac:dyDescent="0.2">
      <c r="A64">
        <v>62</v>
      </c>
      <c r="B64" t="s">
        <v>41</v>
      </c>
      <c r="C64" t="s">
        <v>6</v>
      </c>
      <c r="D64" s="1">
        <v>42004</v>
      </c>
      <c r="E64" s="2">
        <v>984363000</v>
      </c>
      <c r="F64" s="2">
        <v>380964000</v>
      </c>
      <c r="G64" s="2">
        <v>56621000</v>
      </c>
      <c r="H64" s="2">
        <v>0</v>
      </c>
      <c r="I64" s="2">
        <v>282608000</v>
      </c>
      <c r="J64" t="s">
        <v>42</v>
      </c>
      <c r="K64" s="18" t="s">
        <v>43</v>
      </c>
      <c r="L64" s="171">
        <f t="shared" si="0"/>
        <v>603399000</v>
      </c>
      <c r="M64" s="14">
        <f t="shared" si="1"/>
        <v>339229000</v>
      </c>
      <c r="N64" s="14">
        <f t="shared" si="2"/>
        <v>264170000</v>
      </c>
    </row>
    <row r="65" spans="1:14" x14ac:dyDescent="0.2">
      <c r="A65">
        <v>63</v>
      </c>
      <c r="B65" t="s">
        <v>41</v>
      </c>
      <c r="C65" t="s">
        <v>7</v>
      </c>
      <c r="D65" s="1">
        <v>42369</v>
      </c>
      <c r="E65" s="2">
        <v>981310000</v>
      </c>
      <c r="F65" s="2">
        <v>365248000</v>
      </c>
      <c r="G65" s="2">
        <v>53546000</v>
      </c>
      <c r="H65" s="2">
        <v>0</v>
      </c>
      <c r="I65" s="2">
        <v>306301000</v>
      </c>
      <c r="J65" t="s">
        <v>42</v>
      </c>
      <c r="K65" s="18" t="s">
        <v>43</v>
      </c>
      <c r="L65" s="171">
        <f t="shared" si="0"/>
        <v>616062000</v>
      </c>
      <c r="M65" s="14">
        <f t="shared" si="1"/>
        <v>359847000</v>
      </c>
      <c r="N65" s="14">
        <f t="shared" si="2"/>
        <v>256215000</v>
      </c>
    </row>
    <row r="66" spans="1:14" x14ac:dyDescent="0.2">
      <c r="A66">
        <v>64</v>
      </c>
      <c r="B66" t="s">
        <v>44</v>
      </c>
      <c r="C66" t="s">
        <v>2</v>
      </c>
      <c r="D66" s="1">
        <v>41639</v>
      </c>
      <c r="E66" s="2">
        <v>9047657000</v>
      </c>
      <c r="F66" s="2">
        <v>6709936000</v>
      </c>
      <c r="G66" s="2">
        <v>0</v>
      </c>
      <c r="H66" s="2">
        <v>0</v>
      </c>
      <c r="I66" s="2">
        <v>1470287000</v>
      </c>
      <c r="J66" t="s">
        <v>37</v>
      </c>
      <c r="K66" s="18" t="s">
        <v>573</v>
      </c>
      <c r="L66" s="171">
        <f t="shared" si="0"/>
        <v>2337721000</v>
      </c>
      <c r="M66" s="14">
        <f t="shared" si="1"/>
        <v>1470287000</v>
      </c>
      <c r="N66" s="14">
        <f t="shared" si="2"/>
        <v>867434000</v>
      </c>
    </row>
    <row r="67" spans="1:14" x14ac:dyDescent="0.2">
      <c r="A67">
        <v>65</v>
      </c>
      <c r="B67" t="s">
        <v>44</v>
      </c>
      <c r="C67" t="s">
        <v>5</v>
      </c>
      <c r="D67" s="1">
        <v>42004</v>
      </c>
      <c r="E67" s="2">
        <v>10381653000</v>
      </c>
      <c r="F67" s="2">
        <v>8093563000</v>
      </c>
      <c r="G67" s="2">
        <v>0</v>
      </c>
      <c r="H67" s="2">
        <v>0</v>
      </c>
      <c r="I67" s="2">
        <v>1485558000</v>
      </c>
      <c r="J67" t="s">
        <v>37</v>
      </c>
      <c r="K67" s="18" t="s">
        <v>573</v>
      </c>
      <c r="L67" s="171">
        <f t="shared" ref="L67:L130" si="3">E67-F67</f>
        <v>2288090000</v>
      </c>
      <c r="M67" s="14">
        <f t="shared" ref="M67:M130" si="4">G67+H67+I67</f>
        <v>1485558000</v>
      </c>
      <c r="N67" s="14">
        <f t="shared" ref="N67:N130" si="5">L67-M67</f>
        <v>802532000</v>
      </c>
    </row>
    <row r="68" spans="1:14" x14ac:dyDescent="0.2">
      <c r="A68">
        <v>66</v>
      </c>
      <c r="B68" t="s">
        <v>44</v>
      </c>
      <c r="C68" t="s">
        <v>6</v>
      </c>
      <c r="D68" s="1">
        <v>42369</v>
      </c>
      <c r="E68" s="2">
        <v>10325494000</v>
      </c>
      <c r="F68" s="2">
        <v>8666624000</v>
      </c>
      <c r="G68" s="2">
        <v>0</v>
      </c>
      <c r="H68" s="2">
        <v>0</v>
      </c>
      <c r="I68" s="2">
        <v>1402573000</v>
      </c>
      <c r="J68" t="s">
        <v>37</v>
      </c>
      <c r="K68" s="18" t="s">
        <v>573</v>
      </c>
      <c r="L68" s="171">
        <f t="shared" si="3"/>
        <v>1658870000</v>
      </c>
      <c r="M68" s="14">
        <f t="shared" si="4"/>
        <v>1402573000</v>
      </c>
      <c r="N68" s="14">
        <f t="shared" si="5"/>
        <v>256297000</v>
      </c>
    </row>
    <row r="69" spans="1:14" x14ac:dyDescent="0.2">
      <c r="A69">
        <v>67</v>
      </c>
      <c r="B69" t="s">
        <v>44</v>
      </c>
      <c r="C69" t="s">
        <v>7</v>
      </c>
      <c r="D69" s="1">
        <v>42735</v>
      </c>
      <c r="E69" s="2">
        <v>7531780000</v>
      </c>
      <c r="F69" s="2">
        <v>5251228000</v>
      </c>
      <c r="G69" s="2">
        <v>0</v>
      </c>
      <c r="H69" s="2">
        <v>0</v>
      </c>
      <c r="I69" s="2">
        <v>1351314000</v>
      </c>
      <c r="J69" t="s">
        <v>37</v>
      </c>
      <c r="K69" s="18" t="s">
        <v>573</v>
      </c>
      <c r="L69" s="171">
        <f t="shared" si="3"/>
        <v>2280552000</v>
      </c>
      <c r="M69" s="14">
        <f t="shared" si="4"/>
        <v>1351314000</v>
      </c>
      <c r="N69" s="14">
        <f t="shared" si="5"/>
        <v>929238000</v>
      </c>
    </row>
    <row r="70" spans="1:14" x14ac:dyDescent="0.2">
      <c r="A70">
        <v>72</v>
      </c>
      <c r="B70" t="s">
        <v>45</v>
      </c>
      <c r="C70" t="s">
        <v>2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12</v>
      </c>
      <c r="K70" s="18" t="s">
        <v>46</v>
      </c>
      <c r="L70" s="171">
        <f t="shared" si="3"/>
        <v>844047000</v>
      </c>
      <c r="M70" s="14">
        <f t="shared" si="4"/>
        <v>529154000</v>
      </c>
      <c r="N70" s="14">
        <f t="shared" si="5"/>
        <v>314893000</v>
      </c>
    </row>
    <row r="71" spans="1:14" x14ac:dyDescent="0.2">
      <c r="A71">
        <v>73</v>
      </c>
      <c r="B71" t="s">
        <v>45</v>
      </c>
      <c r="C71" t="s">
        <v>5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12</v>
      </c>
      <c r="K71" s="18" t="s">
        <v>46</v>
      </c>
      <c r="L71" s="171">
        <f t="shared" si="3"/>
        <v>1066835000</v>
      </c>
      <c r="M71" s="14">
        <f t="shared" si="4"/>
        <v>651024000</v>
      </c>
      <c r="N71" s="14">
        <f t="shared" si="5"/>
        <v>415811000</v>
      </c>
    </row>
    <row r="72" spans="1:14" x14ac:dyDescent="0.2">
      <c r="A72">
        <v>74</v>
      </c>
      <c r="B72" t="s">
        <v>45</v>
      </c>
      <c r="C72" t="s">
        <v>6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12</v>
      </c>
      <c r="K72" s="18" t="s">
        <v>46</v>
      </c>
      <c r="L72" s="171">
        <f t="shared" si="3"/>
        <v>1352931000</v>
      </c>
      <c r="M72" s="14">
        <f t="shared" si="4"/>
        <v>862223000</v>
      </c>
      <c r="N72" s="14">
        <f t="shared" si="5"/>
        <v>490708000</v>
      </c>
    </row>
    <row r="73" spans="1:14" x14ac:dyDescent="0.2">
      <c r="A73">
        <v>75</v>
      </c>
      <c r="B73" t="s">
        <v>45</v>
      </c>
      <c r="C73" t="s">
        <v>7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12</v>
      </c>
      <c r="K73" s="18" t="s">
        <v>46</v>
      </c>
      <c r="L73" s="171">
        <f t="shared" si="3"/>
        <v>1471828000</v>
      </c>
      <c r="M73" s="14">
        <f t="shared" si="4"/>
        <v>1004911000</v>
      </c>
      <c r="N73" s="14">
        <f t="shared" si="5"/>
        <v>466917000</v>
      </c>
    </row>
    <row r="74" spans="1:14" x14ac:dyDescent="0.2">
      <c r="A74">
        <v>76</v>
      </c>
      <c r="B74" t="s">
        <v>47</v>
      </c>
      <c r="C74" t="s">
        <v>2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s="2">
        <v>0</v>
      </c>
      <c r="J74" t="s">
        <v>48</v>
      </c>
      <c r="K74" s="18" t="s">
        <v>49</v>
      </c>
      <c r="L74" s="171">
        <f t="shared" si="3"/>
        <v>898843000</v>
      </c>
      <c r="M74" s="14">
        <f t="shared" si="4"/>
        <v>387375000</v>
      </c>
      <c r="N74" s="14">
        <f t="shared" si="5"/>
        <v>511468000</v>
      </c>
    </row>
    <row r="75" spans="1:14" x14ac:dyDescent="0.2">
      <c r="A75">
        <v>77</v>
      </c>
      <c r="B75" t="s">
        <v>47</v>
      </c>
      <c r="C75" t="s">
        <v>5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s="2">
        <v>0</v>
      </c>
      <c r="J75" t="s">
        <v>48</v>
      </c>
      <c r="K75" s="18" t="s">
        <v>49</v>
      </c>
      <c r="L75" s="171">
        <f t="shared" si="3"/>
        <v>850471000</v>
      </c>
      <c r="M75" s="14">
        <f t="shared" si="4"/>
        <v>240435000</v>
      </c>
      <c r="N75" s="14">
        <f t="shared" si="5"/>
        <v>610036000</v>
      </c>
    </row>
    <row r="76" spans="1:14" x14ac:dyDescent="0.2">
      <c r="A76">
        <v>78</v>
      </c>
      <c r="B76" t="s">
        <v>47</v>
      </c>
      <c r="C76" t="s">
        <v>6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s="2">
        <v>0</v>
      </c>
      <c r="J76" t="s">
        <v>48</v>
      </c>
      <c r="K76" s="18" t="s">
        <v>49</v>
      </c>
      <c r="L76" s="171">
        <f t="shared" si="3"/>
        <v>770848000</v>
      </c>
      <c r="M76" s="14">
        <f t="shared" si="4"/>
        <v>443445000</v>
      </c>
      <c r="N76" s="14">
        <f t="shared" si="5"/>
        <v>327403000</v>
      </c>
    </row>
    <row r="77" spans="1:14" x14ac:dyDescent="0.2">
      <c r="A77">
        <v>79</v>
      </c>
      <c r="B77" t="s">
        <v>47</v>
      </c>
      <c r="C77" t="s">
        <v>7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s="2">
        <v>0</v>
      </c>
      <c r="J77" t="s">
        <v>48</v>
      </c>
      <c r="K77" s="18" t="s">
        <v>49</v>
      </c>
      <c r="L77" s="171">
        <f t="shared" si="3"/>
        <v>1196872000</v>
      </c>
      <c r="M77" s="14">
        <f t="shared" si="4"/>
        <v>615145000</v>
      </c>
      <c r="N77" s="14">
        <f t="shared" si="5"/>
        <v>581727000</v>
      </c>
    </row>
    <row r="78" spans="1:14" x14ac:dyDescent="0.2">
      <c r="A78">
        <v>80</v>
      </c>
      <c r="B78" t="s">
        <v>50</v>
      </c>
      <c r="C78" t="s">
        <v>2</v>
      </c>
      <c r="D78" s="1">
        <v>41274</v>
      </c>
      <c r="E78" s="2">
        <v>4657000000</v>
      </c>
      <c r="F78" s="2">
        <v>2319000000</v>
      </c>
      <c r="G78" s="2">
        <v>1542000000</v>
      </c>
      <c r="H78" s="2">
        <v>0</v>
      </c>
      <c r="I78" s="2">
        <v>264000000</v>
      </c>
      <c r="J78" t="s">
        <v>3</v>
      </c>
      <c r="K78" s="18" t="s">
        <v>4</v>
      </c>
      <c r="L78" s="171">
        <f t="shared" si="3"/>
        <v>2338000000</v>
      </c>
      <c r="M78" s="14">
        <f t="shared" si="4"/>
        <v>1806000000</v>
      </c>
      <c r="N78" s="14">
        <f t="shared" si="5"/>
        <v>532000000</v>
      </c>
    </row>
    <row r="79" spans="1:14" x14ac:dyDescent="0.2">
      <c r="A79">
        <v>81</v>
      </c>
      <c r="B79" t="s">
        <v>50</v>
      </c>
      <c r="C79" t="s">
        <v>5</v>
      </c>
      <c r="D79" s="1">
        <v>41639</v>
      </c>
      <c r="E79" s="2">
        <v>5156000000</v>
      </c>
      <c r="F79" s="2">
        <v>2355000000</v>
      </c>
      <c r="G79" s="2">
        <v>1693000000</v>
      </c>
      <c r="H79" s="2">
        <v>0</v>
      </c>
      <c r="I79" s="2">
        <v>270000000</v>
      </c>
      <c r="J79" t="s">
        <v>3</v>
      </c>
      <c r="K79" s="18" t="s">
        <v>4</v>
      </c>
      <c r="L79" s="171">
        <f t="shared" si="3"/>
        <v>2801000000</v>
      </c>
      <c r="M79" s="14">
        <f t="shared" si="4"/>
        <v>1963000000</v>
      </c>
      <c r="N79" s="14">
        <f t="shared" si="5"/>
        <v>838000000</v>
      </c>
    </row>
    <row r="80" spans="1:14" x14ac:dyDescent="0.2">
      <c r="A80">
        <v>82</v>
      </c>
      <c r="B80" t="s">
        <v>50</v>
      </c>
      <c r="C80" t="s">
        <v>6</v>
      </c>
      <c r="D80" s="1">
        <v>42004</v>
      </c>
      <c r="E80" s="2">
        <v>5368000000</v>
      </c>
      <c r="F80" s="2">
        <v>2325000000</v>
      </c>
      <c r="G80" s="2">
        <v>1817000000</v>
      </c>
      <c r="H80" s="2">
        <v>0</v>
      </c>
      <c r="I80" s="2">
        <v>294000000</v>
      </c>
      <c r="J80" t="s">
        <v>3</v>
      </c>
      <c r="K80" s="18" t="s">
        <v>4</v>
      </c>
      <c r="L80" s="171">
        <f t="shared" si="3"/>
        <v>3043000000</v>
      </c>
      <c r="M80" s="14">
        <f t="shared" si="4"/>
        <v>2111000000</v>
      </c>
      <c r="N80" s="14">
        <f t="shared" si="5"/>
        <v>932000000</v>
      </c>
    </row>
    <row r="81" spans="1:14" x14ac:dyDescent="0.2">
      <c r="A81">
        <v>83</v>
      </c>
      <c r="B81" t="s">
        <v>50</v>
      </c>
      <c r="C81" t="s">
        <v>7</v>
      </c>
      <c r="D81" s="1">
        <v>42369</v>
      </c>
      <c r="E81" s="2">
        <v>5598000000</v>
      </c>
      <c r="F81" s="2">
        <v>1935000000</v>
      </c>
      <c r="G81" s="2">
        <v>2013000000</v>
      </c>
      <c r="H81" s="2">
        <v>0</v>
      </c>
      <c r="I81" s="2">
        <v>320000000</v>
      </c>
      <c r="J81" t="s">
        <v>3</v>
      </c>
      <c r="K81" s="18" t="s">
        <v>4</v>
      </c>
      <c r="L81" s="171">
        <f t="shared" si="3"/>
        <v>3663000000</v>
      </c>
      <c r="M81" s="14">
        <f t="shared" si="4"/>
        <v>2333000000</v>
      </c>
      <c r="N81" s="14">
        <f t="shared" si="5"/>
        <v>1330000000</v>
      </c>
    </row>
    <row r="82" spans="1:14" x14ac:dyDescent="0.2">
      <c r="A82">
        <v>84</v>
      </c>
      <c r="B82" t="s">
        <v>51</v>
      </c>
      <c r="C82" t="s">
        <v>2</v>
      </c>
      <c r="D82" s="1">
        <v>41274</v>
      </c>
      <c r="E82" s="2">
        <v>33315000000</v>
      </c>
      <c r="F82" s="2">
        <v>21618000000</v>
      </c>
      <c r="G82" s="2">
        <v>0</v>
      </c>
      <c r="H82" s="2">
        <v>0</v>
      </c>
      <c r="I82" s="2">
        <v>8002000000</v>
      </c>
      <c r="J82" t="s">
        <v>37</v>
      </c>
      <c r="K82" s="18" t="s">
        <v>40</v>
      </c>
      <c r="L82" s="171">
        <f t="shared" si="3"/>
        <v>11697000000</v>
      </c>
      <c r="M82" s="14">
        <f t="shared" si="4"/>
        <v>8002000000</v>
      </c>
      <c r="N82" s="14">
        <f t="shared" si="5"/>
        <v>3695000000</v>
      </c>
    </row>
    <row r="83" spans="1:14" x14ac:dyDescent="0.2">
      <c r="A83">
        <v>85</v>
      </c>
      <c r="B83" t="s">
        <v>51</v>
      </c>
      <c r="C83" t="s">
        <v>5</v>
      </c>
      <c r="D83" s="1">
        <v>41639</v>
      </c>
      <c r="E83" s="2">
        <v>34507000000</v>
      </c>
      <c r="F83" s="2">
        <v>19828000000</v>
      </c>
      <c r="G83" s="2">
        <v>1278000000</v>
      </c>
      <c r="H83" s="2">
        <v>0</v>
      </c>
      <c r="I83" s="2">
        <v>8389000000</v>
      </c>
      <c r="J83" t="s">
        <v>37</v>
      </c>
      <c r="K83" s="18" t="s">
        <v>40</v>
      </c>
      <c r="L83" s="171">
        <f t="shared" si="3"/>
        <v>14679000000</v>
      </c>
      <c r="M83" s="14">
        <f t="shared" si="4"/>
        <v>9667000000</v>
      </c>
      <c r="N83" s="14">
        <f t="shared" si="5"/>
        <v>5012000000</v>
      </c>
    </row>
    <row r="84" spans="1:14" x14ac:dyDescent="0.2">
      <c r="A84">
        <v>86</v>
      </c>
      <c r="B84" t="s">
        <v>51</v>
      </c>
      <c r="C84" t="s">
        <v>6</v>
      </c>
      <c r="D84" s="1">
        <v>42004</v>
      </c>
      <c r="E84" s="2">
        <v>35239000000</v>
      </c>
      <c r="F84" s="2">
        <v>21193000000</v>
      </c>
      <c r="G84" s="2">
        <v>919000000</v>
      </c>
      <c r="H84" s="2">
        <v>0</v>
      </c>
      <c r="I84" s="2">
        <v>8476000000</v>
      </c>
      <c r="J84" t="s">
        <v>37</v>
      </c>
      <c r="K84" s="18" t="s">
        <v>40</v>
      </c>
      <c r="L84" s="171">
        <f t="shared" si="3"/>
        <v>14046000000</v>
      </c>
      <c r="M84" s="14">
        <f t="shared" si="4"/>
        <v>9395000000</v>
      </c>
      <c r="N84" s="14">
        <f t="shared" si="5"/>
        <v>4651000000</v>
      </c>
    </row>
    <row r="85" spans="1:14" x14ac:dyDescent="0.2">
      <c r="A85">
        <v>87</v>
      </c>
      <c r="B85" t="s">
        <v>51</v>
      </c>
      <c r="C85" t="s">
        <v>7</v>
      </c>
      <c r="D85" s="1">
        <v>42369</v>
      </c>
      <c r="E85" s="2">
        <v>35653000000</v>
      </c>
      <c r="F85" s="2">
        <v>22837000000</v>
      </c>
      <c r="G85" s="2">
        <v>761000000</v>
      </c>
      <c r="H85" s="2">
        <v>0</v>
      </c>
      <c r="I85" s="2">
        <v>8445000000</v>
      </c>
      <c r="J85" t="s">
        <v>37</v>
      </c>
      <c r="K85" s="18" t="s">
        <v>40</v>
      </c>
      <c r="L85" s="171">
        <f t="shared" si="3"/>
        <v>12816000000</v>
      </c>
      <c r="M85" s="14">
        <f t="shared" si="4"/>
        <v>9206000000</v>
      </c>
      <c r="N85" s="14">
        <f t="shared" si="5"/>
        <v>3610000000</v>
      </c>
    </row>
    <row r="86" spans="1:14" x14ac:dyDescent="0.2">
      <c r="A86">
        <v>88</v>
      </c>
      <c r="B86" t="s">
        <v>52</v>
      </c>
      <c r="C86" t="s">
        <v>2</v>
      </c>
      <c r="D86" s="1">
        <v>41639</v>
      </c>
      <c r="E86" s="2">
        <v>2069600000</v>
      </c>
      <c r="F86" s="2">
        <v>1208100000</v>
      </c>
      <c r="G86" s="2">
        <v>483100000</v>
      </c>
      <c r="H86" s="2">
        <v>0</v>
      </c>
      <c r="I86" s="2">
        <v>0</v>
      </c>
      <c r="J86" t="s">
        <v>3</v>
      </c>
      <c r="K86" s="18" t="s">
        <v>53</v>
      </c>
      <c r="L86" s="171">
        <f t="shared" si="3"/>
        <v>861500000</v>
      </c>
      <c r="M86" s="14">
        <f t="shared" si="4"/>
        <v>483100000</v>
      </c>
      <c r="N86" s="14">
        <f t="shared" si="5"/>
        <v>378400000</v>
      </c>
    </row>
    <row r="87" spans="1:14" x14ac:dyDescent="0.2">
      <c r="A87">
        <v>89</v>
      </c>
      <c r="B87" t="s">
        <v>52</v>
      </c>
      <c r="C87" t="s">
        <v>5</v>
      </c>
      <c r="D87" s="1">
        <v>42004</v>
      </c>
      <c r="E87" s="2">
        <v>2118300000</v>
      </c>
      <c r="F87" s="2">
        <v>1264600000</v>
      </c>
      <c r="G87" s="2">
        <v>527400000</v>
      </c>
      <c r="H87" s="2">
        <v>0</v>
      </c>
      <c r="I87" s="2">
        <v>0</v>
      </c>
      <c r="J87" t="s">
        <v>3</v>
      </c>
      <c r="K87" s="18" t="s">
        <v>53</v>
      </c>
      <c r="L87" s="171">
        <f t="shared" si="3"/>
        <v>853700000</v>
      </c>
      <c r="M87" s="14">
        <f t="shared" si="4"/>
        <v>527400000</v>
      </c>
      <c r="N87" s="14">
        <f t="shared" si="5"/>
        <v>326300000</v>
      </c>
    </row>
    <row r="88" spans="1:14" x14ac:dyDescent="0.2">
      <c r="A88">
        <v>90</v>
      </c>
      <c r="B88" t="s">
        <v>52</v>
      </c>
      <c r="C88" t="s">
        <v>6</v>
      </c>
      <c r="D88" s="1">
        <v>42369</v>
      </c>
      <c r="E88" s="2">
        <v>2068100000</v>
      </c>
      <c r="F88" s="2">
        <v>1199000000</v>
      </c>
      <c r="G88" s="2">
        <v>510500000</v>
      </c>
      <c r="H88" s="2">
        <v>0</v>
      </c>
      <c r="I88" s="2">
        <v>0</v>
      </c>
      <c r="J88" t="s">
        <v>3</v>
      </c>
      <c r="K88" s="18" t="s">
        <v>53</v>
      </c>
      <c r="L88" s="171">
        <f t="shared" si="3"/>
        <v>869100000</v>
      </c>
      <c r="M88" s="14">
        <f t="shared" si="4"/>
        <v>510500000</v>
      </c>
      <c r="N88" s="14">
        <f t="shared" si="5"/>
        <v>358600000</v>
      </c>
    </row>
    <row r="89" spans="1:14" x14ac:dyDescent="0.2">
      <c r="A89">
        <v>91</v>
      </c>
      <c r="B89" t="s">
        <v>52</v>
      </c>
      <c r="C89" t="s">
        <v>7</v>
      </c>
      <c r="D89" s="1">
        <v>42735</v>
      </c>
      <c r="E89" s="2">
        <v>2238000000</v>
      </c>
      <c r="F89" s="2">
        <v>1252700000</v>
      </c>
      <c r="G89" s="2">
        <v>559800000</v>
      </c>
      <c r="H89" s="2">
        <v>0</v>
      </c>
      <c r="I89" s="2">
        <v>0</v>
      </c>
      <c r="J89" t="s">
        <v>3</v>
      </c>
      <c r="K89" s="18" t="s">
        <v>53</v>
      </c>
      <c r="L89" s="171">
        <f t="shared" si="3"/>
        <v>985300000</v>
      </c>
      <c r="M89" s="14">
        <f t="shared" si="4"/>
        <v>559800000</v>
      </c>
      <c r="N89" s="14">
        <f t="shared" si="5"/>
        <v>425500000</v>
      </c>
    </row>
    <row r="90" spans="1:14" x14ac:dyDescent="0.2">
      <c r="A90">
        <v>92</v>
      </c>
      <c r="B90" t="s">
        <v>54</v>
      </c>
      <c r="C90" t="s">
        <v>2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15</v>
      </c>
      <c r="K90" s="18" t="s">
        <v>55</v>
      </c>
      <c r="L90" s="171">
        <f t="shared" si="3"/>
        <v>1373790000</v>
      </c>
      <c r="M90" s="14">
        <f t="shared" si="4"/>
        <v>811236000</v>
      </c>
      <c r="N90" s="14">
        <f t="shared" si="5"/>
        <v>562554000</v>
      </c>
    </row>
    <row r="91" spans="1:14" x14ac:dyDescent="0.2">
      <c r="A91">
        <v>93</v>
      </c>
      <c r="B91" t="s">
        <v>54</v>
      </c>
      <c r="C91" t="s">
        <v>5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s="2">
        <v>0</v>
      </c>
      <c r="J91" t="s">
        <v>15</v>
      </c>
      <c r="K91" s="18" t="s">
        <v>55</v>
      </c>
      <c r="L91" s="171">
        <f t="shared" si="3"/>
        <v>2060000000</v>
      </c>
      <c r="M91" s="14">
        <f t="shared" si="4"/>
        <v>1164000000</v>
      </c>
      <c r="N91" s="14">
        <f t="shared" si="5"/>
        <v>896000000</v>
      </c>
    </row>
    <row r="92" spans="1:14" x14ac:dyDescent="0.2">
      <c r="A92">
        <v>94</v>
      </c>
      <c r="B92" t="s">
        <v>54</v>
      </c>
      <c r="C92" t="s">
        <v>6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15</v>
      </c>
      <c r="K92" s="18" t="s">
        <v>55</v>
      </c>
      <c r="L92" s="171">
        <f t="shared" si="3"/>
        <v>2371000000</v>
      </c>
      <c r="M92" s="14">
        <f t="shared" si="4"/>
        <v>1753000000</v>
      </c>
      <c r="N92" s="14">
        <f t="shared" si="5"/>
        <v>618000000</v>
      </c>
    </row>
    <row r="93" spans="1:14" x14ac:dyDescent="0.2">
      <c r="A93">
        <v>95</v>
      </c>
      <c r="B93" t="s">
        <v>54</v>
      </c>
      <c r="C93" t="s">
        <v>7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15</v>
      </c>
      <c r="K93" s="18" t="s">
        <v>55</v>
      </c>
      <c r="L93" s="171">
        <f t="shared" si="3"/>
        <v>2826000000</v>
      </c>
      <c r="M93" s="14">
        <f t="shared" si="4"/>
        <v>2069000000</v>
      </c>
      <c r="N93" s="14">
        <f t="shared" si="5"/>
        <v>757000000</v>
      </c>
    </row>
    <row r="94" spans="1:14" x14ac:dyDescent="0.2">
      <c r="A94">
        <v>96</v>
      </c>
      <c r="B94" t="s">
        <v>56</v>
      </c>
      <c r="C94" t="s">
        <v>2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s="2">
        <v>0</v>
      </c>
      <c r="J94" t="s">
        <v>12</v>
      </c>
      <c r="K94" s="18" t="s">
        <v>57</v>
      </c>
      <c r="L94" s="171">
        <f t="shared" si="3"/>
        <v>2991000000</v>
      </c>
      <c r="M94" s="14">
        <f t="shared" si="4"/>
        <v>2218000000</v>
      </c>
      <c r="N94" s="14">
        <f t="shared" si="5"/>
        <v>773000000</v>
      </c>
    </row>
    <row r="95" spans="1:14" x14ac:dyDescent="0.2">
      <c r="A95">
        <v>97</v>
      </c>
      <c r="B95" t="s">
        <v>56</v>
      </c>
      <c r="C95" t="s">
        <v>5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s="2">
        <v>0</v>
      </c>
      <c r="J95" t="s">
        <v>12</v>
      </c>
      <c r="K95" s="18" t="s">
        <v>57</v>
      </c>
      <c r="L95" s="171">
        <f t="shared" si="3"/>
        <v>3843000000</v>
      </c>
      <c r="M95" s="14">
        <f t="shared" si="4"/>
        <v>2323000000</v>
      </c>
      <c r="N95" s="14">
        <f t="shared" si="5"/>
        <v>1520000000</v>
      </c>
    </row>
    <row r="96" spans="1:14" x14ac:dyDescent="0.2">
      <c r="A96">
        <v>98</v>
      </c>
      <c r="B96" t="s">
        <v>56</v>
      </c>
      <c r="C96" t="s">
        <v>6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s="2">
        <v>0</v>
      </c>
      <c r="J96" t="s">
        <v>12</v>
      </c>
      <c r="K96" s="18" t="s">
        <v>57</v>
      </c>
      <c r="L96" s="171">
        <f t="shared" si="3"/>
        <v>3952000000</v>
      </c>
      <c r="M96" s="14">
        <f t="shared" si="4"/>
        <v>2259000000</v>
      </c>
      <c r="N96" s="14">
        <f t="shared" si="5"/>
        <v>1693000000</v>
      </c>
    </row>
    <row r="97" spans="1:14" x14ac:dyDescent="0.2">
      <c r="A97">
        <v>99</v>
      </c>
      <c r="B97" t="s">
        <v>56</v>
      </c>
      <c r="C97" t="s">
        <v>7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s="2">
        <v>0</v>
      </c>
      <c r="J97" t="s">
        <v>12</v>
      </c>
      <c r="K97" s="18" t="s">
        <v>57</v>
      </c>
      <c r="L97" s="171">
        <f t="shared" si="3"/>
        <v>4511000000</v>
      </c>
      <c r="M97" s="14">
        <f t="shared" si="4"/>
        <v>2359000000</v>
      </c>
      <c r="N97" s="14">
        <f t="shared" si="5"/>
        <v>2152000000</v>
      </c>
    </row>
    <row r="98" spans="1:14" x14ac:dyDescent="0.2">
      <c r="A98">
        <v>100</v>
      </c>
      <c r="B98" t="s">
        <v>58</v>
      </c>
      <c r="C98" t="s">
        <v>2</v>
      </c>
      <c r="D98" s="1">
        <v>41274</v>
      </c>
      <c r="E98" s="2">
        <v>3334213000</v>
      </c>
      <c r="F98" s="2">
        <v>2154132000</v>
      </c>
      <c r="G98" s="2">
        <v>380532000</v>
      </c>
      <c r="H98" s="2">
        <v>0</v>
      </c>
      <c r="I98" s="2">
        <v>53677000</v>
      </c>
      <c r="J98" t="s">
        <v>3</v>
      </c>
      <c r="K98" s="18" t="s">
        <v>59</v>
      </c>
      <c r="L98" s="171">
        <f t="shared" si="3"/>
        <v>1180081000</v>
      </c>
      <c r="M98" s="14">
        <f t="shared" si="4"/>
        <v>434209000</v>
      </c>
      <c r="N98" s="14">
        <f t="shared" si="5"/>
        <v>745872000</v>
      </c>
    </row>
    <row r="99" spans="1:14" x14ac:dyDescent="0.2">
      <c r="A99">
        <v>101</v>
      </c>
      <c r="B99" t="s">
        <v>58</v>
      </c>
      <c r="C99" t="s">
        <v>5</v>
      </c>
      <c r="D99" s="1">
        <v>41639</v>
      </c>
      <c r="E99" s="2">
        <v>3594136000</v>
      </c>
      <c r="F99" s="2">
        <v>2323642000</v>
      </c>
      <c r="G99" s="2">
        <v>398177000</v>
      </c>
      <c r="H99" s="2">
        <v>0</v>
      </c>
      <c r="I99" s="2">
        <v>57238000</v>
      </c>
      <c r="J99" t="s">
        <v>3</v>
      </c>
      <c r="K99" s="18" t="s">
        <v>59</v>
      </c>
      <c r="L99" s="171">
        <f t="shared" si="3"/>
        <v>1270494000</v>
      </c>
      <c r="M99" s="14">
        <f t="shared" si="4"/>
        <v>455415000</v>
      </c>
      <c r="N99" s="14">
        <f t="shared" si="5"/>
        <v>815079000</v>
      </c>
    </row>
    <row r="100" spans="1:14" x14ac:dyDescent="0.2">
      <c r="A100">
        <v>102</v>
      </c>
      <c r="B100" t="s">
        <v>58</v>
      </c>
      <c r="C100" t="s">
        <v>6</v>
      </c>
      <c r="D100" s="1">
        <v>42004</v>
      </c>
      <c r="E100" s="2">
        <v>4021964000</v>
      </c>
      <c r="F100" s="2">
        <v>2597017000</v>
      </c>
      <c r="G100" s="2">
        <v>462637000</v>
      </c>
      <c r="H100" s="2">
        <v>0</v>
      </c>
      <c r="I100" s="2">
        <v>63724000</v>
      </c>
      <c r="J100" t="s">
        <v>3</v>
      </c>
      <c r="K100" s="18" t="s">
        <v>59</v>
      </c>
      <c r="L100" s="171">
        <f t="shared" si="3"/>
        <v>1424947000</v>
      </c>
      <c r="M100" s="14">
        <f t="shared" si="4"/>
        <v>526361000</v>
      </c>
      <c r="N100" s="14">
        <f t="shared" si="5"/>
        <v>898586000</v>
      </c>
    </row>
    <row r="101" spans="1:14" x14ac:dyDescent="0.2">
      <c r="A101">
        <v>103</v>
      </c>
      <c r="B101" t="s">
        <v>58</v>
      </c>
      <c r="C101" t="s">
        <v>7</v>
      </c>
      <c r="D101" s="1">
        <v>42369</v>
      </c>
      <c r="E101" s="2">
        <v>3974295000</v>
      </c>
      <c r="F101" s="2">
        <v>2549280000</v>
      </c>
      <c r="G101" s="2">
        <v>448592000</v>
      </c>
      <c r="H101" s="2">
        <v>0</v>
      </c>
      <c r="I101" s="2">
        <v>68707000</v>
      </c>
      <c r="J101" t="s">
        <v>3</v>
      </c>
      <c r="K101" s="18" t="s">
        <v>59</v>
      </c>
      <c r="L101" s="171">
        <f t="shared" si="3"/>
        <v>1425015000</v>
      </c>
      <c r="M101" s="14">
        <f t="shared" si="4"/>
        <v>517299000</v>
      </c>
      <c r="N101" s="14">
        <f t="shared" si="5"/>
        <v>907716000</v>
      </c>
    </row>
    <row r="102" spans="1:14" x14ac:dyDescent="0.2">
      <c r="A102">
        <v>108</v>
      </c>
      <c r="B102" t="s">
        <v>60</v>
      </c>
      <c r="C102" t="s">
        <v>2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s="2">
        <v>0</v>
      </c>
      <c r="J102" t="s">
        <v>15</v>
      </c>
      <c r="K102" s="18" t="s">
        <v>55</v>
      </c>
      <c r="L102" s="171">
        <f t="shared" si="3"/>
        <v>15330000000</v>
      </c>
      <c r="M102" s="14">
        <f t="shared" si="4"/>
        <v>9463000000</v>
      </c>
      <c r="N102" s="14">
        <f t="shared" si="5"/>
        <v>5867000000</v>
      </c>
    </row>
    <row r="103" spans="1:14" x14ac:dyDescent="0.2">
      <c r="A103">
        <v>109</v>
      </c>
      <c r="B103" t="s">
        <v>60</v>
      </c>
      <c r="C103" t="s">
        <v>5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s="2">
        <v>0</v>
      </c>
      <c r="J103" t="s">
        <v>15</v>
      </c>
      <c r="K103" s="18" t="s">
        <v>55</v>
      </c>
      <c r="L103" s="171">
        <f t="shared" si="3"/>
        <v>15641000000</v>
      </c>
      <c r="M103" s="14">
        <f t="shared" si="4"/>
        <v>9450000000</v>
      </c>
      <c r="N103" s="14">
        <f t="shared" si="5"/>
        <v>6191000000</v>
      </c>
    </row>
    <row r="104" spans="1:14" x14ac:dyDescent="0.2">
      <c r="A104">
        <v>110</v>
      </c>
      <c r="B104" t="s">
        <v>60</v>
      </c>
      <c r="C104" t="s">
        <v>6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s="2">
        <v>0</v>
      </c>
      <c r="J104" t="s">
        <v>15</v>
      </c>
      <c r="K104" s="18" t="s">
        <v>55</v>
      </c>
      <c r="L104" s="171">
        <f t="shared" si="3"/>
        <v>17435000000</v>
      </c>
      <c r="M104" s="14">
        <f t="shared" si="4"/>
        <v>8965000000</v>
      </c>
      <c r="N104" s="14">
        <f t="shared" si="5"/>
        <v>8470000000</v>
      </c>
    </row>
    <row r="105" spans="1:14" x14ac:dyDescent="0.2">
      <c r="A105">
        <v>111</v>
      </c>
      <c r="B105" t="s">
        <v>60</v>
      </c>
      <c r="C105" t="s">
        <v>7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s="2">
        <v>0</v>
      </c>
      <c r="J105" t="s">
        <v>15</v>
      </c>
      <c r="K105" s="18" t="s">
        <v>55</v>
      </c>
      <c r="L105" s="171">
        <f t="shared" si="3"/>
        <v>18829000000</v>
      </c>
      <c r="M105" s="14">
        <f t="shared" si="4"/>
        <v>9035000000</v>
      </c>
      <c r="N105" s="14">
        <f t="shared" si="5"/>
        <v>9794000000</v>
      </c>
    </row>
    <row r="106" spans="1:14" x14ac:dyDescent="0.2">
      <c r="A106">
        <v>112</v>
      </c>
      <c r="B106" t="s">
        <v>61</v>
      </c>
      <c r="C106" t="s">
        <v>2</v>
      </c>
      <c r="D106" s="1">
        <v>41274</v>
      </c>
      <c r="E106" s="2">
        <v>10259000000</v>
      </c>
      <c r="F106" s="2">
        <v>1899000000</v>
      </c>
      <c r="G106" s="2">
        <v>3927000000</v>
      </c>
      <c r="H106" s="2">
        <v>0</v>
      </c>
      <c r="I106" s="2">
        <v>2877000000</v>
      </c>
      <c r="J106" t="s">
        <v>37</v>
      </c>
      <c r="K106" s="18" t="s">
        <v>62</v>
      </c>
      <c r="L106" s="171">
        <f t="shared" si="3"/>
        <v>8360000000</v>
      </c>
      <c r="M106" s="14">
        <f t="shared" si="4"/>
        <v>6804000000</v>
      </c>
      <c r="N106" s="14">
        <f t="shared" si="5"/>
        <v>1556000000</v>
      </c>
    </row>
    <row r="107" spans="1:14" x14ac:dyDescent="0.2">
      <c r="A107">
        <v>113</v>
      </c>
      <c r="B107" t="s">
        <v>61</v>
      </c>
      <c r="C107" t="s">
        <v>5</v>
      </c>
      <c r="D107" s="1">
        <v>41639</v>
      </c>
      <c r="E107" s="2">
        <v>11230000000</v>
      </c>
      <c r="F107" s="2">
        <v>1954000000</v>
      </c>
      <c r="G107" s="2">
        <v>3862000000</v>
      </c>
      <c r="H107" s="2">
        <v>0</v>
      </c>
      <c r="I107" s="2">
        <v>3132000000</v>
      </c>
      <c r="J107" t="s">
        <v>37</v>
      </c>
      <c r="K107" s="18" t="s">
        <v>62</v>
      </c>
      <c r="L107" s="171">
        <f t="shared" si="3"/>
        <v>9276000000</v>
      </c>
      <c r="M107" s="14">
        <f t="shared" si="4"/>
        <v>6994000000</v>
      </c>
      <c r="N107" s="14">
        <f t="shared" si="5"/>
        <v>2282000000</v>
      </c>
    </row>
    <row r="108" spans="1:14" x14ac:dyDescent="0.2">
      <c r="A108">
        <v>114</v>
      </c>
      <c r="B108" t="s">
        <v>61</v>
      </c>
      <c r="C108" t="s">
        <v>6</v>
      </c>
      <c r="D108" s="1">
        <v>42004</v>
      </c>
      <c r="E108" s="2">
        <v>12296000000</v>
      </c>
      <c r="F108" s="2">
        <v>1982000000</v>
      </c>
      <c r="G108" s="2">
        <v>3808000000</v>
      </c>
      <c r="H108" s="2">
        <v>0</v>
      </c>
      <c r="I108" s="2">
        <v>3603000000</v>
      </c>
      <c r="J108" t="s">
        <v>37</v>
      </c>
      <c r="K108" s="18" t="s">
        <v>62</v>
      </c>
      <c r="L108" s="171">
        <f t="shared" si="3"/>
        <v>10314000000</v>
      </c>
      <c r="M108" s="14">
        <f t="shared" si="4"/>
        <v>7411000000</v>
      </c>
      <c r="N108" s="14">
        <f t="shared" si="5"/>
        <v>2903000000</v>
      </c>
    </row>
    <row r="109" spans="1:14" x14ac:dyDescent="0.2">
      <c r="A109">
        <v>115</v>
      </c>
      <c r="B109" t="s">
        <v>61</v>
      </c>
      <c r="C109" t="s">
        <v>7</v>
      </c>
      <c r="D109" s="1">
        <v>42369</v>
      </c>
      <c r="E109" s="2">
        <v>12200000000</v>
      </c>
      <c r="F109" s="2">
        <v>2261000000</v>
      </c>
      <c r="G109" s="2">
        <v>3750000000</v>
      </c>
      <c r="H109" s="2">
        <v>0</v>
      </c>
      <c r="I109" s="2">
        <v>3630000000</v>
      </c>
      <c r="J109" t="s">
        <v>37</v>
      </c>
      <c r="K109" s="18" t="s">
        <v>62</v>
      </c>
      <c r="L109" s="171">
        <f t="shared" si="3"/>
        <v>9939000000</v>
      </c>
      <c r="M109" s="14">
        <f t="shared" si="4"/>
        <v>7380000000</v>
      </c>
      <c r="N109" s="14">
        <f t="shared" si="5"/>
        <v>2559000000</v>
      </c>
    </row>
    <row r="110" spans="1:14" x14ac:dyDescent="0.2">
      <c r="A110">
        <v>116</v>
      </c>
      <c r="B110" t="s">
        <v>63</v>
      </c>
      <c r="C110" t="s">
        <v>2</v>
      </c>
      <c r="D110" s="1">
        <v>41274</v>
      </c>
      <c r="E110" s="2">
        <v>2875960000</v>
      </c>
      <c r="F110" s="2">
        <v>722479000</v>
      </c>
      <c r="G110" s="2">
        <v>389486000</v>
      </c>
      <c r="H110" s="2">
        <v>0</v>
      </c>
      <c r="I110" s="2">
        <v>644276000</v>
      </c>
      <c r="J110" t="s">
        <v>42</v>
      </c>
      <c r="K110" s="18" t="s">
        <v>64</v>
      </c>
      <c r="L110" s="171">
        <f t="shared" si="3"/>
        <v>2153481000</v>
      </c>
      <c r="M110" s="14">
        <f t="shared" si="4"/>
        <v>1033762000</v>
      </c>
      <c r="N110" s="14">
        <f t="shared" si="5"/>
        <v>1119719000</v>
      </c>
    </row>
    <row r="111" spans="1:14" x14ac:dyDescent="0.2">
      <c r="A111">
        <v>117</v>
      </c>
      <c r="B111" t="s">
        <v>63</v>
      </c>
      <c r="C111" t="s">
        <v>5</v>
      </c>
      <c r="D111" s="1">
        <v>41639</v>
      </c>
      <c r="E111" s="2">
        <v>3361407000</v>
      </c>
      <c r="F111" s="2">
        <v>859873000</v>
      </c>
      <c r="G111" s="2">
        <v>487084000</v>
      </c>
      <c r="H111" s="2">
        <v>0</v>
      </c>
      <c r="I111" s="2">
        <v>800145000</v>
      </c>
      <c r="J111" t="s">
        <v>42</v>
      </c>
      <c r="K111" s="18" t="s">
        <v>64</v>
      </c>
      <c r="L111" s="171">
        <f t="shared" si="3"/>
        <v>2501534000</v>
      </c>
      <c r="M111" s="14">
        <f t="shared" si="4"/>
        <v>1287229000</v>
      </c>
      <c r="N111" s="14">
        <f t="shared" si="5"/>
        <v>1214305000</v>
      </c>
    </row>
    <row r="112" spans="1:14" x14ac:dyDescent="0.2">
      <c r="A112">
        <v>118</v>
      </c>
      <c r="B112" t="s">
        <v>63</v>
      </c>
      <c r="C112" t="s">
        <v>6</v>
      </c>
      <c r="D112" s="1">
        <v>42004</v>
      </c>
      <c r="E112" s="2">
        <v>4100048000</v>
      </c>
      <c r="F112" s="2">
        <v>1094265000</v>
      </c>
      <c r="G112" s="2">
        <v>515059000</v>
      </c>
      <c r="H112" s="2">
        <v>0</v>
      </c>
      <c r="I112" s="2">
        <v>1003802000</v>
      </c>
      <c r="J112" t="s">
        <v>42</v>
      </c>
      <c r="K112" s="18" t="s">
        <v>64</v>
      </c>
      <c r="L112" s="171">
        <f t="shared" si="3"/>
        <v>3005783000</v>
      </c>
      <c r="M112" s="14">
        <f t="shared" si="4"/>
        <v>1518861000</v>
      </c>
      <c r="N112" s="14">
        <f t="shared" si="5"/>
        <v>1486922000</v>
      </c>
    </row>
    <row r="113" spans="1:14" x14ac:dyDescent="0.2">
      <c r="A113">
        <v>119</v>
      </c>
      <c r="B113" t="s">
        <v>63</v>
      </c>
      <c r="C113" t="s">
        <v>7</v>
      </c>
      <c r="D113" s="1">
        <v>42369</v>
      </c>
      <c r="E113" s="2">
        <v>4771516000</v>
      </c>
      <c r="F113" s="2">
        <v>1308868000</v>
      </c>
      <c r="G113" s="2">
        <v>564531000</v>
      </c>
      <c r="H113" s="2">
        <v>0</v>
      </c>
      <c r="I113" s="2">
        <v>1285328000</v>
      </c>
      <c r="J113" t="s">
        <v>42</v>
      </c>
      <c r="K113" s="18" t="s">
        <v>64</v>
      </c>
      <c r="L113" s="171">
        <f t="shared" si="3"/>
        <v>3462648000</v>
      </c>
      <c r="M113" s="14">
        <f t="shared" si="4"/>
        <v>1849859000</v>
      </c>
      <c r="N113" s="14">
        <f t="shared" si="5"/>
        <v>1612789000</v>
      </c>
    </row>
    <row r="114" spans="1:14" x14ac:dyDescent="0.2">
      <c r="A114">
        <v>120</v>
      </c>
      <c r="B114" t="s">
        <v>65</v>
      </c>
      <c r="C114" t="s">
        <v>2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s="2">
        <v>0</v>
      </c>
      <c r="I114" s="2">
        <v>0</v>
      </c>
      <c r="J114" t="s">
        <v>9</v>
      </c>
      <c r="K114" s="18" t="s">
        <v>66</v>
      </c>
      <c r="L114" s="171">
        <f t="shared" si="3"/>
        <v>20271000000</v>
      </c>
      <c r="M114" s="14">
        <f t="shared" si="4"/>
        <v>19526000000</v>
      </c>
      <c r="N114" s="14">
        <f t="shared" si="5"/>
        <v>745000000</v>
      </c>
    </row>
    <row r="115" spans="1:14" x14ac:dyDescent="0.2">
      <c r="A115">
        <v>121</v>
      </c>
      <c r="B115" t="s">
        <v>65</v>
      </c>
      <c r="C115" t="s">
        <v>5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s="2">
        <v>0</v>
      </c>
      <c r="I115" s="2">
        <v>0</v>
      </c>
      <c r="J115" t="s">
        <v>9</v>
      </c>
      <c r="K115" s="18" t="s">
        <v>66</v>
      </c>
      <c r="L115" s="171">
        <f t="shared" si="3"/>
        <v>26236000000</v>
      </c>
      <c r="M115" s="14">
        <f t="shared" si="4"/>
        <v>26058000000</v>
      </c>
      <c r="N115" s="14">
        <f t="shared" si="5"/>
        <v>178000000</v>
      </c>
    </row>
    <row r="116" spans="1:14" x14ac:dyDescent="0.2">
      <c r="A116">
        <v>122</v>
      </c>
      <c r="B116" t="s">
        <v>65</v>
      </c>
      <c r="C116" t="s">
        <v>6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s="2">
        <v>0</v>
      </c>
      <c r="I116" s="2">
        <v>0</v>
      </c>
      <c r="J116" t="s">
        <v>9</v>
      </c>
      <c r="K116" s="18" t="s">
        <v>66</v>
      </c>
      <c r="L116" s="171">
        <f t="shared" si="3"/>
        <v>35355000000</v>
      </c>
      <c r="M116" s="14">
        <f t="shared" si="4"/>
        <v>33122000000</v>
      </c>
      <c r="N116" s="14">
        <f t="shared" si="5"/>
        <v>2233000000</v>
      </c>
    </row>
    <row r="117" spans="1:14" x14ac:dyDescent="0.2">
      <c r="A117">
        <v>123</v>
      </c>
      <c r="B117" t="s">
        <v>65</v>
      </c>
      <c r="C117" t="s">
        <v>7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s="2">
        <v>0</v>
      </c>
      <c r="I117" s="2">
        <v>0</v>
      </c>
      <c r="J117" t="s">
        <v>9</v>
      </c>
      <c r="K117" s="18" t="s">
        <v>66</v>
      </c>
      <c r="L117" s="171">
        <f t="shared" si="3"/>
        <v>47722000000</v>
      </c>
      <c r="M117" s="14">
        <f t="shared" si="4"/>
        <v>43536000000</v>
      </c>
      <c r="N117" s="14">
        <f t="shared" si="5"/>
        <v>4186000000</v>
      </c>
    </row>
    <row r="118" spans="1:14" x14ac:dyDescent="0.2">
      <c r="A118">
        <v>124</v>
      </c>
      <c r="B118" t="s">
        <v>67</v>
      </c>
      <c r="C118" t="s">
        <v>2</v>
      </c>
      <c r="D118" s="1">
        <v>41639</v>
      </c>
      <c r="E118" s="2">
        <v>17517600000</v>
      </c>
      <c r="F118" s="2">
        <v>14757700000</v>
      </c>
      <c r="G118" s="2">
        <v>1924300000</v>
      </c>
      <c r="H118" s="2">
        <v>0</v>
      </c>
      <c r="I118" s="2">
        <v>95300000</v>
      </c>
      <c r="J118" t="s">
        <v>9</v>
      </c>
      <c r="K118" s="18" t="s">
        <v>68</v>
      </c>
      <c r="L118" s="171">
        <f t="shared" si="3"/>
        <v>2759900000</v>
      </c>
      <c r="M118" s="14">
        <f t="shared" si="4"/>
        <v>2019600000</v>
      </c>
      <c r="N118" s="14">
        <f t="shared" si="5"/>
        <v>740300000</v>
      </c>
    </row>
    <row r="119" spans="1:14" x14ac:dyDescent="0.2">
      <c r="A119">
        <v>125</v>
      </c>
      <c r="B119" t="s">
        <v>67</v>
      </c>
      <c r="C119" t="s">
        <v>5</v>
      </c>
      <c r="D119" s="1">
        <v>42004</v>
      </c>
      <c r="E119" s="2">
        <v>19108800000</v>
      </c>
      <c r="F119" s="2">
        <v>16120100000</v>
      </c>
      <c r="G119" s="2">
        <v>2061000000</v>
      </c>
      <c r="H119" s="2">
        <v>0</v>
      </c>
      <c r="I119" s="2">
        <v>106900000</v>
      </c>
      <c r="J119" t="s">
        <v>9</v>
      </c>
      <c r="K119" s="18" t="s">
        <v>68</v>
      </c>
      <c r="L119" s="171">
        <f t="shared" si="3"/>
        <v>2988700000</v>
      </c>
      <c r="M119" s="14">
        <f t="shared" si="4"/>
        <v>2167900000</v>
      </c>
      <c r="N119" s="14">
        <f t="shared" si="5"/>
        <v>820800000</v>
      </c>
    </row>
    <row r="120" spans="1:14" x14ac:dyDescent="0.2">
      <c r="A120">
        <v>126</v>
      </c>
      <c r="B120" t="s">
        <v>67</v>
      </c>
      <c r="C120" t="s">
        <v>6</v>
      </c>
      <c r="D120" s="1">
        <v>42369</v>
      </c>
      <c r="E120" s="2">
        <v>20862000000</v>
      </c>
      <c r="F120" s="2">
        <v>17600500000</v>
      </c>
      <c r="G120" s="2">
        <v>2245600000</v>
      </c>
      <c r="H120" s="2">
        <v>0</v>
      </c>
      <c r="I120" s="2">
        <v>127400000</v>
      </c>
      <c r="J120" t="s">
        <v>9</v>
      </c>
      <c r="K120" s="18" t="s">
        <v>68</v>
      </c>
      <c r="L120" s="171">
        <f t="shared" si="3"/>
        <v>3261500000</v>
      </c>
      <c r="M120" s="14">
        <f t="shared" si="4"/>
        <v>2373000000</v>
      </c>
      <c r="N120" s="14">
        <f t="shared" si="5"/>
        <v>888500000</v>
      </c>
    </row>
    <row r="121" spans="1:14" x14ac:dyDescent="0.2">
      <c r="A121">
        <v>127</v>
      </c>
      <c r="B121" t="s">
        <v>67</v>
      </c>
      <c r="C121" t="s">
        <v>7</v>
      </c>
      <c r="D121" s="1">
        <v>42735</v>
      </c>
      <c r="E121" s="2">
        <v>21609000000</v>
      </c>
      <c r="F121" s="2">
        <v>18295800000</v>
      </c>
      <c r="G121" s="2">
        <v>2280300000</v>
      </c>
      <c r="H121" s="2">
        <v>0</v>
      </c>
      <c r="I121" s="2">
        <v>143400000</v>
      </c>
      <c r="J121" t="s">
        <v>9</v>
      </c>
      <c r="K121" s="18" t="s">
        <v>68</v>
      </c>
      <c r="L121" s="171">
        <f t="shared" si="3"/>
        <v>3313200000</v>
      </c>
      <c r="M121" s="14">
        <f t="shared" si="4"/>
        <v>2423700000</v>
      </c>
      <c r="N121" s="14">
        <f t="shared" si="5"/>
        <v>889500000</v>
      </c>
    </row>
    <row r="122" spans="1:14" x14ac:dyDescent="0.2">
      <c r="A122">
        <v>128</v>
      </c>
      <c r="B122" t="s">
        <v>69</v>
      </c>
      <c r="C122" t="s">
        <v>2</v>
      </c>
      <c r="D122" s="1">
        <v>41274</v>
      </c>
      <c r="E122" s="2">
        <v>61497200000</v>
      </c>
      <c r="F122" s="2">
        <v>48213600000</v>
      </c>
      <c r="G122" s="2">
        <v>8680500000</v>
      </c>
      <c r="H122" s="2">
        <v>0</v>
      </c>
      <c r="I122" s="2">
        <v>233000000</v>
      </c>
      <c r="J122" t="s">
        <v>15</v>
      </c>
      <c r="K122" s="18" t="s">
        <v>70</v>
      </c>
      <c r="L122" s="171">
        <f t="shared" si="3"/>
        <v>13283600000</v>
      </c>
      <c r="M122" s="14">
        <f t="shared" si="4"/>
        <v>8913500000</v>
      </c>
      <c r="N122" s="14">
        <f t="shared" si="5"/>
        <v>4370100000</v>
      </c>
    </row>
    <row r="123" spans="1:14" x14ac:dyDescent="0.2">
      <c r="A123">
        <v>129</v>
      </c>
      <c r="B123" t="s">
        <v>69</v>
      </c>
      <c r="C123" t="s">
        <v>5</v>
      </c>
      <c r="D123" s="1">
        <v>41639</v>
      </c>
      <c r="E123" s="2">
        <v>71023500000</v>
      </c>
      <c r="F123" s="2">
        <v>56237100000</v>
      </c>
      <c r="G123" s="2">
        <v>9952900000</v>
      </c>
      <c r="H123" s="2">
        <v>0</v>
      </c>
      <c r="I123" s="2">
        <v>245300000</v>
      </c>
      <c r="J123" t="s">
        <v>15</v>
      </c>
      <c r="K123" s="18" t="s">
        <v>70</v>
      </c>
      <c r="L123" s="171">
        <f t="shared" si="3"/>
        <v>14786400000</v>
      </c>
      <c r="M123" s="14">
        <f t="shared" si="4"/>
        <v>10198200000</v>
      </c>
      <c r="N123" s="14">
        <f t="shared" si="5"/>
        <v>4588200000</v>
      </c>
    </row>
    <row r="124" spans="1:14" x14ac:dyDescent="0.2">
      <c r="A124">
        <v>130</v>
      </c>
      <c r="B124" t="s">
        <v>69</v>
      </c>
      <c r="C124" t="s">
        <v>6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s="2">
        <v>0</v>
      </c>
      <c r="I124" s="2">
        <v>220900000</v>
      </c>
      <c r="J124" t="s">
        <v>15</v>
      </c>
      <c r="K124" s="18" t="s">
        <v>70</v>
      </c>
      <c r="L124" s="171">
        <f t="shared" si="3"/>
        <v>17019200000</v>
      </c>
      <c r="M124" s="14">
        <f t="shared" si="4"/>
        <v>11969300000</v>
      </c>
      <c r="N124" s="14">
        <f t="shared" si="5"/>
        <v>5049900000</v>
      </c>
    </row>
    <row r="125" spans="1:14" x14ac:dyDescent="0.2">
      <c r="A125">
        <v>131</v>
      </c>
      <c r="B125" t="s">
        <v>69</v>
      </c>
      <c r="C125" t="s">
        <v>7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s="2">
        <v>0</v>
      </c>
      <c r="I125" s="2">
        <v>230100000</v>
      </c>
      <c r="J125" t="s">
        <v>15</v>
      </c>
      <c r="K125" s="18" t="s">
        <v>70</v>
      </c>
      <c r="L125" s="171">
        <f t="shared" si="3"/>
        <v>18039600000</v>
      </c>
      <c r="M125" s="14">
        <f t="shared" si="4"/>
        <v>12764900000</v>
      </c>
      <c r="N125" s="14">
        <f t="shared" si="5"/>
        <v>5274700000</v>
      </c>
    </row>
    <row r="126" spans="1:14" x14ac:dyDescent="0.2">
      <c r="A126">
        <v>136</v>
      </c>
      <c r="B126" t="s">
        <v>71</v>
      </c>
      <c r="C126" t="s">
        <v>2</v>
      </c>
      <c r="D126" s="1">
        <v>41274</v>
      </c>
      <c r="E126" s="2">
        <v>16428000000</v>
      </c>
      <c r="F126" s="2">
        <v>3079000000</v>
      </c>
      <c r="G126" s="2">
        <v>1333000000</v>
      </c>
      <c r="H126" s="2">
        <v>0</v>
      </c>
      <c r="I126" s="2">
        <v>6881000000</v>
      </c>
      <c r="J126" t="s">
        <v>72</v>
      </c>
      <c r="K126" s="18" t="s">
        <v>73</v>
      </c>
      <c r="L126" s="171">
        <f t="shared" si="3"/>
        <v>13349000000</v>
      </c>
      <c r="M126" s="14">
        <f t="shared" si="4"/>
        <v>8214000000</v>
      </c>
      <c r="N126" s="14">
        <f t="shared" si="5"/>
        <v>5135000000</v>
      </c>
    </row>
    <row r="127" spans="1:14" x14ac:dyDescent="0.2">
      <c r="A127">
        <v>137</v>
      </c>
      <c r="B127" t="s">
        <v>71</v>
      </c>
      <c r="C127" t="s">
        <v>5</v>
      </c>
      <c r="D127" s="1">
        <v>41639</v>
      </c>
      <c r="E127" s="2">
        <v>14771000000</v>
      </c>
      <c r="F127" s="2">
        <v>2938000000</v>
      </c>
      <c r="G127" s="2">
        <v>1286000000</v>
      </c>
      <c r="H127" s="2">
        <v>0</v>
      </c>
      <c r="I127" s="2">
        <v>5866000000</v>
      </c>
      <c r="J127" t="s">
        <v>72</v>
      </c>
      <c r="K127" s="18" t="s">
        <v>73</v>
      </c>
      <c r="L127" s="171">
        <f t="shared" si="3"/>
        <v>11833000000</v>
      </c>
      <c r="M127" s="14">
        <f t="shared" si="4"/>
        <v>7152000000</v>
      </c>
      <c r="N127" s="14">
        <f t="shared" si="5"/>
        <v>4681000000</v>
      </c>
    </row>
    <row r="128" spans="1:14" x14ac:dyDescent="0.2">
      <c r="A128">
        <v>138</v>
      </c>
      <c r="B128" t="s">
        <v>71</v>
      </c>
      <c r="C128" t="s">
        <v>6</v>
      </c>
      <c r="D128" s="1">
        <v>42004</v>
      </c>
      <c r="E128" s="2">
        <v>12691000000</v>
      </c>
      <c r="F128" s="2">
        <v>2511000000</v>
      </c>
      <c r="G128" s="2">
        <v>1095000000</v>
      </c>
      <c r="H128" s="2">
        <v>0</v>
      </c>
      <c r="I128" s="2">
        <v>9720000000</v>
      </c>
      <c r="J128" t="s">
        <v>72</v>
      </c>
      <c r="K128" s="18" t="s">
        <v>73</v>
      </c>
      <c r="L128" s="171">
        <f t="shared" si="3"/>
        <v>10180000000</v>
      </c>
      <c r="M128" s="14">
        <f t="shared" si="4"/>
        <v>10815000000</v>
      </c>
      <c r="N128" s="14">
        <f t="shared" si="5"/>
        <v>-635000000</v>
      </c>
    </row>
    <row r="129" spans="1:14" x14ac:dyDescent="0.2">
      <c r="A129">
        <v>139</v>
      </c>
      <c r="B129" t="s">
        <v>71</v>
      </c>
      <c r="C129" t="s">
        <v>7</v>
      </c>
      <c r="D129" s="1">
        <v>42369</v>
      </c>
      <c r="E129" s="2">
        <v>6383000000</v>
      </c>
      <c r="F129" s="2">
        <v>2065000000</v>
      </c>
      <c r="G129" s="2">
        <v>791000000</v>
      </c>
      <c r="H129" s="2">
        <v>0</v>
      </c>
      <c r="I129" s="2">
        <v>29372000000</v>
      </c>
      <c r="J129" t="s">
        <v>72</v>
      </c>
      <c r="K129" s="18" t="s">
        <v>73</v>
      </c>
      <c r="L129" s="171">
        <f t="shared" si="3"/>
        <v>4318000000</v>
      </c>
      <c r="M129" s="14">
        <f t="shared" si="4"/>
        <v>30163000000</v>
      </c>
      <c r="N129" s="14">
        <f t="shared" si="5"/>
        <v>-25845000000</v>
      </c>
    </row>
    <row r="130" spans="1:14" x14ac:dyDescent="0.2">
      <c r="A130">
        <v>140</v>
      </c>
      <c r="B130" t="s">
        <v>74</v>
      </c>
      <c r="C130" t="s">
        <v>2</v>
      </c>
      <c r="D130" s="1">
        <v>41639</v>
      </c>
      <c r="E130" s="2">
        <v>14581000000</v>
      </c>
      <c r="F130" s="2">
        <v>2942000000</v>
      </c>
      <c r="G130" s="2">
        <v>2256000000</v>
      </c>
      <c r="H130" s="2">
        <v>0</v>
      </c>
      <c r="I130" s="2">
        <v>3927000000</v>
      </c>
      <c r="J130" t="s">
        <v>72</v>
      </c>
      <c r="K130" s="18" t="s">
        <v>73</v>
      </c>
      <c r="L130" s="171">
        <f t="shared" si="3"/>
        <v>11639000000</v>
      </c>
      <c r="M130" s="14">
        <f t="shared" si="4"/>
        <v>6183000000</v>
      </c>
      <c r="N130" s="14">
        <f t="shared" si="5"/>
        <v>5456000000</v>
      </c>
    </row>
    <row r="131" spans="1:14" x14ac:dyDescent="0.2">
      <c r="A131">
        <v>141</v>
      </c>
      <c r="B131" t="s">
        <v>74</v>
      </c>
      <c r="C131" t="s">
        <v>5</v>
      </c>
      <c r="D131" s="1">
        <v>42004</v>
      </c>
      <c r="E131" s="2">
        <v>18470000000</v>
      </c>
      <c r="F131" s="2">
        <v>3317000000</v>
      </c>
      <c r="G131" s="2">
        <v>2725000000</v>
      </c>
      <c r="H131" s="2">
        <v>0</v>
      </c>
      <c r="I131" s="2">
        <v>4550000000</v>
      </c>
      <c r="J131" t="s">
        <v>72</v>
      </c>
      <c r="K131" s="18" t="s">
        <v>73</v>
      </c>
      <c r="L131" s="171">
        <f t="shared" ref="L131:L194" si="6">E131-F131</f>
        <v>15153000000</v>
      </c>
      <c r="M131" s="14">
        <f t="shared" ref="M131:M194" si="7">G131+H131+I131</f>
        <v>7275000000</v>
      </c>
      <c r="N131" s="14">
        <f t="shared" ref="N131:N194" si="8">L131-M131</f>
        <v>7878000000</v>
      </c>
    </row>
    <row r="132" spans="1:14" x14ac:dyDescent="0.2">
      <c r="A132">
        <v>142</v>
      </c>
      <c r="B132" t="s">
        <v>74</v>
      </c>
      <c r="C132" t="s">
        <v>6</v>
      </c>
      <c r="D132" s="1">
        <v>42369</v>
      </c>
      <c r="E132" s="2">
        <v>8698000000</v>
      </c>
      <c r="F132" s="2">
        <v>3185000000</v>
      </c>
      <c r="G132" s="2">
        <v>2000000000</v>
      </c>
      <c r="H132" s="2">
        <v>0</v>
      </c>
      <c r="I132" s="2">
        <v>4603000000</v>
      </c>
      <c r="J132" t="s">
        <v>72</v>
      </c>
      <c r="K132" s="18" t="s">
        <v>73</v>
      </c>
      <c r="L132" s="171">
        <f t="shared" si="6"/>
        <v>5513000000</v>
      </c>
      <c r="M132" s="14">
        <f t="shared" si="7"/>
        <v>6603000000</v>
      </c>
      <c r="N132" s="14">
        <f t="shared" si="8"/>
        <v>-1090000000</v>
      </c>
    </row>
    <row r="133" spans="1:14" x14ac:dyDescent="0.2">
      <c r="A133">
        <v>143</v>
      </c>
      <c r="B133" t="s">
        <v>74</v>
      </c>
      <c r="C133" t="s">
        <v>7</v>
      </c>
      <c r="D133" s="1">
        <v>42735</v>
      </c>
      <c r="E133" s="2">
        <v>7869000000</v>
      </c>
      <c r="F133" s="2">
        <v>2900000000</v>
      </c>
      <c r="G133" s="2">
        <v>2094000000</v>
      </c>
      <c r="H133" s="2">
        <v>0</v>
      </c>
      <c r="I133" s="2">
        <v>4301000000</v>
      </c>
      <c r="J133" t="s">
        <v>72</v>
      </c>
      <c r="K133" s="18" t="s">
        <v>73</v>
      </c>
      <c r="L133" s="171">
        <f t="shared" si="6"/>
        <v>4969000000</v>
      </c>
      <c r="M133" s="14">
        <f t="shared" si="7"/>
        <v>6395000000</v>
      </c>
      <c r="N133" s="14">
        <f t="shared" si="8"/>
        <v>-1426000000</v>
      </c>
    </row>
    <row r="134" spans="1:14" x14ac:dyDescent="0.2">
      <c r="A134">
        <v>144</v>
      </c>
      <c r="B134" t="s">
        <v>75</v>
      </c>
      <c r="C134" t="s">
        <v>2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s="2">
        <v>0</v>
      </c>
      <c r="J134" t="s">
        <v>48</v>
      </c>
      <c r="K134" s="18" t="s">
        <v>76</v>
      </c>
      <c r="L134" s="171">
        <f t="shared" si="6"/>
        <v>2708300000</v>
      </c>
      <c r="M134" s="14">
        <f t="shared" si="7"/>
        <v>1152300000</v>
      </c>
      <c r="N134" s="14">
        <f t="shared" si="8"/>
        <v>1556000000</v>
      </c>
    </row>
    <row r="135" spans="1:14" x14ac:dyDescent="0.2">
      <c r="A135">
        <v>145</v>
      </c>
      <c r="B135" t="s">
        <v>75</v>
      </c>
      <c r="C135" t="s">
        <v>5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s="2">
        <v>0</v>
      </c>
      <c r="J135" t="s">
        <v>48</v>
      </c>
      <c r="K135" s="18" t="s">
        <v>76</v>
      </c>
      <c r="L135" s="171">
        <f t="shared" si="6"/>
        <v>2809100000</v>
      </c>
      <c r="M135" s="14">
        <f t="shared" si="7"/>
        <v>1147200000</v>
      </c>
      <c r="N135" s="14">
        <f t="shared" si="8"/>
        <v>1661900000</v>
      </c>
    </row>
    <row r="136" spans="1:14" x14ac:dyDescent="0.2">
      <c r="A136">
        <v>146</v>
      </c>
      <c r="B136" t="s">
        <v>75</v>
      </c>
      <c r="C136" t="s">
        <v>6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s="2">
        <v>0</v>
      </c>
      <c r="J136" t="s">
        <v>48</v>
      </c>
      <c r="K136" s="18" t="s">
        <v>76</v>
      </c>
      <c r="L136" s="171">
        <f t="shared" si="6"/>
        <v>2955900000</v>
      </c>
      <c r="M136" s="14">
        <f t="shared" si="7"/>
        <v>1032400000</v>
      </c>
      <c r="N136" s="14">
        <f t="shared" si="8"/>
        <v>1923500000</v>
      </c>
    </row>
    <row r="137" spans="1:14" x14ac:dyDescent="0.2">
      <c r="A137">
        <v>147</v>
      </c>
      <c r="B137" t="s">
        <v>75</v>
      </c>
      <c r="C137" t="s">
        <v>7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s="2">
        <v>0</v>
      </c>
      <c r="J137" t="s">
        <v>48</v>
      </c>
      <c r="K137" s="18" t="s">
        <v>76</v>
      </c>
      <c r="L137" s="171">
        <f t="shared" si="6"/>
        <v>3121700000</v>
      </c>
      <c r="M137" s="14">
        <f t="shared" si="7"/>
        <v>929600000</v>
      </c>
      <c r="N137" s="14">
        <f t="shared" si="8"/>
        <v>2192100000</v>
      </c>
    </row>
    <row r="138" spans="1:14" x14ac:dyDescent="0.2">
      <c r="A138">
        <v>148</v>
      </c>
      <c r="B138" t="s">
        <v>77</v>
      </c>
      <c r="C138" t="s">
        <v>2</v>
      </c>
      <c r="D138" s="1">
        <v>41274</v>
      </c>
      <c r="E138" s="2">
        <v>4292100000</v>
      </c>
      <c r="F138" s="2">
        <v>2948900000</v>
      </c>
      <c r="G138" s="2">
        <v>512900000</v>
      </c>
      <c r="H138" s="2">
        <v>0</v>
      </c>
      <c r="I138" s="2">
        <v>0</v>
      </c>
      <c r="J138" t="s">
        <v>12</v>
      </c>
      <c r="K138" s="18" t="s">
        <v>78</v>
      </c>
      <c r="L138" s="171">
        <f t="shared" si="6"/>
        <v>1343200000</v>
      </c>
      <c r="M138" s="14">
        <f t="shared" si="7"/>
        <v>512900000</v>
      </c>
      <c r="N138" s="14">
        <f t="shared" si="8"/>
        <v>830300000</v>
      </c>
    </row>
    <row r="139" spans="1:14" x14ac:dyDescent="0.2">
      <c r="A139">
        <v>149</v>
      </c>
      <c r="B139" t="s">
        <v>77</v>
      </c>
      <c r="C139" t="s">
        <v>5</v>
      </c>
      <c r="D139" s="1">
        <v>41639</v>
      </c>
      <c r="E139" s="2">
        <v>4614700000</v>
      </c>
      <c r="F139" s="2">
        <v>3163900000</v>
      </c>
      <c r="G139" s="2">
        <v>548000000</v>
      </c>
      <c r="H139" s="2">
        <v>0</v>
      </c>
      <c r="I139" s="2">
        <v>0</v>
      </c>
      <c r="J139" t="s">
        <v>12</v>
      </c>
      <c r="K139" s="18" t="s">
        <v>78</v>
      </c>
      <c r="L139" s="171">
        <f t="shared" si="6"/>
        <v>1450800000</v>
      </c>
      <c r="M139" s="14">
        <f t="shared" si="7"/>
        <v>548000000</v>
      </c>
      <c r="N139" s="14">
        <f t="shared" si="8"/>
        <v>902800000</v>
      </c>
    </row>
    <row r="140" spans="1:14" x14ac:dyDescent="0.2">
      <c r="A140">
        <v>150</v>
      </c>
      <c r="B140" t="s">
        <v>77</v>
      </c>
      <c r="C140" t="s">
        <v>6</v>
      </c>
      <c r="D140" s="1">
        <v>42004</v>
      </c>
      <c r="E140" s="2">
        <v>5345500000</v>
      </c>
      <c r="F140" s="2">
        <v>3651700000</v>
      </c>
      <c r="G140" s="2">
        <v>645100000</v>
      </c>
      <c r="H140" s="2">
        <v>0</v>
      </c>
      <c r="I140" s="2">
        <v>0</v>
      </c>
      <c r="J140" t="s">
        <v>12</v>
      </c>
      <c r="K140" s="18" t="s">
        <v>78</v>
      </c>
      <c r="L140" s="171">
        <f t="shared" si="6"/>
        <v>1693800000</v>
      </c>
      <c r="M140" s="14">
        <f t="shared" si="7"/>
        <v>645100000</v>
      </c>
      <c r="N140" s="14">
        <f t="shared" si="8"/>
        <v>1048700000</v>
      </c>
    </row>
    <row r="141" spans="1:14" x14ac:dyDescent="0.2">
      <c r="A141">
        <v>151</v>
      </c>
      <c r="B141" t="s">
        <v>77</v>
      </c>
      <c r="C141" t="s">
        <v>7</v>
      </c>
      <c r="D141" s="1">
        <v>42369</v>
      </c>
      <c r="E141" s="2">
        <v>5568700000</v>
      </c>
      <c r="F141" s="2">
        <v>3789200000</v>
      </c>
      <c r="G141" s="2">
        <v>669100000</v>
      </c>
      <c r="H141" s="2">
        <v>0</v>
      </c>
      <c r="I141" s="2">
        <v>0</v>
      </c>
      <c r="J141" t="s">
        <v>12</v>
      </c>
      <c r="K141" s="18" t="s">
        <v>78</v>
      </c>
      <c r="L141" s="171">
        <f t="shared" si="6"/>
        <v>1779500000</v>
      </c>
      <c r="M141" s="14">
        <f t="shared" si="7"/>
        <v>669100000</v>
      </c>
      <c r="N141" s="14">
        <f t="shared" si="8"/>
        <v>1110400000</v>
      </c>
    </row>
    <row r="142" spans="1:14" x14ac:dyDescent="0.2">
      <c r="A142">
        <v>152</v>
      </c>
      <c r="B142" t="s">
        <v>79</v>
      </c>
      <c r="C142" t="s">
        <v>2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3</v>
      </c>
      <c r="K142" s="18" t="s">
        <v>80</v>
      </c>
      <c r="L142" s="171">
        <f t="shared" si="6"/>
        <v>3299000000</v>
      </c>
      <c r="M142" s="14">
        <f t="shared" si="7"/>
        <v>2654000000</v>
      </c>
      <c r="N142" s="14">
        <f t="shared" si="8"/>
        <v>645000000</v>
      </c>
    </row>
    <row r="143" spans="1:14" x14ac:dyDescent="0.2">
      <c r="A143">
        <v>153</v>
      </c>
      <c r="B143" t="s">
        <v>79</v>
      </c>
      <c r="C143" t="s">
        <v>5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3</v>
      </c>
      <c r="K143" s="18" t="s">
        <v>80</v>
      </c>
      <c r="L143" s="171">
        <f t="shared" si="6"/>
        <v>3746000000</v>
      </c>
      <c r="M143" s="14">
        <f t="shared" si="7"/>
        <v>2621000000</v>
      </c>
      <c r="N143" s="14">
        <f t="shared" si="8"/>
        <v>1125000000</v>
      </c>
    </row>
    <row r="144" spans="1:14" x14ac:dyDescent="0.2">
      <c r="A144">
        <v>154</v>
      </c>
      <c r="B144" t="s">
        <v>79</v>
      </c>
      <c r="C144" t="s">
        <v>6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3</v>
      </c>
      <c r="K144" s="18" t="s">
        <v>80</v>
      </c>
      <c r="L144" s="171">
        <f t="shared" si="6"/>
        <v>4769000000</v>
      </c>
      <c r="M144" s="14">
        <f t="shared" si="7"/>
        <v>2584000000</v>
      </c>
      <c r="N144" s="14">
        <f t="shared" si="8"/>
        <v>2185000000</v>
      </c>
    </row>
    <row r="145" spans="1:14" x14ac:dyDescent="0.2">
      <c r="A145">
        <v>155</v>
      </c>
      <c r="B145" t="s">
        <v>79</v>
      </c>
      <c r="C145" t="s">
        <v>7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3</v>
      </c>
      <c r="K145" s="18" t="s">
        <v>80</v>
      </c>
      <c r="L145" s="171">
        <f t="shared" si="6"/>
        <v>4465000000</v>
      </c>
      <c r="M145" s="14">
        <f t="shared" si="7"/>
        <v>2497000000</v>
      </c>
      <c r="N145" s="14">
        <f t="shared" si="8"/>
        <v>1968000000</v>
      </c>
    </row>
    <row r="146" spans="1:14" x14ac:dyDescent="0.2">
      <c r="A146">
        <v>156</v>
      </c>
      <c r="B146" t="s">
        <v>81</v>
      </c>
      <c r="C146" t="s">
        <v>2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s="2">
        <v>0</v>
      </c>
      <c r="J146" t="s">
        <v>12</v>
      </c>
      <c r="K146" s="18" t="s">
        <v>82</v>
      </c>
      <c r="L146" s="171">
        <f t="shared" si="6"/>
        <v>3194000000</v>
      </c>
      <c r="M146" s="14">
        <f t="shared" si="7"/>
        <v>1743000000</v>
      </c>
      <c r="N146" s="14">
        <f t="shared" si="8"/>
        <v>1451000000</v>
      </c>
    </row>
    <row r="147" spans="1:14" x14ac:dyDescent="0.2">
      <c r="A147">
        <v>157</v>
      </c>
      <c r="B147" t="s">
        <v>81</v>
      </c>
      <c r="C147" t="s">
        <v>5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s="2">
        <v>0</v>
      </c>
      <c r="J147" t="s">
        <v>12</v>
      </c>
      <c r="K147" s="18" t="s">
        <v>82</v>
      </c>
      <c r="L147" s="171">
        <f t="shared" si="6"/>
        <v>3052000000</v>
      </c>
      <c r="M147" s="14">
        <f t="shared" si="7"/>
        <v>1680000000</v>
      </c>
      <c r="N147" s="14">
        <f t="shared" si="8"/>
        <v>1372000000</v>
      </c>
    </row>
    <row r="148" spans="1:14" x14ac:dyDescent="0.2">
      <c r="A148">
        <v>158</v>
      </c>
      <c r="B148" t="s">
        <v>81</v>
      </c>
      <c r="C148" t="s">
        <v>6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s="2">
        <v>0</v>
      </c>
      <c r="J148" t="s">
        <v>12</v>
      </c>
      <c r="K148" s="18" t="s">
        <v>82</v>
      </c>
      <c r="L148" s="171">
        <f t="shared" si="6"/>
        <v>2883000000</v>
      </c>
      <c r="M148" s="14">
        <f t="shared" si="7"/>
        <v>1700000000</v>
      </c>
      <c r="N148" s="14">
        <f t="shared" si="8"/>
        <v>1183000000</v>
      </c>
    </row>
    <row r="149" spans="1:14" x14ac:dyDescent="0.2">
      <c r="A149">
        <v>159</v>
      </c>
      <c r="B149" t="s">
        <v>81</v>
      </c>
      <c r="C149" t="s">
        <v>7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s="2">
        <v>0</v>
      </c>
      <c r="J149" t="s">
        <v>12</v>
      </c>
      <c r="K149" s="18" t="s">
        <v>82</v>
      </c>
      <c r="L149" s="171">
        <f t="shared" si="6"/>
        <v>3079000000</v>
      </c>
      <c r="M149" s="14">
        <f t="shared" si="7"/>
        <v>1760000000</v>
      </c>
      <c r="N149" s="14">
        <f t="shared" si="8"/>
        <v>1319000000</v>
      </c>
    </row>
    <row r="150" spans="1:14" x14ac:dyDescent="0.2">
      <c r="A150">
        <v>164</v>
      </c>
      <c r="B150" t="s">
        <v>83</v>
      </c>
      <c r="C150" t="s">
        <v>2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12</v>
      </c>
      <c r="K150" s="18" t="s">
        <v>24</v>
      </c>
      <c r="L150" s="171">
        <f t="shared" si="6"/>
        <v>3553000000</v>
      </c>
      <c r="M150" s="14">
        <f t="shared" si="7"/>
        <v>1784000000</v>
      </c>
      <c r="N150" s="14">
        <f t="shared" si="8"/>
        <v>1769000000</v>
      </c>
    </row>
    <row r="151" spans="1:14" x14ac:dyDescent="0.2">
      <c r="A151">
        <v>165</v>
      </c>
      <c r="B151" t="s">
        <v>83</v>
      </c>
      <c r="C151" t="s">
        <v>5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12</v>
      </c>
      <c r="K151" s="18" t="s">
        <v>24</v>
      </c>
      <c r="L151" s="171">
        <f t="shared" si="6"/>
        <v>5940000000</v>
      </c>
      <c r="M151" s="14">
        <f t="shared" si="7"/>
        <v>5353000000</v>
      </c>
      <c r="N151" s="14">
        <f t="shared" si="8"/>
        <v>587000000</v>
      </c>
    </row>
    <row r="152" spans="1:14" x14ac:dyDescent="0.2">
      <c r="A152">
        <v>166</v>
      </c>
      <c r="B152" t="s">
        <v>84</v>
      </c>
      <c r="C152" t="s">
        <v>2</v>
      </c>
      <c r="D152" s="1">
        <v>41274</v>
      </c>
      <c r="E152" s="2">
        <v>5863500000</v>
      </c>
      <c r="F152" s="2">
        <v>4335300000</v>
      </c>
      <c r="G152" s="2">
        <v>1148900000</v>
      </c>
      <c r="H152" s="2">
        <v>0</v>
      </c>
      <c r="I152" s="2">
        <v>0</v>
      </c>
      <c r="J152" t="s">
        <v>48</v>
      </c>
      <c r="K152" s="18" t="s">
        <v>85</v>
      </c>
      <c r="L152" s="171">
        <f t="shared" si="6"/>
        <v>1528200000</v>
      </c>
      <c r="M152" s="14">
        <f t="shared" si="7"/>
        <v>1148900000</v>
      </c>
      <c r="N152" s="14">
        <f t="shared" si="8"/>
        <v>379300000</v>
      </c>
    </row>
    <row r="153" spans="1:14" x14ac:dyDescent="0.2">
      <c r="A153">
        <v>167</v>
      </c>
      <c r="B153" t="s">
        <v>84</v>
      </c>
      <c r="C153" t="s">
        <v>5</v>
      </c>
      <c r="D153" s="1">
        <v>41636</v>
      </c>
      <c r="E153" s="2">
        <v>6140000000</v>
      </c>
      <c r="F153" s="2">
        <v>4502300000</v>
      </c>
      <c r="G153" s="2">
        <v>1174200000</v>
      </c>
      <c r="H153" s="2">
        <v>0</v>
      </c>
      <c r="I153" s="2">
        <v>0</v>
      </c>
      <c r="J153" t="s">
        <v>48</v>
      </c>
      <c r="K153" s="18" t="s">
        <v>85</v>
      </c>
      <c r="L153" s="171">
        <f t="shared" si="6"/>
        <v>1637700000</v>
      </c>
      <c r="M153" s="14">
        <f t="shared" si="7"/>
        <v>1174200000</v>
      </c>
      <c r="N153" s="14">
        <f t="shared" si="8"/>
        <v>463500000</v>
      </c>
    </row>
    <row r="154" spans="1:14" x14ac:dyDescent="0.2">
      <c r="A154">
        <v>168</v>
      </c>
      <c r="B154" t="s">
        <v>84</v>
      </c>
      <c r="C154" t="s">
        <v>6</v>
      </c>
      <c r="D154" s="1">
        <v>42007</v>
      </c>
      <c r="E154" s="2">
        <v>6330300000</v>
      </c>
      <c r="F154" s="2">
        <v>4679100000</v>
      </c>
      <c r="G154" s="2">
        <v>1158900000</v>
      </c>
      <c r="H154" s="2">
        <v>0</v>
      </c>
      <c r="I154" s="2">
        <v>0</v>
      </c>
      <c r="J154" t="s">
        <v>48</v>
      </c>
      <c r="K154" s="18" t="s">
        <v>85</v>
      </c>
      <c r="L154" s="171">
        <f t="shared" si="6"/>
        <v>1651200000</v>
      </c>
      <c r="M154" s="14">
        <f t="shared" si="7"/>
        <v>1158900000</v>
      </c>
      <c r="N154" s="14">
        <f t="shared" si="8"/>
        <v>492300000</v>
      </c>
    </row>
    <row r="155" spans="1:14" x14ac:dyDescent="0.2">
      <c r="A155">
        <v>169</v>
      </c>
      <c r="B155" t="s">
        <v>84</v>
      </c>
      <c r="C155" t="s">
        <v>7</v>
      </c>
      <c r="D155" s="1">
        <v>42371</v>
      </c>
      <c r="E155" s="2">
        <v>5966900000</v>
      </c>
      <c r="F155" s="2">
        <v>4321100000</v>
      </c>
      <c r="G155" s="2">
        <v>1108100000</v>
      </c>
      <c r="H155" s="2">
        <v>0</v>
      </c>
      <c r="I155" s="2">
        <v>0</v>
      </c>
      <c r="J155" t="s">
        <v>48</v>
      </c>
      <c r="K155" s="18" t="s">
        <v>85</v>
      </c>
      <c r="L155" s="171">
        <f t="shared" si="6"/>
        <v>1645800000</v>
      </c>
      <c r="M155" s="14">
        <f t="shared" si="7"/>
        <v>1108100000</v>
      </c>
      <c r="N155" s="14">
        <f t="shared" si="8"/>
        <v>537700000</v>
      </c>
    </row>
    <row r="156" spans="1:14" x14ac:dyDescent="0.2">
      <c r="A156">
        <v>170</v>
      </c>
      <c r="B156" t="s">
        <v>86</v>
      </c>
      <c r="C156" t="s">
        <v>2</v>
      </c>
      <c r="D156" s="1">
        <v>41274</v>
      </c>
      <c r="E156" s="2">
        <v>2853926000</v>
      </c>
      <c r="F156" s="2">
        <v>1329500000</v>
      </c>
      <c r="G156" s="2">
        <v>220758000</v>
      </c>
      <c r="H156" s="2">
        <v>0</v>
      </c>
      <c r="I156" s="2">
        <v>380402000</v>
      </c>
      <c r="J156" t="s">
        <v>32</v>
      </c>
      <c r="K156" s="18" t="s">
        <v>87</v>
      </c>
      <c r="L156" s="171">
        <f t="shared" si="6"/>
        <v>1524426000</v>
      </c>
      <c r="M156" s="14">
        <f t="shared" si="7"/>
        <v>601160000</v>
      </c>
      <c r="N156" s="14">
        <f t="shared" si="8"/>
        <v>923266000</v>
      </c>
    </row>
    <row r="157" spans="1:14" x14ac:dyDescent="0.2">
      <c r="A157">
        <v>171</v>
      </c>
      <c r="B157" t="s">
        <v>86</v>
      </c>
      <c r="C157" t="s">
        <v>5</v>
      </c>
      <c r="D157" s="1">
        <v>41639</v>
      </c>
      <c r="E157" s="2">
        <v>2879000000</v>
      </c>
      <c r="F157" s="2">
        <v>1289000000</v>
      </c>
      <c r="G157" s="2">
        <v>234000000</v>
      </c>
      <c r="H157" s="2">
        <v>0</v>
      </c>
      <c r="I157" s="2">
        <v>407000000</v>
      </c>
      <c r="J157" t="s">
        <v>32</v>
      </c>
      <c r="K157" s="18" t="s">
        <v>87</v>
      </c>
      <c r="L157" s="171">
        <f t="shared" si="6"/>
        <v>1590000000</v>
      </c>
      <c r="M157" s="14">
        <f t="shared" si="7"/>
        <v>641000000</v>
      </c>
      <c r="N157" s="14">
        <f t="shared" si="8"/>
        <v>949000000</v>
      </c>
    </row>
    <row r="158" spans="1:14" x14ac:dyDescent="0.2">
      <c r="A158">
        <v>172</v>
      </c>
      <c r="B158" t="s">
        <v>86</v>
      </c>
      <c r="C158" t="s">
        <v>6</v>
      </c>
      <c r="D158" s="1">
        <v>42004</v>
      </c>
      <c r="E158" s="2">
        <v>3011000000</v>
      </c>
      <c r="F158" s="2">
        <v>1350000000</v>
      </c>
      <c r="G158" s="2">
        <v>236000000</v>
      </c>
      <c r="H158" s="2">
        <v>0</v>
      </c>
      <c r="I158" s="2">
        <v>424000000</v>
      </c>
      <c r="J158" t="s">
        <v>32</v>
      </c>
      <c r="K158" s="18" t="s">
        <v>87</v>
      </c>
      <c r="L158" s="171">
        <f t="shared" si="6"/>
        <v>1661000000</v>
      </c>
      <c r="M158" s="14">
        <f t="shared" si="7"/>
        <v>660000000</v>
      </c>
      <c r="N158" s="14">
        <f t="shared" si="8"/>
        <v>1001000000</v>
      </c>
    </row>
    <row r="159" spans="1:14" x14ac:dyDescent="0.2">
      <c r="A159">
        <v>173</v>
      </c>
      <c r="B159" t="s">
        <v>86</v>
      </c>
      <c r="C159" t="s">
        <v>7</v>
      </c>
      <c r="D159" s="1">
        <v>42369</v>
      </c>
      <c r="E159" s="2">
        <v>3159000000</v>
      </c>
      <c r="F159" s="2">
        <v>1404000000</v>
      </c>
      <c r="G159" s="2">
        <v>243000000</v>
      </c>
      <c r="H159" s="2">
        <v>0</v>
      </c>
      <c r="I159" s="2">
        <v>440000000</v>
      </c>
      <c r="J159" t="s">
        <v>32</v>
      </c>
      <c r="K159" s="18" t="s">
        <v>87</v>
      </c>
      <c r="L159" s="171">
        <f t="shared" si="6"/>
        <v>1755000000</v>
      </c>
      <c r="M159" s="14">
        <f t="shared" si="7"/>
        <v>683000000</v>
      </c>
      <c r="N159" s="14">
        <f t="shared" si="8"/>
        <v>1072000000</v>
      </c>
    </row>
    <row r="160" spans="1:14" x14ac:dyDescent="0.2">
      <c r="A160">
        <v>174</v>
      </c>
      <c r="B160" t="s">
        <v>88</v>
      </c>
      <c r="C160" t="s">
        <v>2</v>
      </c>
      <c r="D160" s="1">
        <v>41274</v>
      </c>
      <c r="E160" s="2">
        <v>33781000000</v>
      </c>
      <c r="F160" s="2">
        <v>480000000</v>
      </c>
      <c r="G160" s="2">
        <v>23392000000</v>
      </c>
      <c r="H160" s="2">
        <v>0</v>
      </c>
      <c r="I160" s="2">
        <v>1712000000</v>
      </c>
      <c r="J160" t="s">
        <v>37</v>
      </c>
      <c r="K160" s="18" t="s">
        <v>89</v>
      </c>
      <c r="L160" s="171">
        <f t="shared" si="6"/>
        <v>33301000000</v>
      </c>
      <c r="M160" s="14">
        <f t="shared" si="7"/>
        <v>25104000000</v>
      </c>
      <c r="N160" s="14">
        <f t="shared" si="8"/>
        <v>8197000000</v>
      </c>
    </row>
    <row r="161" spans="1:14" x14ac:dyDescent="0.2">
      <c r="A161">
        <v>175</v>
      </c>
      <c r="B161" t="s">
        <v>88</v>
      </c>
      <c r="C161" t="s">
        <v>5</v>
      </c>
      <c r="D161" s="1">
        <v>41639</v>
      </c>
      <c r="E161" s="2">
        <v>34828000000</v>
      </c>
      <c r="F161" s="2">
        <v>442000000</v>
      </c>
      <c r="G161" s="2">
        <v>23150000000</v>
      </c>
      <c r="H161" s="2">
        <v>0</v>
      </c>
      <c r="I161" s="2">
        <v>1832000000</v>
      </c>
      <c r="J161" t="s">
        <v>37</v>
      </c>
      <c r="K161" s="18" t="s">
        <v>89</v>
      </c>
      <c r="L161" s="171">
        <f t="shared" si="6"/>
        <v>34386000000</v>
      </c>
      <c r="M161" s="14">
        <f t="shared" si="7"/>
        <v>24982000000</v>
      </c>
      <c r="N161" s="14">
        <f t="shared" si="8"/>
        <v>9404000000</v>
      </c>
    </row>
    <row r="162" spans="1:14" x14ac:dyDescent="0.2">
      <c r="A162">
        <v>176</v>
      </c>
      <c r="B162" t="s">
        <v>88</v>
      </c>
      <c r="C162" t="s">
        <v>6</v>
      </c>
      <c r="D162" s="1">
        <v>42004</v>
      </c>
      <c r="E162" s="2">
        <v>35895000000</v>
      </c>
      <c r="F162" s="2">
        <v>373000000</v>
      </c>
      <c r="G162" s="2">
        <v>23153000000</v>
      </c>
      <c r="H162" s="2">
        <v>0</v>
      </c>
      <c r="I162" s="2">
        <v>2044000000</v>
      </c>
      <c r="J162" t="s">
        <v>37</v>
      </c>
      <c r="K162" s="18" t="s">
        <v>89</v>
      </c>
      <c r="L162" s="171">
        <f t="shared" si="6"/>
        <v>35522000000</v>
      </c>
      <c r="M162" s="14">
        <f t="shared" si="7"/>
        <v>25197000000</v>
      </c>
      <c r="N162" s="14">
        <f t="shared" si="8"/>
        <v>10325000000</v>
      </c>
    </row>
    <row r="163" spans="1:14" x14ac:dyDescent="0.2">
      <c r="A163">
        <v>177</v>
      </c>
      <c r="B163" t="s">
        <v>88</v>
      </c>
      <c r="C163" t="s">
        <v>7</v>
      </c>
      <c r="D163" s="1">
        <v>42369</v>
      </c>
      <c r="E163" s="2">
        <v>34441000000</v>
      </c>
      <c r="F163" s="2">
        <v>475000000</v>
      </c>
      <c r="G163" s="2">
        <v>22892000000</v>
      </c>
      <c r="H163" s="2">
        <v>0</v>
      </c>
      <c r="I163" s="2">
        <v>1988000000</v>
      </c>
      <c r="J163" t="s">
        <v>37</v>
      </c>
      <c r="K163" s="18" t="s">
        <v>89</v>
      </c>
      <c r="L163" s="171">
        <f t="shared" si="6"/>
        <v>33966000000</v>
      </c>
      <c r="M163" s="14">
        <f t="shared" si="7"/>
        <v>24880000000</v>
      </c>
      <c r="N163" s="14">
        <f t="shared" si="8"/>
        <v>9086000000</v>
      </c>
    </row>
    <row r="164" spans="1:14" x14ac:dyDescent="0.2">
      <c r="A164">
        <v>178</v>
      </c>
      <c r="B164" t="s">
        <v>90</v>
      </c>
      <c r="C164" t="s">
        <v>2</v>
      </c>
      <c r="D164" s="1">
        <v>41517</v>
      </c>
      <c r="E164" s="2">
        <v>2089100000</v>
      </c>
      <c r="F164" s="2">
        <v>1251500000</v>
      </c>
      <c r="G164" s="2">
        <v>607600000</v>
      </c>
      <c r="H164" s="2">
        <v>0</v>
      </c>
      <c r="I164" s="2">
        <v>0</v>
      </c>
      <c r="J164" t="s">
        <v>3</v>
      </c>
      <c r="K164" s="18" t="s">
        <v>59</v>
      </c>
      <c r="L164" s="171">
        <f t="shared" si="6"/>
        <v>837600000</v>
      </c>
      <c r="M164" s="14">
        <f t="shared" si="7"/>
        <v>607600000</v>
      </c>
      <c r="N164" s="14">
        <f t="shared" si="8"/>
        <v>230000000</v>
      </c>
    </row>
    <row r="165" spans="1:14" x14ac:dyDescent="0.2">
      <c r="A165">
        <v>179</v>
      </c>
      <c r="B165" t="s">
        <v>90</v>
      </c>
      <c r="C165" t="s">
        <v>5</v>
      </c>
      <c r="D165" s="1">
        <v>41882</v>
      </c>
      <c r="E165" s="2">
        <v>2393500000</v>
      </c>
      <c r="F165" s="2">
        <v>1414300000</v>
      </c>
      <c r="G165" s="2">
        <v>680300000</v>
      </c>
      <c r="H165" s="2">
        <v>0</v>
      </c>
      <c r="I165" s="2">
        <v>0</v>
      </c>
      <c r="J165" t="s">
        <v>3</v>
      </c>
      <c r="K165" s="18" t="s">
        <v>59</v>
      </c>
      <c r="L165" s="171">
        <f t="shared" si="6"/>
        <v>979200000</v>
      </c>
      <c r="M165" s="14">
        <f t="shared" si="7"/>
        <v>680300000</v>
      </c>
      <c r="N165" s="14">
        <f t="shared" si="8"/>
        <v>298900000</v>
      </c>
    </row>
    <row r="166" spans="1:14" x14ac:dyDescent="0.2">
      <c r="A166">
        <v>180</v>
      </c>
      <c r="B166" t="s">
        <v>90</v>
      </c>
      <c r="C166" t="s">
        <v>6</v>
      </c>
      <c r="D166" s="1">
        <v>42247</v>
      </c>
      <c r="E166" s="2">
        <v>2706700000</v>
      </c>
      <c r="F166" s="2">
        <v>1561100000</v>
      </c>
      <c r="G166" s="2">
        <v>756900000</v>
      </c>
      <c r="H166" s="2">
        <v>0</v>
      </c>
      <c r="I166" s="2">
        <v>0</v>
      </c>
      <c r="J166" t="s">
        <v>3</v>
      </c>
      <c r="K166" s="18" t="s">
        <v>59</v>
      </c>
      <c r="L166" s="171">
        <f t="shared" si="6"/>
        <v>1145600000</v>
      </c>
      <c r="M166" s="14">
        <f t="shared" si="7"/>
        <v>756900000</v>
      </c>
      <c r="N166" s="14">
        <f t="shared" si="8"/>
        <v>388700000</v>
      </c>
    </row>
    <row r="167" spans="1:14" x14ac:dyDescent="0.2">
      <c r="A167">
        <v>181</v>
      </c>
      <c r="B167" t="s">
        <v>90</v>
      </c>
      <c r="C167" t="s">
        <v>7</v>
      </c>
      <c r="D167" s="1">
        <v>42613</v>
      </c>
      <c r="E167" s="2">
        <v>3291300000</v>
      </c>
      <c r="F167" s="2">
        <v>1855100000</v>
      </c>
      <c r="G167" s="2">
        <v>946000000</v>
      </c>
      <c r="H167" s="2">
        <v>0</v>
      </c>
      <c r="I167" s="2">
        <v>0</v>
      </c>
      <c r="J167" t="s">
        <v>3</v>
      </c>
      <c r="K167" s="18" t="s">
        <v>59</v>
      </c>
      <c r="L167" s="171">
        <f t="shared" si="6"/>
        <v>1436200000</v>
      </c>
      <c r="M167" s="14">
        <f t="shared" si="7"/>
        <v>946000000</v>
      </c>
      <c r="N167" s="14">
        <f t="shared" si="8"/>
        <v>490200000</v>
      </c>
    </row>
    <row r="168" spans="1:14" x14ac:dyDescent="0.2">
      <c r="A168">
        <v>182</v>
      </c>
      <c r="B168" t="s">
        <v>91</v>
      </c>
      <c r="C168" t="s">
        <v>2</v>
      </c>
      <c r="D168" s="1">
        <v>41517</v>
      </c>
      <c r="E168" s="2">
        <v>9147530000</v>
      </c>
      <c r="F168" s="2">
        <v>4406595000</v>
      </c>
      <c r="G168" s="2">
        <v>2967837000</v>
      </c>
      <c r="H168" s="2">
        <v>0</v>
      </c>
      <c r="I168" s="2">
        <v>0</v>
      </c>
      <c r="J168" t="s">
        <v>9</v>
      </c>
      <c r="K168" s="18" t="s">
        <v>68</v>
      </c>
      <c r="L168" s="171">
        <f t="shared" si="6"/>
        <v>4740935000</v>
      </c>
      <c r="M168" s="14">
        <f t="shared" si="7"/>
        <v>2967837000</v>
      </c>
      <c r="N168" s="14">
        <f t="shared" si="8"/>
        <v>1773098000</v>
      </c>
    </row>
    <row r="169" spans="1:14" x14ac:dyDescent="0.2">
      <c r="A169">
        <v>183</v>
      </c>
      <c r="B169" t="s">
        <v>91</v>
      </c>
      <c r="C169" t="s">
        <v>5</v>
      </c>
      <c r="D169" s="1">
        <v>41881</v>
      </c>
      <c r="E169" s="2">
        <v>9475313000</v>
      </c>
      <c r="F169" s="2">
        <v>4540406000</v>
      </c>
      <c r="G169" s="2">
        <v>3104684000</v>
      </c>
      <c r="H169" s="2">
        <v>0</v>
      </c>
      <c r="I169" s="2">
        <v>0</v>
      </c>
      <c r="J169" t="s">
        <v>9</v>
      </c>
      <c r="K169" s="18" t="s">
        <v>68</v>
      </c>
      <c r="L169" s="171">
        <f t="shared" si="6"/>
        <v>4934907000</v>
      </c>
      <c r="M169" s="14">
        <f t="shared" si="7"/>
        <v>3104684000</v>
      </c>
      <c r="N169" s="14">
        <f t="shared" si="8"/>
        <v>1830223000</v>
      </c>
    </row>
    <row r="170" spans="1:14" x14ac:dyDescent="0.2">
      <c r="A170">
        <v>184</v>
      </c>
      <c r="B170" t="s">
        <v>91</v>
      </c>
      <c r="C170" t="s">
        <v>6</v>
      </c>
      <c r="D170" s="1">
        <v>42245</v>
      </c>
      <c r="E170" s="2">
        <v>10187340000</v>
      </c>
      <c r="F170" s="2">
        <v>4860309000</v>
      </c>
      <c r="G170" s="2">
        <v>3373980000</v>
      </c>
      <c r="H170" s="2">
        <v>0</v>
      </c>
      <c r="I170" s="2">
        <v>0</v>
      </c>
      <c r="J170" t="s">
        <v>9</v>
      </c>
      <c r="K170" s="18" t="s">
        <v>68</v>
      </c>
      <c r="L170" s="171">
        <f t="shared" si="6"/>
        <v>5327031000</v>
      </c>
      <c r="M170" s="14">
        <f t="shared" si="7"/>
        <v>3373980000</v>
      </c>
      <c r="N170" s="14">
        <f t="shared" si="8"/>
        <v>1953051000</v>
      </c>
    </row>
    <row r="171" spans="1:14" x14ac:dyDescent="0.2">
      <c r="A171">
        <v>185</v>
      </c>
      <c r="B171" t="s">
        <v>91</v>
      </c>
      <c r="C171" t="s">
        <v>7</v>
      </c>
      <c r="D171" s="1">
        <v>42609</v>
      </c>
      <c r="E171" s="2">
        <v>10635676000</v>
      </c>
      <c r="F171" s="2">
        <v>5026940000</v>
      </c>
      <c r="G171" s="2">
        <v>3548341000</v>
      </c>
      <c r="H171" s="2">
        <v>0</v>
      </c>
      <c r="I171" s="2">
        <v>0</v>
      </c>
      <c r="J171" t="s">
        <v>9</v>
      </c>
      <c r="K171" s="18" t="s">
        <v>68</v>
      </c>
      <c r="L171" s="171">
        <f t="shared" si="6"/>
        <v>5608736000</v>
      </c>
      <c r="M171" s="14">
        <f t="shared" si="7"/>
        <v>3548341000</v>
      </c>
      <c r="N171" s="14">
        <f t="shared" si="8"/>
        <v>2060395000</v>
      </c>
    </row>
    <row r="172" spans="1:14" x14ac:dyDescent="0.2">
      <c r="A172">
        <v>186</v>
      </c>
      <c r="B172" t="s">
        <v>92</v>
      </c>
      <c r="C172" t="s">
        <v>2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s="2">
        <v>0</v>
      </c>
      <c r="J172" t="s">
        <v>3</v>
      </c>
      <c r="K172" s="18" t="s">
        <v>80</v>
      </c>
      <c r="L172" s="171">
        <f t="shared" si="6"/>
        <v>13355000000</v>
      </c>
      <c r="M172" s="14">
        <f t="shared" si="7"/>
        <v>6813000000</v>
      </c>
      <c r="N172" s="14">
        <f t="shared" si="8"/>
        <v>6542000000</v>
      </c>
    </row>
    <row r="173" spans="1:14" x14ac:dyDescent="0.2">
      <c r="A173">
        <v>187</v>
      </c>
      <c r="B173" t="s">
        <v>92</v>
      </c>
      <c r="C173" t="s">
        <v>5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s="2">
        <v>0</v>
      </c>
      <c r="J173" t="s">
        <v>3</v>
      </c>
      <c r="K173" s="18" t="s">
        <v>80</v>
      </c>
      <c r="L173" s="171">
        <f t="shared" si="6"/>
        <v>14010000000</v>
      </c>
      <c r="M173" s="14">
        <f t="shared" si="7"/>
        <v>6527000000</v>
      </c>
      <c r="N173" s="14">
        <f t="shared" si="8"/>
        <v>7483000000</v>
      </c>
    </row>
    <row r="174" spans="1:14" x14ac:dyDescent="0.2">
      <c r="A174">
        <v>188</v>
      </c>
      <c r="B174" t="s">
        <v>92</v>
      </c>
      <c r="C174" t="s">
        <v>6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s="2">
        <v>0</v>
      </c>
      <c r="J174" t="s">
        <v>3</v>
      </c>
      <c r="K174" s="18" t="s">
        <v>80</v>
      </c>
      <c r="L174" s="171">
        <f t="shared" si="6"/>
        <v>14026000000</v>
      </c>
      <c r="M174" s="14">
        <f t="shared" si="7"/>
        <v>6582000000</v>
      </c>
      <c r="N174" s="14">
        <f t="shared" si="8"/>
        <v>7444000000</v>
      </c>
    </row>
    <row r="175" spans="1:14" x14ac:dyDescent="0.2">
      <c r="A175">
        <v>189</v>
      </c>
      <c r="B175" t="s">
        <v>92</v>
      </c>
      <c r="C175" t="s">
        <v>7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s="2">
        <v>0</v>
      </c>
      <c r="J175" t="s">
        <v>3</v>
      </c>
      <c r="K175" s="18" t="s">
        <v>80</v>
      </c>
      <c r="L175" s="171">
        <f t="shared" si="6"/>
        <v>13781000000</v>
      </c>
      <c r="M175" s="14">
        <f t="shared" si="7"/>
        <v>7940000000</v>
      </c>
      <c r="N175" s="14">
        <f t="shared" si="8"/>
        <v>5841000000</v>
      </c>
    </row>
    <row r="176" spans="1:14" x14ac:dyDescent="0.2">
      <c r="A176">
        <v>190</v>
      </c>
      <c r="B176" t="s">
        <v>93</v>
      </c>
      <c r="C176" t="s">
        <v>2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s="2">
        <v>0</v>
      </c>
      <c r="I176" s="2">
        <v>9433000000</v>
      </c>
      <c r="J176" t="s">
        <v>37</v>
      </c>
      <c r="K176" s="18" t="s">
        <v>94</v>
      </c>
      <c r="L176" s="171">
        <f t="shared" si="6"/>
        <v>96325000000</v>
      </c>
      <c r="M176" s="14">
        <f t="shared" si="7"/>
        <v>80262000000</v>
      </c>
      <c r="N176" s="14">
        <f t="shared" si="8"/>
        <v>16063000000</v>
      </c>
    </row>
    <row r="177" spans="1:14" x14ac:dyDescent="0.2">
      <c r="A177">
        <v>191</v>
      </c>
      <c r="B177" t="s">
        <v>93</v>
      </c>
      <c r="C177" t="s">
        <v>5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s="2">
        <v>0</v>
      </c>
      <c r="I177" s="2">
        <v>4642000000</v>
      </c>
      <c r="J177" t="s">
        <v>37</v>
      </c>
      <c r="K177" s="18" t="s">
        <v>94</v>
      </c>
      <c r="L177" s="171">
        <f t="shared" si="6"/>
        <v>98663000000</v>
      </c>
      <c r="M177" s="14">
        <f t="shared" si="7"/>
        <v>72770000000</v>
      </c>
      <c r="N177" s="14">
        <f t="shared" si="8"/>
        <v>25893000000</v>
      </c>
    </row>
    <row r="178" spans="1:14" x14ac:dyDescent="0.2">
      <c r="A178">
        <v>192</v>
      </c>
      <c r="B178" t="s">
        <v>93</v>
      </c>
      <c r="C178" t="s">
        <v>6</v>
      </c>
      <c r="D178" s="1">
        <v>42004</v>
      </c>
      <c r="E178" s="2">
        <v>95181000000</v>
      </c>
      <c r="F178" s="2">
        <v>2656000000</v>
      </c>
      <c r="G178" s="2">
        <v>74181000000</v>
      </c>
      <c r="H178" s="2">
        <v>0</v>
      </c>
      <c r="I178" s="2">
        <v>3211000000</v>
      </c>
      <c r="J178" t="s">
        <v>37</v>
      </c>
      <c r="K178" s="18" t="s">
        <v>94</v>
      </c>
      <c r="L178" s="171">
        <f t="shared" si="6"/>
        <v>92525000000</v>
      </c>
      <c r="M178" s="14">
        <f t="shared" si="7"/>
        <v>77392000000</v>
      </c>
      <c r="N178" s="14">
        <f t="shared" si="8"/>
        <v>15133000000</v>
      </c>
    </row>
    <row r="179" spans="1:14" x14ac:dyDescent="0.2">
      <c r="A179">
        <v>193</v>
      </c>
      <c r="B179" t="s">
        <v>93</v>
      </c>
      <c r="C179" t="s">
        <v>7</v>
      </c>
      <c r="D179" s="1">
        <v>42369</v>
      </c>
      <c r="E179" s="2">
        <v>93056000000</v>
      </c>
      <c r="F179" s="2">
        <v>2204000000</v>
      </c>
      <c r="G179" s="2">
        <v>56358000000</v>
      </c>
      <c r="H179" s="2">
        <v>0</v>
      </c>
      <c r="I179" s="2">
        <v>3995000000</v>
      </c>
      <c r="J179" t="s">
        <v>37</v>
      </c>
      <c r="K179" s="18" t="s">
        <v>94</v>
      </c>
      <c r="L179" s="171">
        <f t="shared" si="6"/>
        <v>90852000000</v>
      </c>
      <c r="M179" s="14">
        <f t="shared" si="7"/>
        <v>60353000000</v>
      </c>
      <c r="N179" s="14">
        <f t="shared" si="8"/>
        <v>30499000000</v>
      </c>
    </row>
    <row r="180" spans="1:14" x14ac:dyDescent="0.2">
      <c r="A180">
        <v>194</v>
      </c>
      <c r="B180" t="s">
        <v>95</v>
      </c>
      <c r="C180" t="s">
        <v>2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s="2">
        <v>0</v>
      </c>
      <c r="J180" t="s">
        <v>15</v>
      </c>
      <c r="K180" s="18" t="s">
        <v>20</v>
      </c>
      <c r="L180" s="171">
        <f t="shared" si="6"/>
        <v>7134000000</v>
      </c>
      <c r="M180" s="14">
        <f t="shared" si="7"/>
        <v>4364000000</v>
      </c>
      <c r="N180" s="14">
        <f t="shared" si="8"/>
        <v>2770000000</v>
      </c>
    </row>
    <row r="181" spans="1:14" x14ac:dyDescent="0.2">
      <c r="A181">
        <v>195</v>
      </c>
      <c r="B181" t="s">
        <v>95</v>
      </c>
      <c r="C181" t="s">
        <v>5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s="2">
        <v>0</v>
      </c>
      <c r="J181" t="s">
        <v>15</v>
      </c>
      <c r="K181" s="18" t="s">
        <v>20</v>
      </c>
      <c r="L181" s="171">
        <f t="shared" si="6"/>
        <v>4162000000</v>
      </c>
      <c r="M181" s="14">
        <f t="shared" si="7"/>
        <v>3666000000</v>
      </c>
      <c r="N181" s="14">
        <f t="shared" si="8"/>
        <v>496000000</v>
      </c>
    </row>
    <row r="182" spans="1:14" x14ac:dyDescent="0.2">
      <c r="A182">
        <v>196</v>
      </c>
      <c r="B182" t="s">
        <v>95</v>
      </c>
      <c r="C182" t="s">
        <v>6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s="2">
        <v>0</v>
      </c>
      <c r="J182" t="s">
        <v>15</v>
      </c>
      <c r="K182" s="18" t="s">
        <v>20</v>
      </c>
      <c r="L182" s="171">
        <f t="shared" si="6"/>
        <v>4581000000</v>
      </c>
      <c r="M182" s="14">
        <f t="shared" si="7"/>
        <v>3925000000</v>
      </c>
      <c r="N182" s="14">
        <f t="shared" si="8"/>
        <v>656000000</v>
      </c>
    </row>
    <row r="183" spans="1:14" x14ac:dyDescent="0.2">
      <c r="A183">
        <v>197</v>
      </c>
      <c r="B183" t="s">
        <v>95</v>
      </c>
      <c r="C183" t="s">
        <v>7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s="2">
        <v>0</v>
      </c>
      <c r="J183" t="s">
        <v>15</v>
      </c>
      <c r="K183" s="18" t="s">
        <v>20</v>
      </c>
      <c r="L183" s="171">
        <f t="shared" si="6"/>
        <v>4146000000</v>
      </c>
      <c r="M183" s="14">
        <f t="shared" si="7"/>
        <v>3697000000</v>
      </c>
      <c r="N183" s="14">
        <f t="shared" si="8"/>
        <v>449000000</v>
      </c>
    </row>
    <row r="184" spans="1:14" x14ac:dyDescent="0.2">
      <c r="A184">
        <v>198</v>
      </c>
      <c r="B184" t="s">
        <v>96</v>
      </c>
      <c r="C184" t="s">
        <v>2</v>
      </c>
      <c r="D184" s="1">
        <v>41335</v>
      </c>
      <c r="E184" s="2">
        <v>10914585000</v>
      </c>
      <c r="F184" s="2">
        <v>6525830000</v>
      </c>
      <c r="G184" s="2">
        <v>2750537000</v>
      </c>
      <c r="H184" s="2">
        <v>0</v>
      </c>
      <c r="I184" s="2">
        <v>0</v>
      </c>
      <c r="J184" t="s">
        <v>9</v>
      </c>
      <c r="K184" s="18" t="s">
        <v>68</v>
      </c>
      <c r="L184" s="171">
        <f t="shared" si="6"/>
        <v>4388755000</v>
      </c>
      <c r="M184" s="14">
        <f t="shared" si="7"/>
        <v>2750537000</v>
      </c>
      <c r="N184" s="14">
        <f t="shared" si="8"/>
        <v>1638218000</v>
      </c>
    </row>
    <row r="185" spans="1:14" x14ac:dyDescent="0.2">
      <c r="A185">
        <v>199</v>
      </c>
      <c r="B185" t="s">
        <v>96</v>
      </c>
      <c r="C185" t="s">
        <v>5</v>
      </c>
      <c r="D185" s="1">
        <v>41699</v>
      </c>
      <c r="E185" s="2">
        <v>11503963000</v>
      </c>
      <c r="F185" s="2">
        <v>6938381000</v>
      </c>
      <c r="G185" s="2">
        <v>2950995000</v>
      </c>
      <c r="H185" s="2">
        <v>0</v>
      </c>
      <c r="I185" s="2">
        <v>0</v>
      </c>
      <c r="J185" t="s">
        <v>9</v>
      </c>
      <c r="K185" s="18" t="s">
        <v>68</v>
      </c>
      <c r="L185" s="171">
        <f t="shared" si="6"/>
        <v>4565582000</v>
      </c>
      <c r="M185" s="14">
        <f t="shared" si="7"/>
        <v>2950995000</v>
      </c>
      <c r="N185" s="14">
        <f t="shared" si="8"/>
        <v>1614587000</v>
      </c>
    </row>
    <row r="186" spans="1:14" x14ac:dyDescent="0.2">
      <c r="A186">
        <v>200</v>
      </c>
      <c r="B186" t="s">
        <v>96</v>
      </c>
      <c r="C186" t="s">
        <v>6</v>
      </c>
      <c r="D186" s="1">
        <v>42063</v>
      </c>
      <c r="E186" s="2">
        <v>11881176000</v>
      </c>
      <c r="F186" s="2">
        <v>7261397000</v>
      </c>
      <c r="G186" s="2">
        <v>3065486000</v>
      </c>
      <c r="H186" s="2">
        <v>0</v>
      </c>
      <c r="I186" s="2">
        <v>0</v>
      </c>
      <c r="J186" t="s">
        <v>9</v>
      </c>
      <c r="K186" s="18" t="s">
        <v>68</v>
      </c>
      <c r="L186" s="171">
        <f t="shared" si="6"/>
        <v>4619779000</v>
      </c>
      <c r="M186" s="14">
        <f t="shared" si="7"/>
        <v>3065486000</v>
      </c>
      <c r="N186" s="14">
        <f t="shared" si="8"/>
        <v>1554293000</v>
      </c>
    </row>
    <row r="187" spans="1:14" x14ac:dyDescent="0.2">
      <c r="A187">
        <v>201</v>
      </c>
      <c r="B187" t="s">
        <v>96</v>
      </c>
      <c r="C187" t="s">
        <v>7</v>
      </c>
      <c r="D187" s="1">
        <v>42427</v>
      </c>
      <c r="E187" s="2">
        <v>12103887000</v>
      </c>
      <c r="F187" s="2">
        <v>7483577000</v>
      </c>
      <c r="G187" s="2">
        <v>3205407000</v>
      </c>
      <c r="H187" s="2">
        <v>0</v>
      </c>
      <c r="I187" s="2">
        <v>0</v>
      </c>
      <c r="J187" t="s">
        <v>9</v>
      </c>
      <c r="K187" s="18" t="s">
        <v>68</v>
      </c>
      <c r="L187" s="171">
        <f t="shared" si="6"/>
        <v>4620310000</v>
      </c>
      <c r="M187" s="14">
        <f t="shared" si="7"/>
        <v>3205407000</v>
      </c>
      <c r="N187" s="14">
        <f t="shared" si="8"/>
        <v>1414903000</v>
      </c>
    </row>
    <row r="188" spans="1:14" x14ac:dyDescent="0.2">
      <c r="A188">
        <v>202</v>
      </c>
      <c r="B188" t="s">
        <v>97</v>
      </c>
      <c r="C188" t="s">
        <v>2</v>
      </c>
      <c r="D188" s="1">
        <v>41274</v>
      </c>
      <c r="E188" s="2">
        <v>10737000000</v>
      </c>
      <c r="F188" s="2">
        <v>429000000</v>
      </c>
      <c r="G188" s="2">
        <v>5650000000</v>
      </c>
      <c r="H188" s="2">
        <v>0</v>
      </c>
      <c r="I188" s="2">
        <v>1167000000</v>
      </c>
      <c r="J188" t="s">
        <v>37</v>
      </c>
      <c r="K188" s="18" t="s">
        <v>94</v>
      </c>
      <c r="L188" s="171">
        <f t="shared" si="6"/>
        <v>10308000000</v>
      </c>
      <c r="M188" s="14">
        <f t="shared" si="7"/>
        <v>6817000000</v>
      </c>
      <c r="N188" s="14">
        <f t="shared" si="8"/>
        <v>3491000000</v>
      </c>
    </row>
    <row r="189" spans="1:14" x14ac:dyDescent="0.2">
      <c r="A189">
        <v>203</v>
      </c>
      <c r="B189" t="s">
        <v>97</v>
      </c>
      <c r="C189" t="s">
        <v>5</v>
      </c>
      <c r="D189" s="1">
        <v>41639</v>
      </c>
      <c r="E189" s="2">
        <v>10543000000</v>
      </c>
      <c r="F189" s="2">
        <v>301000000</v>
      </c>
      <c r="G189" s="2">
        <v>5625000000</v>
      </c>
      <c r="H189" s="2">
        <v>0</v>
      </c>
      <c r="I189" s="2">
        <v>698000000</v>
      </c>
      <c r="J189" t="s">
        <v>37</v>
      </c>
      <c r="K189" s="18" t="s">
        <v>94</v>
      </c>
      <c r="L189" s="171">
        <f t="shared" si="6"/>
        <v>10242000000</v>
      </c>
      <c r="M189" s="14">
        <f t="shared" si="7"/>
        <v>6323000000</v>
      </c>
      <c r="N189" s="14">
        <f t="shared" si="8"/>
        <v>3919000000</v>
      </c>
    </row>
    <row r="190" spans="1:14" x14ac:dyDescent="0.2">
      <c r="A190">
        <v>204</v>
      </c>
      <c r="B190" t="s">
        <v>97</v>
      </c>
      <c r="C190" t="s">
        <v>6</v>
      </c>
      <c r="D190" s="1">
        <v>42004</v>
      </c>
      <c r="E190" s="2">
        <v>9998000000</v>
      </c>
      <c r="F190" s="2">
        <v>239000000</v>
      </c>
      <c r="G190" s="2">
        <v>5715000000</v>
      </c>
      <c r="H190" s="2">
        <v>0</v>
      </c>
      <c r="I190" s="2">
        <v>342000000</v>
      </c>
      <c r="J190" t="s">
        <v>37</v>
      </c>
      <c r="K190" s="18" t="s">
        <v>94</v>
      </c>
      <c r="L190" s="171">
        <f t="shared" si="6"/>
        <v>9759000000</v>
      </c>
      <c r="M190" s="14">
        <f t="shared" si="7"/>
        <v>6057000000</v>
      </c>
      <c r="N190" s="14">
        <f t="shared" si="8"/>
        <v>3702000000</v>
      </c>
    </row>
    <row r="191" spans="1:14" x14ac:dyDescent="0.2">
      <c r="A191">
        <v>205</v>
      </c>
      <c r="B191" t="s">
        <v>97</v>
      </c>
      <c r="C191" t="s">
        <v>7</v>
      </c>
      <c r="D191" s="1">
        <v>42369</v>
      </c>
      <c r="E191" s="2">
        <v>10346000000</v>
      </c>
      <c r="F191" s="2">
        <v>233000000</v>
      </c>
      <c r="G191" s="2">
        <v>5996000000</v>
      </c>
      <c r="H191" s="2">
        <v>0</v>
      </c>
      <c r="I191" s="2">
        <v>533000000</v>
      </c>
      <c r="J191" t="s">
        <v>37</v>
      </c>
      <c r="K191" s="18" t="s">
        <v>94</v>
      </c>
      <c r="L191" s="171">
        <f t="shared" si="6"/>
        <v>10113000000</v>
      </c>
      <c r="M191" s="14">
        <f t="shared" si="7"/>
        <v>6529000000</v>
      </c>
      <c r="N191" s="14">
        <f t="shared" si="8"/>
        <v>3584000000</v>
      </c>
    </row>
    <row r="192" spans="1:14" x14ac:dyDescent="0.2">
      <c r="A192">
        <v>206</v>
      </c>
      <c r="B192" t="s">
        <v>98</v>
      </c>
      <c r="C192" t="s">
        <v>2</v>
      </c>
      <c r="D192" s="1">
        <v>40971</v>
      </c>
      <c r="E192" s="2">
        <v>45457000000</v>
      </c>
      <c r="F192" s="2">
        <v>34473000000</v>
      </c>
      <c r="G192" s="2">
        <v>8755000000</v>
      </c>
      <c r="H192" s="2">
        <v>0</v>
      </c>
      <c r="I192" s="2">
        <v>0</v>
      </c>
      <c r="J192" t="s">
        <v>9</v>
      </c>
      <c r="K192" s="18" t="s">
        <v>99</v>
      </c>
      <c r="L192" s="171">
        <f t="shared" si="6"/>
        <v>10984000000</v>
      </c>
      <c r="M192" s="14">
        <f t="shared" si="7"/>
        <v>8755000000</v>
      </c>
      <c r="N192" s="14">
        <f t="shared" si="8"/>
        <v>2229000000</v>
      </c>
    </row>
    <row r="193" spans="1:14" x14ac:dyDescent="0.2">
      <c r="A193">
        <v>207</v>
      </c>
      <c r="B193" t="s">
        <v>98</v>
      </c>
      <c r="C193" t="s">
        <v>5</v>
      </c>
      <c r="D193" s="1">
        <v>41671</v>
      </c>
      <c r="E193" s="2">
        <v>40611000000</v>
      </c>
      <c r="F193" s="2">
        <v>31212000000</v>
      </c>
      <c r="G193" s="2">
        <v>8106000000</v>
      </c>
      <c r="H193" s="2">
        <v>0</v>
      </c>
      <c r="I193" s="2">
        <v>0</v>
      </c>
      <c r="J193" t="s">
        <v>9</v>
      </c>
      <c r="K193" s="18" t="s">
        <v>99</v>
      </c>
      <c r="L193" s="171">
        <f t="shared" si="6"/>
        <v>9399000000</v>
      </c>
      <c r="M193" s="14">
        <f t="shared" si="7"/>
        <v>8106000000</v>
      </c>
      <c r="N193" s="14">
        <f t="shared" si="8"/>
        <v>1293000000</v>
      </c>
    </row>
    <row r="194" spans="1:14" x14ac:dyDescent="0.2">
      <c r="A194">
        <v>208</v>
      </c>
      <c r="B194" t="s">
        <v>98</v>
      </c>
      <c r="C194" t="s">
        <v>6</v>
      </c>
      <c r="D194" s="1">
        <v>42035</v>
      </c>
      <c r="E194" s="2">
        <v>40339000000</v>
      </c>
      <c r="F194" s="2">
        <v>31292000000</v>
      </c>
      <c r="G194" s="2">
        <v>7592000000</v>
      </c>
      <c r="H194" s="2">
        <v>0</v>
      </c>
      <c r="I194" s="2">
        <v>0</v>
      </c>
      <c r="J194" t="s">
        <v>9</v>
      </c>
      <c r="K194" s="18" t="s">
        <v>99</v>
      </c>
      <c r="L194" s="171">
        <f t="shared" si="6"/>
        <v>9047000000</v>
      </c>
      <c r="M194" s="14">
        <f t="shared" si="7"/>
        <v>7592000000</v>
      </c>
      <c r="N194" s="14">
        <f t="shared" si="8"/>
        <v>1455000000</v>
      </c>
    </row>
    <row r="195" spans="1:14" x14ac:dyDescent="0.2">
      <c r="A195">
        <v>209</v>
      </c>
      <c r="B195" t="s">
        <v>98</v>
      </c>
      <c r="C195" t="s">
        <v>7</v>
      </c>
      <c r="D195" s="1">
        <v>42399</v>
      </c>
      <c r="E195" s="2">
        <v>39528000000</v>
      </c>
      <c r="F195" s="2">
        <v>30337000000</v>
      </c>
      <c r="G195" s="2">
        <v>7618000000</v>
      </c>
      <c r="H195" s="2">
        <v>0</v>
      </c>
      <c r="I195" s="2">
        <v>0</v>
      </c>
      <c r="J195" t="s">
        <v>9</v>
      </c>
      <c r="K195" s="18" t="s">
        <v>99</v>
      </c>
      <c r="L195" s="171">
        <f t="shared" ref="L195:L258" si="9">E195-F195</f>
        <v>9191000000</v>
      </c>
      <c r="M195" s="14">
        <f t="shared" ref="M195:M258" si="10">G195+H195+I195</f>
        <v>7618000000</v>
      </c>
      <c r="N195" s="14">
        <f t="shared" ref="N195:N258" si="11">L195-M195</f>
        <v>1573000000</v>
      </c>
    </row>
    <row r="196" spans="1:14" x14ac:dyDescent="0.2">
      <c r="A196">
        <v>210</v>
      </c>
      <c r="B196" t="s">
        <v>100</v>
      </c>
      <c r="C196" t="s">
        <v>2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s="2">
        <v>0</v>
      </c>
      <c r="J196" t="s">
        <v>15</v>
      </c>
      <c r="K196" s="18" t="s">
        <v>20</v>
      </c>
      <c r="L196" s="171">
        <f t="shared" si="9"/>
        <v>1855100000</v>
      </c>
      <c r="M196" s="14">
        <f t="shared" si="10"/>
        <v>1216000000</v>
      </c>
      <c r="N196" s="14">
        <f t="shared" si="11"/>
        <v>639100000</v>
      </c>
    </row>
    <row r="197" spans="1:14" x14ac:dyDescent="0.2">
      <c r="A197">
        <v>211</v>
      </c>
      <c r="B197" t="s">
        <v>100</v>
      </c>
      <c r="C197" t="s">
        <v>5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s="2">
        <v>0</v>
      </c>
      <c r="J197" t="s">
        <v>15</v>
      </c>
      <c r="K197" s="18" t="s">
        <v>20</v>
      </c>
      <c r="L197" s="171">
        <f t="shared" si="9"/>
        <v>2065000000</v>
      </c>
      <c r="M197" s="14">
        <f t="shared" si="10"/>
        <v>1283500000</v>
      </c>
      <c r="N197" s="14">
        <f t="shared" si="11"/>
        <v>781500000</v>
      </c>
    </row>
    <row r="198" spans="1:14" x14ac:dyDescent="0.2">
      <c r="A198">
        <v>212</v>
      </c>
      <c r="B198" t="s">
        <v>100</v>
      </c>
      <c r="C198" t="s">
        <v>6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s="2">
        <v>0</v>
      </c>
      <c r="J198" t="s">
        <v>15</v>
      </c>
      <c r="K198" s="18" t="s">
        <v>20</v>
      </c>
      <c r="L198" s="171">
        <f t="shared" si="9"/>
        <v>2114800000</v>
      </c>
      <c r="M198" s="14">
        <f t="shared" si="10"/>
        <v>1271300000</v>
      </c>
      <c r="N198" s="14">
        <f t="shared" si="11"/>
        <v>843500000</v>
      </c>
    </row>
    <row r="199" spans="1:14" x14ac:dyDescent="0.2">
      <c r="A199">
        <v>213</v>
      </c>
      <c r="B199" t="s">
        <v>100</v>
      </c>
      <c r="C199" t="s">
        <v>7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s="2">
        <v>0</v>
      </c>
      <c r="J199" t="s">
        <v>15</v>
      </c>
      <c r="K199" s="18" t="s">
        <v>20</v>
      </c>
      <c r="L199" s="171">
        <f t="shared" si="9"/>
        <v>2342300000</v>
      </c>
      <c r="M199" s="14">
        <f t="shared" si="10"/>
        <v>1394700000</v>
      </c>
      <c r="N199" s="14">
        <f t="shared" si="11"/>
        <v>947600000</v>
      </c>
    </row>
    <row r="200" spans="1:14" x14ac:dyDescent="0.2">
      <c r="A200">
        <v>214</v>
      </c>
      <c r="B200" t="s">
        <v>101</v>
      </c>
      <c r="C200" t="s">
        <v>2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s="2">
        <v>0</v>
      </c>
      <c r="J200" t="s">
        <v>15</v>
      </c>
      <c r="K200" s="18" t="s">
        <v>20</v>
      </c>
      <c r="L200" s="171">
        <f t="shared" si="9"/>
        <v>4171000000</v>
      </c>
      <c r="M200" s="14">
        <f t="shared" si="10"/>
        <v>2916000000</v>
      </c>
      <c r="N200" s="14">
        <f t="shared" si="11"/>
        <v>1255000000</v>
      </c>
    </row>
    <row r="201" spans="1:14" x14ac:dyDescent="0.2">
      <c r="A201">
        <v>215</v>
      </c>
      <c r="B201" t="s">
        <v>101</v>
      </c>
      <c r="C201" t="s">
        <v>5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s="2">
        <v>0</v>
      </c>
      <c r="J201" t="s">
        <v>15</v>
      </c>
      <c r="K201" s="18" t="s">
        <v>20</v>
      </c>
      <c r="L201" s="171">
        <f t="shared" si="9"/>
        <v>4301000000</v>
      </c>
      <c r="M201" s="14">
        <f t="shared" si="10"/>
        <v>2695000000</v>
      </c>
      <c r="N201" s="14">
        <f t="shared" si="11"/>
        <v>1606000000</v>
      </c>
    </row>
    <row r="202" spans="1:14" x14ac:dyDescent="0.2">
      <c r="A202">
        <v>216</v>
      </c>
      <c r="B202" t="s">
        <v>101</v>
      </c>
      <c r="C202" t="s">
        <v>6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s="2">
        <v>0</v>
      </c>
      <c r="J202" t="s">
        <v>15</v>
      </c>
      <c r="K202" s="18" t="s">
        <v>20</v>
      </c>
      <c r="L202" s="171">
        <f t="shared" si="9"/>
        <v>4695000000</v>
      </c>
      <c r="M202" s="14">
        <f t="shared" si="10"/>
        <v>3195000000</v>
      </c>
      <c r="N202" s="14">
        <f t="shared" si="11"/>
        <v>1500000000</v>
      </c>
    </row>
    <row r="203" spans="1:14" x14ac:dyDescent="0.2">
      <c r="A203">
        <v>217</v>
      </c>
      <c r="B203" t="s">
        <v>101</v>
      </c>
      <c r="C203" t="s">
        <v>7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s="2">
        <v>0</v>
      </c>
      <c r="J203" t="s">
        <v>15</v>
      </c>
      <c r="K203" s="18" t="s">
        <v>20</v>
      </c>
      <c r="L203" s="171">
        <f t="shared" si="9"/>
        <v>5991000000</v>
      </c>
      <c r="M203" s="14">
        <f t="shared" si="10"/>
        <v>3833000000</v>
      </c>
      <c r="N203" s="14">
        <f t="shared" si="11"/>
        <v>2158000000</v>
      </c>
    </row>
    <row r="204" spans="1:14" x14ac:dyDescent="0.2">
      <c r="A204">
        <v>218</v>
      </c>
      <c r="B204" t="s">
        <v>102</v>
      </c>
      <c r="C204" t="s">
        <v>2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s="2">
        <v>0</v>
      </c>
      <c r="J204" t="s">
        <v>72</v>
      </c>
      <c r="K204" s="18" t="s">
        <v>103</v>
      </c>
      <c r="L204" s="171">
        <f t="shared" si="9"/>
        <v>3811000000</v>
      </c>
      <c r="M204" s="14">
        <f t="shared" si="10"/>
        <v>1862000000</v>
      </c>
      <c r="N204" s="14">
        <f t="shared" si="11"/>
        <v>1949000000</v>
      </c>
    </row>
    <row r="205" spans="1:14" x14ac:dyDescent="0.2">
      <c r="A205">
        <v>219</v>
      </c>
      <c r="B205" t="s">
        <v>102</v>
      </c>
      <c r="C205" t="s">
        <v>5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s="2">
        <v>0</v>
      </c>
      <c r="J205" t="s">
        <v>72</v>
      </c>
      <c r="K205" s="18" t="s">
        <v>103</v>
      </c>
      <c r="L205" s="171">
        <f t="shared" si="9"/>
        <v>4805000000</v>
      </c>
      <c r="M205" s="14">
        <f t="shared" si="10"/>
        <v>1946000000</v>
      </c>
      <c r="N205" s="14">
        <f t="shared" si="11"/>
        <v>2859000000</v>
      </c>
    </row>
    <row r="206" spans="1:14" x14ac:dyDescent="0.2">
      <c r="A206">
        <v>220</v>
      </c>
      <c r="B206" t="s">
        <v>102</v>
      </c>
      <c r="C206" t="s">
        <v>6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s="2">
        <v>0</v>
      </c>
      <c r="J206" t="s">
        <v>72</v>
      </c>
      <c r="K206" s="18" t="s">
        <v>103</v>
      </c>
      <c r="L206" s="171">
        <f t="shared" si="9"/>
        <v>1327000000</v>
      </c>
      <c r="M206" s="14">
        <f t="shared" si="10"/>
        <v>1435000000</v>
      </c>
      <c r="N206" s="14">
        <f t="shared" si="11"/>
        <v>-108000000</v>
      </c>
    </row>
    <row r="207" spans="1:14" x14ac:dyDescent="0.2">
      <c r="A207">
        <v>221</v>
      </c>
      <c r="B207" t="s">
        <v>102</v>
      </c>
      <c r="C207" t="s">
        <v>7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s="2">
        <v>0</v>
      </c>
      <c r="J207" t="s">
        <v>72</v>
      </c>
      <c r="K207" s="18" t="s">
        <v>103</v>
      </c>
      <c r="L207" s="171">
        <f t="shared" si="9"/>
        <v>-132000000</v>
      </c>
      <c r="M207" s="14">
        <f t="shared" si="10"/>
        <v>1199000000</v>
      </c>
      <c r="N207" s="14">
        <f t="shared" si="11"/>
        <v>-1331000000</v>
      </c>
    </row>
    <row r="208" spans="1:14" x14ac:dyDescent="0.2">
      <c r="A208">
        <v>222</v>
      </c>
      <c r="B208" t="s">
        <v>104</v>
      </c>
      <c r="C208" t="s">
        <v>2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15</v>
      </c>
      <c r="K208" s="18" t="s">
        <v>55</v>
      </c>
      <c r="L208" s="171">
        <f t="shared" si="9"/>
        <v>6074500000</v>
      </c>
      <c r="M208" s="14">
        <f t="shared" si="10"/>
        <v>3584000000</v>
      </c>
      <c r="N208" s="14">
        <f t="shared" si="11"/>
        <v>2490500000</v>
      </c>
    </row>
    <row r="209" spans="1:14" x14ac:dyDescent="0.2">
      <c r="A209">
        <v>223</v>
      </c>
      <c r="B209" t="s">
        <v>104</v>
      </c>
      <c r="C209" t="s">
        <v>5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15</v>
      </c>
      <c r="K209" s="18" t="s">
        <v>55</v>
      </c>
      <c r="L209" s="171">
        <f t="shared" si="9"/>
        <v>8532300000</v>
      </c>
      <c r="M209" s="14">
        <f t="shared" si="10"/>
        <v>4576600000</v>
      </c>
      <c r="N209" s="14">
        <f t="shared" si="11"/>
        <v>3955700000</v>
      </c>
    </row>
    <row r="210" spans="1:14" x14ac:dyDescent="0.2">
      <c r="A210">
        <v>224</v>
      </c>
      <c r="B210" t="s">
        <v>104</v>
      </c>
      <c r="C210" t="s">
        <v>6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15</v>
      </c>
      <c r="K210" s="18" t="s">
        <v>55</v>
      </c>
      <c r="L210" s="171">
        <f t="shared" si="9"/>
        <v>9523400000</v>
      </c>
      <c r="M210" s="14">
        <f t="shared" si="10"/>
        <v>4539000000</v>
      </c>
      <c r="N210" s="14">
        <f t="shared" si="11"/>
        <v>4984400000</v>
      </c>
    </row>
    <row r="211" spans="1:14" x14ac:dyDescent="0.2">
      <c r="A211">
        <v>225</v>
      </c>
      <c r="B211" t="s">
        <v>104</v>
      </c>
      <c r="C211" t="s">
        <v>7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15</v>
      </c>
      <c r="K211" s="18" t="s">
        <v>55</v>
      </c>
      <c r="L211" s="171">
        <f t="shared" si="9"/>
        <v>9970100000</v>
      </c>
      <c r="M211" s="14">
        <f t="shared" si="10"/>
        <v>4331800000</v>
      </c>
      <c r="N211" s="14">
        <f t="shared" si="11"/>
        <v>5638300000</v>
      </c>
    </row>
    <row r="212" spans="1:14" x14ac:dyDescent="0.2">
      <c r="A212">
        <v>230</v>
      </c>
      <c r="B212" t="s">
        <v>105</v>
      </c>
      <c r="C212" t="s">
        <v>2</v>
      </c>
      <c r="D212" s="1">
        <v>41274</v>
      </c>
      <c r="E212" s="2">
        <v>8735700000</v>
      </c>
      <c r="F212" s="2">
        <v>7174000000</v>
      </c>
      <c r="G212" s="2">
        <v>488300000</v>
      </c>
      <c r="H212" s="2">
        <v>0</v>
      </c>
      <c r="I212" s="2">
        <v>282900000</v>
      </c>
      <c r="J212" t="s">
        <v>48</v>
      </c>
      <c r="K212" s="18" t="s">
        <v>106</v>
      </c>
      <c r="L212" s="171">
        <f t="shared" si="9"/>
        <v>1561700000</v>
      </c>
      <c r="M212" s="14">
        <f t="shared" si="10"/>
        <v>771200000</v>
      </c>
      <c r="N212" s="14">
        <f t="shared" si="11"/>
        <v>790500000</v>
      </c>
    </row>
    <row r="213" spans="1:14" x14ac:dyDescent="0.2">
      <c r="A213">
        <v>231</v>
      </c>
      <c r="B213" t="s">
        <v>105</v>
      </c>
      <c r="C213" t="s">
        <v>5</v>
      </c>
      <c r="D213" s="1">
        <v>41639</v>
      </c>
      <c r="E213" s="2">
        <v>8468100000</v>
      </c>
      <c r="F213" s="2">
        <v>6875400000</v>
      </c>
      <c r="G213" s="2">
        <v>497400000</v>
      </c>
      <c r="H213" s="2">
        <v>0</v>
      </c>
      <c r="I213" s="2">
        <v>299900000</v>
      </c>
      <c r="J213" t="s">
        <v>48</v>
      </c>
      <c r="K213" s="18" t="s">
        <v>106</v>
      </c>
      <c r="L213" s="171">
        <f t="shared" si="9"/>
        <v>1592700000</v>
      </c>
      <c r="M213" s="14">
        <f t="shared" si="10"/>
        <v>797300000</v>
      </c>
      <c r="N213" s="14">
        <f t="shared" si="11"/>
        <v>795400000</v>
      </c>
    </row>
    <row r="214" spans="1:14" x14ac:dyDescent="0.2">
      <c r="A214">
        <v>232</v>
      </c>
      <c r="B214" t="s">
        <v>105</v>
      </c>
      <c r="C214" t="s">
        <v>6</v>
      </c>
      <c r="D214" s="1">
        <v>42004</v>
      </c>
      <c r="E214" s="2">
        <v>8570000000</v>
      </c>
      <c r="F214" s="2">
        <v>6903500000</v>
      </c>
      <c r="G214" s="2">
        <v>547000000</v>
      </c>
      <c r="H214" s="2">
        <v>0</v>
      </c>
      <c r="I214" s="2">
        <v>280900000</v>
      </c>
      <c r="J214" t="s">
        <v>48</v>
      </c>
      <c r="K214" s="18" t="s">
        <v>106</v>
      </c>
      <c r="L214" s="171">
        <f t="shared" si="9"/>
        <v>1666500000</v>
      </c>
      <c r="M214" s="14">
        <f t="shared" si="10"/>
        <v>827900000</v>
      </c>
      <c r="N214" s="14">
        <f t="shared" si="11"/>
        <v>838600000</v>
      </c>
    </row>
    <row r="215" spans="1:14" x14ac:dyDescent="0.2">
      <c r="A215">
        <v>233</v>
      </c>
      <c r="B215" t="s">
        <v>105</v>
      </c>
      <c r="C215" t="s">
        <v>7</v>
      </c>
      <c r="D215" s="1">
        <v>42369</v>
      </c>
      <c r="E215" s="2">
        <v>7997000000</v>
      </c>
      <c r="F215" s="2">
        <v>6460300000</v>
      </c>
      <c r="G215" s="2">
        <v>646000000</v>
      </c>
      <c r="H215" s="2">
        <v>0</v>
      </c>
      <c r="I215" s="2">
        <v>285500000</v>
      </c>
      <c r="J215" t="s">
        <v>48</v>
      </c>
      <c r="K215" s="18" t="s">
        <v>106</v>
      </c>
      <c r="L215" s="171">
        <f t="shared" si="9"/>
        <v>1536700000</v>
      </c>
      <c r="M215" s="14">
        <f t="shared" si="10"/>
        <v>931500000</v>
      </c>
      <c r="N215" s="14">
        <f t="shared" si="11"/>
        <v>605200000</v>
      </c>
    </row>
    <row r="216" spans="1:14" x14ac:dyDescent="0.2">
      <c r="A216">
        <v>234</v>
      </c>
      <c r="B216" t="s">
        <v>107</v>
      </c>
      <c r="C216" t="s">
        <v>2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s="2">
        <v>0</v>
      </c>
      <c r="J216" t="s">
        <v>15</v>
      </c>
      <c r="K216" s="18" t="s">
        <v>18</v>
      </c>
      <c r="L216" s="171">
        <f t="shared" si="9"/>
        <v>13011000000</v>
      </c>
      <c r="M216" s="14">
        <f t="shared" si="10"/>
        <v>8921000000</v>
      </c>
      <c r="N216" s="14">
        <f t="shared" si="11"/>
        <v>4090000000</v>
      </c>
    </row>
    <row r="217" spans="1:14" x14ac:dyDescent="0.2">
      <c r="A217">
        <v>235</v>
      </c>
      <c r="B217" t="s">
        <v>107</v>
      </c>
      <c r="C217" t="s">
        <v>5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s="2">
        <v>0</v>
      </c>
      <c r="J217" t="s">
        <v>15</v>
      </c>
      <c r="K217" s="18" t="s">
        <v>18</v>
      </c>
      <c r="L217" s="171">
        <f t="shared" si="9"/>
        <v>11766000000</v>
      </c>
      <c r="M217" s="14">
        <f t="shared" si="10"/>
        <v>8670000000</v>
      </c>
      <c r="N217" s="14">
        <f t="shared" si="11"/>
        <v>3096000000</v>
      </c>
    </row>
    <row r="218" spans="1:14" x14ac:dyDescent="0.2">
      <c r="A218">
        <v>236</v>
      </c>
      <c r="B218" t="s">
        <v>107</v>
      </c>
      <c r="C218" t="s">
        <v>6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s="2">
        <v>0</v>
      </c>
      <c r="J218" t="s">
        <v>15</v>
      </c>
      <c r="K218" s="18" t="s">
        <v>18</v>
      </c>
      <c r="L218" s="171">
        <f t="shared" si="9"/>
        <v>11947000000</v>
      </c>
      <c r="M218" s="14">
        <f t="shared" si="10"/>
        <v>9356000000</v>
      </c>
      <c r="N218" s="14">
        <f t="shared" si="11"/>
        <v>2591000000</v>
      </c>
    </row>
    <row r="219" spans="1:14" x14ac:dyDescent="0.2">
      <c r="A219">
        <v>237</v>
      </c>
      <c r="B219" t="s">
        <v>107</v>
      </c>
      <c r="C219" t="s">
        <v>7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s="2">
        <v>0</v>
      </c>
      <c r="J219" t="s">
        <v>15</v>
      </c>
      <c r="K219" s="18" t="s">
        <v>18</v>
      </c>
      <c r="L219" s="171">
        <f t="shared" si="9"/>
        <v>12651000000</v>
      </c>
      <c r="M219" s="14">
        <f t="shared" si="10"/>
        <v>10761000000</v>
      </c>
      <c r="N219" s="14">
        <f t="shared" si="11"/>
        <v>1890000000</v>
      </c>
    </row>
    <row r="220" spans="1:14" x14ac:dyDescent="0.2">
      <c r="A220">
        <v>238</v>
      </c>
      <c r="B220" t="s">
        <v>108</v>
      </c>
      <c r="C220" t="s">
        <v>2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15</v>
      </c>
      <c r="K220" s="18" t="s">
        <v>20</v>
      </c>
      <c r="L220" s="171">
        <f t="shared" si="9"/>
        <v>4900000000</v>
      </c>
      <c r="M220" s="14">
        <f t="shared" si="10"/>
        <v>3810000000</v>
      </c>
      <c r="N220" s="14">
        <f t="shared" si="11"/>
        <v>1090000000</v>
      </c>
    </row>
    <row r="221" spans="1:14" x14ac:dyDescent="0.2">
      <c r="A221">
        <v>239</v>
      </c>
      <c r="B221" t="s">
        <v>108</v>
      </c>
      <c r="C221" t="s">
        <v>5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15</v>
      </c>
      <c r="K221" s="18" t="s">
        <v>20</v>
      </c>
      <c r="L221" s="171">
        <f t="shared" si="9"/>
        <v>4969000000</v>
      </c>
      <c r="M221" s="14">
        <f t="shared" si="10"/>
        <v>3949000000</v>
      </c>
      <c r="N221" s="14">
        <f t="shared" si="11"/>
        <v>1020000000</v>
      </c>
    </row>
    <row r="222" spans="1:14" x14ac:dyDescent="0.2">
      <c r="A222">
        <v>240</v>
      </c>
      <c r="B222" t="s">
        <v>108</v>
      </c>
      <c r="C222" t="s">
        <v>6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15</v>
      </c>
      <c r="K222" s="18" t="s">
        <v>20</v>
      </c>
      <c r="L222" s="171">
        <f t="shared" si="9"/>
        <v>5170000000</v>
      </c>
      <c r="M222" s="14">
        <f t="shared" si="10"/>
        <v>4072000000</v>
      </c>
      <c r="N222" s="14">
        <f t="shared" si="11"/>
        <v>1098000000</v>
      </c>
    </row>
    <row r="223" spans="1:14" x14ac:dyDescent="0.2">
      <c r="A223">
        <v>241</v>
      </c>
      <c r="B223" t="s">
        <v>108</v>
      </c>
      <c r="C223" t="s">
        <v>7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15</v>
      </c>
      <c r="K223" s="18" t="s">
        <v>20</v>
      </c>
      <c r="L223" s="171">
        <f t="shared" si="9"/>
        <v>5304000000</v>
      </c>
      <c r="M223" s="14">
        <f t="shared" si="10"/>
        <v>4367000000</v>
      </c>
      <c r="N223" s="14">
        <f t="shared" si="11"/>
        <v>937000000</v>
      </c>
    </row>
    <row r="224" spans="1:14" x14ac:dyDescent="0.2">
      <c r="A224">
        <v>242</v>
      </c>
      <c r="B224" t="s">
        <v>109</v>
      </c>
      <c r="C224" t="s">
        <v>2</v>
      </c>
      <c r="D224" s="1">
        <v>41639</v>
      </c>
      <c r="E224" s="2">
        <v>7436600000</v>
      </c>
      <c r="F224" s="2">
        <v>5879100000</v>
      </c>
      <c r="G224" s="2">
        <v>702300000</v>
      </c>
      <c r="H224" s="2">
        <v>0</v>
      </c>
      <c r="I224" s="2">
        <v>0</v>
      </c>
      <c r="J224" t="s">
        <v>9</v>
      </c>
      <c r="K224" s="18" t="s">
        <v>110</v>
      </c>
      <c r="L224" s="171">
        <f t="shared" si="9"/>
        <v>1557500000</v>
      </c>
      <c r="M224" s="14">
        <f t="shared" si="10"/>
        <v>702300000</v>
      </c>
      <c r="N224" s="14">
        <f t="shared" si="11"/>
        <v>855200000</v>
      </c>
    </row>
    <row r="225" spans="1:14" x14ac:dyDescent="0.2">
      <c r="A225">
        <v>243</v>
      </c>
      <c r="B225" t="s">
        <v>109</v>
      </c>
      <c r="C225" t="s">
        <v>5</v>
      </c>
      <c r="D225" s="1">
        <v>42004</v>
      </c>
      <c r="E225" s="2">
        <v>8305100000</v>
      </c>
      <c r="F225" s="2">
        <v>6548700000</v>
      </c>
      <c r="G225" s="2">
        <v>792700000</v>
      </c>
      <c r="H225" s="2">
        <v>0</v>
      </c>
      <c r="I225" s="2">
        <v>0</v>
      </c>
      <c r="J225" t="s">
        <v>9</v>
      </c>
      <c r="K225" s="18" t="s">
        <v>110</v>
      </c>
      <c r="L225" s="171">
        <f t="shared" si="9"/>
        <v>1756400000</v>
      </c>
      <c r="M225" s="14">
        <f t="shared" si="10"/>
        <v>792700000</v>
      </c>
      <c r="N225" s="14">
        <f t="shared" si="11"/>
        <v>963700000</v>
      </c>
    </row>
    <row r="226" spans="1:14" x14ac:dyDescent="0.2">
      <c r="A226">
        <v>244</v>
      </c>
      <c r="B226" t="s">
        <v>109</v>
      </c>
      <c r="C226" t="s">
        <v>6</v>
      </c>
      <c r="D226" s="1">
        <v>42369</v>
      </c>
      <c r="E226" s="2">
        <v>8023200000</v>
      </c>
      <c r="F226" s="2">
        <v>6320100000</v>
      </c>
      <c r="G226" s="2">
        <v>763400000</v>
      </c>
      <c r="H226" s="2">
        <v>0</v>
      </c>
      <c r="I226" s="2">
        <v>0</v>
      </c>
      <c r="J226" t="s">
        <v>9</v>
      </c>
      <c r="K226" s="18" t="s">
        <v>110</v>
      </c>
      <c r="L226" s="171">
        <f t="shared" si="9"/>
        <v>1703100000</v>
      </c>
      <c r="M226" s="14">
        <f t="shared" si="10"/>
        <v>763400000</v>
      </c>
      <c r="N226" s="14">
        <f t="shared" si="11"/>
        <v>939700000</v>
      </c>
    </row>
    <row r="227" spans="1:14" x14ac:dyDescent="0.2">
      <c r="A227">
        <v>245</v>
      </c>
      <c r="B227" t="s">
        <v>109</v>
      </c>
      <c r="C227" t="s">
        <v>7</v>
      </c>
      <c r="D227" s="1">
        <v>42735</v>
      </c>
      <c r="E227" s="2">
        <v>9071000000</v>
      </c>
      <c r="F227" s="2">
        <v>7137900000</v>
      </c>
      <c r="G227" s="2">
        <v>1707200000</v>
      </c>
      <c r="H227" s="2">
        <v>0</v>
      </c>
      <c r="I227" s="2">
        <v>0</v>
      </c>
      <c r="J227" t="s">
        <v>9</v>
      </c>
      <c r="K227" s="18" t="s">
        <v>110</v>
      </c>
      <c r="L227" s="171">
        <f t="shared" si="9"/>
        <v>1933100000</v>
      </c>
      <c r="M227" s="14">
        <f t="shared" si="10"/>
        <v>1707200000</v>
      </c>
      <c r="N227" s="14">
        <f t="shared" si="11"/>
        <v>225900000</v>
      </c>
    </row>
    <row r="228" spans="1:14" x14ac:dyDescent="0.2">
      <c r="A228">
        <v>246</v>
      </c>
      <c r="B228" t="s">
        <v>111</v>
      </c>
      <c r="C228" t="s">
        <v>2</v>
      </c>
      <c r="D228" s="1">
        <v>41274</v>
      </c>
      <c r="E228" s="2">
        <v>1847186000</v>
      </c>
      <c r="F228" s="2">
        <v>667208000</v>
      </c>
      <c r="G228" s="2">
        <v>93782000</v>
      </c>
      <c r="H228" s="2">
        <v>0</v>
      </c>
      <c r="I228" s="2">
        <v>445875000</v>
      </c>
      <c r="J228" t="s">
        <v>42</v>
      </c>
      <c r="K228" s="18" t="s">
        <v>43</v>
      </c>
      <c r="L228" s="171">
        <f t="shared" si="9"/>
        <v>1179978000</v>
      </c>
      <c r="M228" s="14">
        <f t="shared" si="10"/>
        <v>539657000</v>
      </c>
      <c r="N228" s="14">
        <f t="shared" si="11"/>
        <v>640321000</v>
      </c>
    </row>
    <row r="229" spans="1:14" x14ac:dyDescent="0.2">
      <c r="A229">
        <v>247</v>
      </c>
      <c r="B229" t="s">
        <v>111</v>
      </c>
      <c r="C229" t="s">
        <v>5</v>
      </c>
      <c r="D229" s="1">
        <v>41639</v>
      </c>
      <c r="E229" s="2">
        <v>2135539000</v>
      </c>
      <c r="F229" s="2">
        <v>771403000</v>
      </c>
      <c r="G229" s="2">
        <v>117073000</v>
      </c>
      <c r="H229" s="2">
        <v>0</v>
      </c>
      <c r="I229" s="2">
        <v>560637000</v>
      </c>
      <c r="J229" t="s">
        <v>42</v>
      </c>
      <c r="K229" s="18" t="s">
        <v>43</v>
      </c>
      <c r="L229" s="171">
        <f t="shared" si="9"/>
        <v>1364136000</v>
      </c>
      <c r="M229" s="14">
        <f t="shared" si="10"/>
        <v>677710000</v>
      </c>
      <c r="N229" s="14">
        <f t="shared" si="11"/>
        <v>686426000</v>
      </c>
    </row>
    <row r="230" spans="1:14" x14ac:dyDescent="0.2">
      <c r="A230">
        <v>248</v>
      </c>
      <c r="B230" t="s">
        <v>111</v>
      </c>
      <c r="C230" t="s">
        <v>6</v>
      </c>
      <c r="D230" s="1">
        <v>42004</v>
      </c>
      <c r="E230" s="2">
        <v>2396998000</v>
      </c>
      <c r="F230" s="2">
        <v>864526000</v>
      </c>
      <c r="G230" s="2">
        <v>102077000</v>
      </c>
      <c r="H230" s="2">
        <v>0</v>
      </c>
      <c r="I230" s="2">
        <v>628573000</v>
      </c>
      <c r="J230" t="s">
        <v>42</v>
      </c>
      <c r="K230" s="18" t="s">
        <v>43</v>
      </c>
      <c r="L230" s="171">
        <f t="shared" si="9"/>
        <v>1532472000</v>
      </c>
      <c r="M230" s="14">
        <f t="shared" si="10"/>
        <v>730650000</v>
      </c>
      <c r="N230" s="14">
        <f t="shared" si="11"/>
        <v>801822000</v>
      </c>
    </row>
    <row r="231" spans="1:14" x14ac:dyDescent="0.2">
      <c r="A231">
        <v>249</v>
      </c>
      <c r="B231" t="s">
        <v>111</v>
      </c>
      <c r="C231" t="s">
        <v>7</v>
      </c>
      <c r="D231" s="1">
        <v>42369</v>
      </c>
      <c r="E231" s="2">
        <v>2490821000</v>
      </c>
      <c r="F231" s="2">
        <v>904336000</v>
      </c>
      <c r="G231" s="2">
        <v>97578000</v>
      </c>
      <c r="H231" s="2">
        <v>0</v>
      </c>
      <c r="I231" s="2">
        <v>639542000</v>
      </c>
      <c r="J231" t="s">
        <v>42</v>
      </c>
      <c r="K231" s="18" t="s">
        <v>43</v>
      </c>
      <c r="L231" s="171">
        <f t="shared" si="9"/>
        <v>1586485000</v>
      </c>
      <c r="M231" s="14">
        <f t="shared" si="10"/>
        <v>737120000</v>
      </c>
      <c r="N231" s="14">
        <f t="shared" si="11"/>
        <v>849365000</v>
      </c>
    </row>
    <row r="232" spans="1:14" x14ac:dyDescent="0.2">
      <c r="A232">
        <v>254</v>
      </c>
      <c r="B232" t="s">
        <v>112</v>
      </c>
      <c r="C232" t="s">
        <v>2</v>
      </c>
      <c r="D232" s="1">
        <v>41420</v>
      </c>
      <c r="E232" s="2">
        <v>13469300000</v>
      </c>
      <c r="F232" s="2">
        <v>10104400000</v>
      </c>
      <c r="G232" s="2">
        <v>2065900000</v>
      </c>
      <c r="H232" s="2">
        <v>0</v>
      </c>
      <c r="I232" s="2">
        <v>0</v>
      </c>
      <c r="J232" t="s">
        <v>26</v>
      </c>
      <c r="K232" s="18" t="s">
        <v>113</v>
      </c>
      <c r="L232" s="171">
        <f t="shared" si="9"/>
        <v>3364900000</v>
      </c>
      <c r="M232" s="14">
        <f t="shared" si="10"/>
        <v>2065900000</v>
      </c>
      <c r="N232" s="14">
        <f t="shared" si="11"/>
        <v>1299000000</v>
      </c>
    </row>
    <row r="233" spans="1:14" x14ac:dyDescent="0.2">
      <c r="A233">
        <v>255</v>
      </c>
      <c r="B233" t="s">
        <v>112</v>
      </c>
      <c r="C233" t="s">
        <v>5</v>
      </c>
      <c r="D233" s="1">
        <v>41784</v>
      </c>
      <c r="E233" s="2">
        <v>11838200000</v>
      </c>
      <c r="F233" s="2">
        <v>8910800000</v>
      </c>
      <c r="G233" s="2">
        <v>1778900000</v>
      </c>
      <c r="H233" s="2">
        <v>0</v>
      </c>
      <c r="I233" s="2">
        <v>0</v>
      </c>
      <c r="J233" t="s">
        <v>26</v>
      </c>
      <c r="K233" s="18" t="s">
        <v>113</v>
      </c>
      <c r="L233" s="171">
        <f t="shared" si="9"/>
        <v>2927400000</v>
      </c>
      <c r="M233" s="14">
        <f t="shared" si="10"/>
        <v>1778900000</v>
      </c>
      <c r="N233" s="14">
        <f t="shared" si="11"/>
        <v>1148500000</v>
      </c>
    </row>
    <row r="234" spans="1:14" x14ac:dyDescent="0.2">
      <c r="A234">
        <v>256</v>
      </c>
      <c r="B234" t="s">
        <v>112</v>
      </c>
      <c r="C234" t="s">
        <v>6</v>
      </c>
      <c r="D234" s="1">
        <v>42155</v>
      </c>
      <c r="E234" s="2">
        <v>11937000000</v>
      </c>
      <c r="F234" s="2">
        <v>9061400000</v>
      </c>
      <c r="G234" s="2">
        <v>1545300000</v>
      </c>
      <c r="H234" s="2">
        <v>0</v>
      </c>
      <c r="I234" s="2">
        <v>0</v>
      </c>
      <c r="J234" t="s">
        <v>26</v>
      </c>
      <c r="K234" s="18" t="s">
        <v>113</v>
      </c>
      <c r="L234" s="171">
        <f t="shared" si="9"/>
        <v>2875600000</v>
      </c>
      <c r="M234" s="14">
        <f t="shared" si="10"/>
        <v>1545300000</v>
      </c>
      <c r="N234" s="14">
        <f t="shared" si="11"/>
        <v>1330300000</v>
      </c>
    </row>
    <row r="235" spans="1:14" x14ac:dyDescent="0.2">
      <c r="A235">
        <v>257</v>
      </c>
      <c r="B235" t="s">
        <v>112</v>
      </c>
      <c r="C235" t="s">
        <v>7</v>
      </c>
      <c r="D235" s="1">
        <v>42519</v>
      </c>
      <c r="E235" s="2">
        <v>11642900000</v>
      </c>
      <c r="F235" s="2">
        <v>8552100000</v>
      </c>
      <c r="G235" s="2">
        <v>2209400000</v>
      </c>
      <c r="H235" s="2">
        <v>0</v>
      </c>
      <c r="I235" s="2">
        <v>0</v>
      </c>
      <c r="J235" t="s">
        <v>26</v>
      </c>
      <c r="K235" s="18" t="s">
        <v>113</v>
      </c>
      <c r="L235" s="171">
        <f t="shared" si="9"/>
        <v>3090800000</v>
      </c>
      <c r="M235" s="14">
        <f t="shared" si="10"/>
        <v>2209400000</v>
      </c>
      <c r="N235" s="14">
        <f t="shared" si="11"/>
        <v>881400000</v>
      </c>
    </row>
    <row r="236" spans="1:14" x14ac:dyDescent="0.2">
      <c r="A236">
        <v>258</v>
      </c>
      <c r="B236" t="s">
        <v>114</v>
      </c>
      <c r="C236" t="s">
        <v>2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s="2">
        <v>0</v>
      </c>
      <c r="I236" s="2">
        <v>158000000</v>
      </c>
      <c r="J236" t="s">
        <v>15</v>
      </c>
      <c r="K236" s="18" t="s">
        <v>18</v>
      </c>
      <c r="L236" s="171">
        <f t="shared" si="9"/>
        <v>4921000000</v>
      </c>
      <c r="M236" s="14">
        <f t="shared" si="10"/>
        <v>3033000000</v>
      </c>
      <c r="N236" s="14">
        <f t="shared" si="11"/>
        <v>1888000000</v>
      </c>
    </row>
    <row r="237" spans="1:14" x14ac:dyDescent="0.2">
      <c r="A237">
        <v>259</v>
      </c>
      <c r="B237" t="s">
        <v>114</v>
      </c>
      <c r="C237" t="s">
        <v>5</v>
      </c>
      <c r="D237" s="1">
        <v>41820</v>
      </c>
      <c r="E237" s="2">
        <v>91084000000</v>
      </c>
      <c r="F237" s="2">
        <v>85923000000</v>
      </c>
      <c r="G237" s="2">
        <v>3028000000</v>
      </c>
      <c r="H237" s="2">
        <v>0</v>
      </c>
      <c r="I237" s="2">
        <v>223000000</v>
      </c>
      <c r="J237" t="s">
        <v>15</v>
      </c>
      <c r="K237" s="18" t="s">
        <v>18</v>
      </c>
      <c r="L237" s="171">
        <f t="shared" si="9"/>
        <v>5161000000</v>
      </c>
      <c r="M237" s="14">
        <f t="shared" si="10"/>
        <v>3251000000</v>
      </c>
      <c r="N237" s="14">
        <f t="shared" si="11"/>
        <v>1910000000</v>
      </c>
    </row>
    <row r="238" spans="1:14" x14ac:dyDescent="0.2">
      <c r="A238">
        <v>260</v>
      </c>
      <c r="B238" t="s">
        <v>114</v>
      </c>
      <c r="C238" t="s">
        <v>6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s="2">
        <v>0</v>
      </c>
      <c r="I238" s="2">
        <v>281000000</v>
      </c>
      <c r="J238" t="s">
        <v>15</v>
      </c>
      <c r="K238" s="18" t="s">
        <v>18</v>
      </c>
      <c r="L238" s="171">
        <f t="shared" si="9"/>
        <v>5712000000</v>
      </c>
      <c r="M238" s="14">
        <f t="shared" si="10"/>
        <v>3521000000</v>
      </c>
      <c r="N238" s="14">
        <f t="shared" si="11"/>
        <v>2191000000</v>
      </c>
    </row>
    <row r="239" spans="1:14" x14ac:dyDescent="0.2">
      <c r="A239">
        <v>261</v>
      </c>
      <c r="B239" t="s">
        <v>114</v>
      </c>
      <c r="C239" t="s">
        <v>7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s="2">
        <v>0</v>
      </c>
      <c r="I239" s="2">
        <v>459000000</v>
      </c>
      <c r="J239" t="s">
        <v>15</v>
      </c>
      <c r="K239" s="18" t="s">
        <v>18</v>
      </c>
      <c r="L239" s="171">
        <f t="shared" si="9"/>
        <v>6543000000</v>
      </c>
      <c r="M239" s="14">
        <f t="shared" si="10"/>
        <v>4107000000</v>
      </c>
      <c r="N239" s="14">
        <f t="shared" si="11"/>
        <v>2436000000</v>
      </c>
    </row>
    <row r="240" spans="1:14" x14ac:dyDescent="0.2">
      <c r="A240">
        <v>262</v>
      </c>
      <c r="B240" t="s">
        <v>115</v>
      </c>
      <c r="C240" t="s">
        <v>2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s="2">
        <v>0</v>
      </c>
      <c r="J240" t="s">
        <v>3</v>
      </c>
      <c r="K240" s="18" t="s">
        <v>116</v>
      </c>
      <c r="L240" s="171">
        <f t="shared" si="9"/>
        <v>14202000000</v>
      </c>
      <c r="M240" s="14">
        <f t="shared" si="10"/>
        <v>8574000000</v>
      </c>
      <c r="N240" s="14">
        <f t="shared" si="11"/>
        <v>5628000000</v>
      </c>
    </row>
    <row r="241" spans="1:14" x14ac:dyDescent="0.2">
      <c r="A241">
        <v>263</v>
      </c>
      <c r="B241" t="s">
        <v>115</v>
      </c>
      <c r="C241" t="s">
        <v>5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s="2">
        <v>0</v>
      </c>
      <c r="J241" t="s">
        <v>3</v>
      </c>
      <c r="K241" s="18" t="s">
        <v>116</v>
      </c>
      <c r="L241" s="171">
        <f t="shared" si="9"/>
        <v>13842000000</v>
      </c>
      <c r="M241" s="14">
        <f t="shared" si="10"/>
        <v>10528000000</v>
      </c>
      <c r="N241" s="14">
        <f t="shared" si="11"/>
        <v>3314000000</v>
      </c>
    </row>
    <row r="242" spans="1:14" x14ac:dyDescent="0.2">
      <c r="A242">
        <v>264</v>
      </c>
      <c r="B242" t="s">
        <v>115</v>
      </c>
      <c r="C242" t="s">
        <v>6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s="2">
        <v>0</v>
      </c>
      <c r="J242" t="s">
        <v>3</v>
      </c>
      <c r="K242" s="18" t="s">
        <v>116</v>
      </c>
      <c r="L242" s="171">
        <f t="shared" si="9"/>
        <v>12878000000</v>
      </c>
      <c r="M242" s="14">
        <f t="shared" si="10"/>
        <v>9093000000</v>
      </c>
      <c r="N242" s="14">
        <f t="shared" si="11"/>
        <v>3785000000</v>
      </c>
    </row>
    <row r="243" spans="1:14" x14ac:dyDescent="0.2">
      <c r="A243">
        <v>265</v>
      </c>
      <c r="B243" t="s">
        <v>115</v>
      </c>
      <c r="C243" t="s">
        <v>7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s="2">
        <v>0</v>
      </c>
      <c r="J243" t="s">
        <v>3</v>
      </c>
      <c r="K243" s="18" t="s">
        <v>116</v>
      </c>
      <c r="L243" s="171">
        <f t="shared" si="9"/>
        <v>9632000000</v>
      </c>
      <c r="M243" s="14">
        <f t="shared" si="10"/>
        <v>8539000000</v>
      </c>
      <c r="N243" s="14">
        <f t="shared" si="11"/>
        <v>1093000000</v>
      </c>
    </row>
    <row r="244" spans="1:14" x14ac:dyDescent="0.2">
      <c r="A244">
        <v>266</v>
      </c>
      <c r="B244" t="s">
        <v>117</v>
      </c>
      <c r="C244" t="s">
        <v>2</v>
      </c>
      <c r="D244" s="1">
        <v>41274</v>
      </c>
      <c r="E244" s="2">
        <v>17936000000</v>
      </c>
      <c r="F244" s="2">
        <v>12620000000</v>
      </c>
      <c r="G244" s="2">
        <v>2096000000</v>
      </c>
      <c r="H244" s="2">
        <v>0</v>
      </c>
      <c r="I244" s="2">
        <v>6000000</v>
      </c>
      <c r="J244" t="s">
        <v>37</v>
      </c>
      <c r="K244" s="18" t="s">
        <v>40</v>
      </c>
      <c r="L244" s="171">
        <f t="shared" si="9"/>
        <v>5316000000</v>
      </c>
      <c r="M244" s="14">
        <f t="shared" si="10"/>
        <v>2102000000</v>
      </c>
      <c r="N244" s="14">
        <f t="shared" si="11"/>
        <v>3214000000</v>
      </c>
    </row>
    <row r="245" spans="1:14" x14ac:dyDescent="0.2">
      <c r="A245">
        <v>267</v>
      </c>
      <c r="B245" t="s">
        <v>117</v>
      </c>
      <c r="C245" t="s">
        <v>5</v>
      </c>
      <c r="D245" s="1">
        <v>41639</v>
      </c>
      <c r="E245" s="2">
        <v>19261000000</v>
      </c>
      <c r="F245" s="2">
        <v>12522000000</v>
      </c>
      <c r="G245" s="2">
        <v>2211000000</v>
      </c>
      <c r="H245" s="2">
        <v>0</v>
      </c>
      <c r="I245" s="2">
        <v>15000000</v>
      </c>
      <c r="J245" t="s">
        <v>37</v>
      </c>
      <c r="K245" s="18" t="s">
        <v>40</v>
      </c>
      <c r="L245" s="171">
        <f t="shared" si="9"/>
        <v>6739000000</v>
      </c>
      <c r="M245" s="14">
        <f t="shared" si="10"/>
        <v>2226000000</v>
      </c>
      <c r="N245" s="14">
        <f t="shared" si="11"/>
        <v>4513000000</v>
      </c>
    </row>
    <row r="246" spans="1:14" x14ac:dyDescent="0.2">
      <c r="A246">
        <v>268</v>
      </c>
      <c r="B246" t="s">
        <v>117</v>
      </c>
      <c r="C246" t="s">
        <v>6</v>
      </c>
      <c r="D246" s="1">
        <v>42004</v>
      </c>
      <c r="E246" s="2">
        <v>19171000000</v>
      </c>
      <c r="F246" s="2">
        <v>13241000000</v>
      </c>
      <c r="G246" s="2">
        <v>2245000000</v>
      </c>
      <c r="H246" s="2">
        <v>0</v>
      </c>
      <c r="I246" s="2">
        <v>82000000</v>
      </c>
      <c r="J246" t="s">
        <v>37</v>
      </c>
      <c r="K246" s="18" t="s">
        <v>40</v>
      </c>
      <c r="L246" s="171">
        <f t="shared" si="9"/>
        <v>5930000000</v>
      </c>
      <c r="M246" s="14">
        <f t="shared" si="10"/>
        <v>2327000000</v>
      </c>
      <c r="N246" s="14">
        <f t="shared" si="11"/>
        <v>3603000000</v>
      </c>
    </row>
    <row r="247" spans="1:14" x14ac:dyDescent="0.2">
      <c r="A247">
        <v>269</v>
      </c>
      <c r="B247" t="s">
        <v>117</v>
      </c>
      <c r="C247" t="s">
        <v>7</v>
      </c>
      <c r="D247" s="1">
        <v>42369</v>
      </c>
      <c r="E247" s="2">
        <v>18987000000</v>
      </c>
      <c r="F247" s="2">
        <v>12968000000</v>
      </c>
      <c r="G247" s="2">
        <v>2270000000</v>
      </c>
      <c r="H247" s="2">
        <v>0</v>
      </c>
      <c r="I247" s="2">
        <v>120000000</v>
      </c>
      <c r="J247" t="s">
        <v>37</v>
      </c>
      <c r="K247" s="18" t="s">
        <v>40</v>
      </c>
      <c r="L247" s="171">
        <f t="shared" si="9"/>
        <v>6019000000</v>
      </c>
      <c r="M247" s="14">
        <f t="shared" si="10"/>
        <v>2390000000</v>
      </c>
      <c r="N247" s="14">
        <f t="shared" si="11"/>
        <v>3629000000</v>
      </c>
    </row>
    <row r="248" spans="1:14" x14ac:dyDescent="0.2">
      <c r="A248">
        <v>270</v>
      </c>
      <c r="B248" t="s">
        <v>118</v>
      </c>
      <c r="C248" t="s">
        <v>2</v>
      </c>
      <c r="D248" s="1">
        <v>41274</v>
      </c>
      <c r="E248" s="2">
        <v>6514099000</v>
      </c>
      <c r="F248" s="2">
        <v>5745428000</v>
      </c>
      <c r="G248" s="2">
        <v>0</v>
      </c>
      <c r="H248" s="2">
        <v>0</v>
      </c>
      <c r="I248" s="2">
        <v>169645000</v>
      </c>
      <c r="J248" t="s">
        <v>42</v>
      </c>
      <c r="K248" s="18" t="s">
        <v>119</v>
      </c>
      <c r="L248" s="171">
        <f t="shared" si="9"/>
        <v>768671000</v>
      </c>
      <c r="M248" s="14">
        <f t="shared" si="10"/>
        <v>169645000</v>
      </c>
      <c r="N248" s="14">
        <f t="shared" si="11"/>
        <v>599026000</v>
      </c>
    </row>
    <row r="249" spans="1:14" x14ac:dyDescent="0.2">
      <c r="A249">
        <v>271</v>
      </c>
      <c r="B249" t="s">
        <v>118</v>
      </c>
      <c r="C249" t="s">
        <v>5</v>
      </c>
      <c r="D249" s="1">
        <v>41639</v>
      </c>
      <c r="E249" s="2">
        <v>7184794000</v>
      </c>
      <c r="F249" s="2">
        <v>6293699000</v>
      </c>
      <c r="G249" s="2">
        <v>0</v>
      </c>
      <c r="H249" s="2">
        <v>0</v>
      </c>
      <c r="I249" s="2">
        <v>190390000</v>
      </c>
      <c r="J249" t="s">
        <v>42</v>
      </c>
      <c r="K249" s="18" t="s">
        <v>119</v>
      </c>
      <c r="L249" s="171">
        <f t="shared" si="9"/>
        <v>891095000</v>
      </c>
      <c r="M249" s="14">
        <f t="shared" si="10"/>
        <v>190390000</v>
      </c>
      <c r="N249" s="14">
        <f t="shared" si="11"/>
        <v>700705000</v>
      </c>
    </row>
    <row r="250" spans="1:14" x14ac:dyDescent="0.2">
      <c r="A250">
        <v>272</v>
      </c>
      <c r="B250" t="s">
        <v>118</v>
      </c>
      <c r="C250" t="s">
        <v>6</v>
      </c>
      <c r="D250" s="1">
        <v>42004</v>
      </c>
      <c r="E250" s="2">
        <v>9049918000</v>
      </c>
      <c r="F250" s="2">
        <v>8050222000</v>
      </c>
      <c r="G250" s="2">
        <v>0</v>
      </c>
      <c r="H250" s="2">
        <v>0</v>
      </c>
      <c r="I250" s="2">
        <v>265101000</v>
      </c>
      <c r="J250" t="s">
        <v>42</v>
      </c>
      <c r="K250" s="18" t="s">
        <v>119</v>
      </c>
      <c r="L250" s="171">
        <f t="shared" si="9"/>
        <v>999696000</v>
      </c>
      <c r="M250" s="14">
        <f t="shared" si="10"/>
        <v>265101000</v>
      </c>
      <c r="N250" s="14">
        <f t="shared" si="11"/>
        <v>734595000</v>
      </c>
    </row>
    <row r="251" spans="1:14" x14ac:dyDescent="0.2">
      <c r="A251">
        <v>273</v>
      </c>
      <c r="B251" t="s">
        <v>118</v>
      </c>
      <c r="C251" t="s">
        <v>7</v>
      </c>
      <c r="D251" s="1">
        <v>42369</v>
      </c>
      <c r="E251" s="2">
        <v>10855810000</v>
      </c>
      <c r="F251" s="2">
        <v>9716541000</v>
      </c>
      <c r="G251" s="2">
        <v>0</v>
      </c>
      <c r="H251" s="2">
        <v>0</v>
      </c>
      <c r="I251" s="2">
        <v>314096000</v>
      </c>
      <c r="J251" t="s">
        <v>42</v>
      </c>
      <c r="K251" s="18" t="s">
        <v>119</v>
      </c>
      <c r="L251" s="171">
        <f t="shared" si="9"/>
        <v>1139269000</v>
      </c>
      <c r="M251" s="14">
        <f t="shared" si="10"/>
        <v>314096000</v>
      </c>
      <c r="N251" s="14">
        <f t="shared" si="11"/>
        <v>825173000</v>
      </c>
    </row>
    <row r="252" spans="1:14" x14ac:dyDescent="0.2">
      <c r="A252">
        <v>274</v>
      </c>
      <c r="B252" t="s">
        <v>120</v>
      </c>
      <c r="C252" t="s">
        <v>2</v>
      </c>
      <c r="D252" s="1">
        <v>41274</v>
      </c>
      <c r="E252" s="2">
        <v>2432680000</v>
      </c>
      <c r="F252" s="2">
        <v>728989000</v>
      </c>
      <c r="G252" s="2">
        <v>212572000</v>
      </c>
      <c r="H252" s="2">
        <v>0</v>
      </c>
      <c r="I252" s="2">
        <v>622592000</v>
      </c>
      <c r="J252" t="s">
        <v>42</v>
      </c>
      <c r="K252" s="18" t="s">
        <v>43</v>
      </c>
      <c r="L252" s="171">
        <f t="shared" si="9"/>
        <v>1703691000</v>
      </c>
      <c r="M252" s="14">
        <f t="shared" si="10"/>
        <v>835164000</v>
      </c>
      <c r="N252" s="14">
        <f t="shared" si="11"/>
        <v>868527000</v>
      </c>
    </row>
    <row r="253" spans="1:14" x14ac:dyDescent="0.2">
      <c r="A253">
        <v>275</v>
      </c>
      <c r="B253" t="s">
        <v>120</v>
      </c>
      <c r="C253" t="s">
        <v>5</v>
      </c>
      <c r="D253" s="1">
        <v>41639</v>
      </c>
      <c r="E253" s="2">
        <v>2865751000</v>
      </c>
      <c r="F253" s="2">
        <v>991017000</v>
      </c>
      <c r="G253" s="2">
        <v>213519000</v>
      </c>
      <c r="H253" s="2">
        <v>0</v>
      </c>
      <c r="I253" s="2">
        <v>741342000</v>
      </c>
      <c r="J253" t="s">
        <v>42</v>
      </c>
      <c r="K253" s="18" t="s">
        <v>43</v>
      </c>
      <c r="L253" s="171">
        <f t="shared" si="9"/>
        <v>1874734000</v>
      </c>
      <c r="M253" s="14">
        <f t="shared" si="10"/>
        <v>954861000</v>
      </c>
      <c r="N253" s="14">
        <f t="shared" si="11"/>
        <v>919873000</v>
      </c>
    </row>
    <row r="254" spans="1:14" x14ac:dyDescent="0.2">
      <c r="A254">
        <v>276</v>
      </c>
      <c r="B254" t="s">
        <v>120</v>
      </c>
      <c r="C254" t="s">
        <v>6</v>
      </c>
      <c r="D254" s="1">
        <v>42004</v>
      </c>
      <c r="E254" s="2">
        <v>3538756000</v>
      </c>
      <c r="F254" s="2">
        <v>1306606000</v>
      </c>
      <c r="G254" s="2">
        <v>257296000</v>
      </c>
      <c r="H254" s="2">
        <v>0</v>
      </c>
      <c r="I254" s="2">
        <v>985781000</v>
      </c>
      <c r="J254" t="s">
        <v>42</v>
      </c>
      <c r="K254" s="18" t="s">
        <v>43</v>
      </c>
      <c r="L254" s="171">
        <f t="shared" si="9"/>
        <v>2232150000</v>
      </c>
      <c r="M254" s="14">
        <f t="shared" si="10"/>
        <v>1243077000</v>
      </c>
      <c r="N254" s="14">
        <f t="shared" si="11"/>
        <v>989073000</v>
      </c>
    </row>
    <row r="255" spans="1:14" x14ac:dyDescent="0.2">
      <c r="A255">
        <v>277</v>
      </c>
      <c r="B255" t="s">
        <v>120</v>
      </c>
      <c r="C255" t="s">
        <v>7</v>
      </c>
      <c r="D255" s="1">
        <v>42369</v>
      </c>
      <c r="E255" s="2">
        <v>3663851000</v>
      </c>
      <c r="F255" s="2">
        <v>1321426000</v>
      </c>
      <c r="G255" s="2">
        <v>310921000</v>
      </c>
      <c r="H255" s="2">
        <v>0</v>
      </c>
      <c r="I255" s="2">
        <v>1036178000</v>
      </c>
      <c r="J255" t="s">
        <v>42</v>
      </c>
      <c r="K255" s="18" t="s">
        <v>43</v>
      </c>
      <c r="L255" s="171">
        <f t="shared" si="9"/>
        <v>2342425000</v>
      </c>
      <c r="M255" s="14">
        <f t="shared" si="10"/>
        <v>1347099000</v>
      </c>
      <c r="N255" s="14">
        <f t="shared" si="11"/>
        <v>995326000</v>
      </c>
    </row>
    <row r="256" spans="1:14" x14ac:dyDescent="0.2">
      <c r="A256">
        <v>278</v>
      </c>
      <c r="B256" t="s">
        <v>121</v>
      </c>
      <c r="C256" t="s">
        <v>2</v>
      </c>
      <c r="D256" s="1">
        <v>41608</v>
      </c>
      <c r="E256" s="2">
        <v>15456000000</v>
      </c>
      <c r="F256" s="2">
        <v>10645000000</v>
      </c>
      <c r="G256" s="2">
        <v>1879000000</v>
      </c>
      <c r="H256" s="2">
        <v>0</v>
      </c>
      <c r="I256" s="2">
        <v>1590000000</v>
      </c>
      <c r="J256" t="s">
        <v>9</v>
      </c>
      <c r="K256" s="18" t="s">
        <v>122</v>
      </c>
      <c r="L256" s="171">
        <f t="shared" si="9"/>
        <v>4811000000</v>
      </c>
      <c r="M256" s="14">
        <f t="shared" si="10"/>
        <v>3469000000</v>
      </c>
      <c r="N256" s="14">
        <f t="shared" si="11"/>
        <v>1342000000</v>
      </c>
    </row>
    <row r="257" spans="1:14" x14ac:dyDescent="0.2">
      <c r="A257">
        <v>279</v>
      </c>
      <c r="B257" t="s">
        <v>121</v>
      </c>
      <c r="C257" t="s">
        <v>5</v>
      </c>
      <c r="D257" s="1">
        <v>41973</v>
      </c>
      <c r="E257" s="2">
        <v>15884000000</v>
      </c>
      <c r="F257" s="2">
        <v>10421000000</v>
      </c>
      <c r="G257" s="2">
        <v>2054000000</v>
      </c>
      <c r="H257" s="2">
        <v>0</v>
      </c>
      <c r="I257" s="2">
        <v>1637000000</v>
      </c>
      <c r="J257" t="s">
        <v>9</v>
      </c>
      <c r="K257" s="18" t="s">
        <v>122</v>
      </c>
      <c r="L257" s="171">
        <f t="shared" si="9"/>
        <v>5463000000</v>
      </c>
      <c r="M257" s="14">
        <f t="shared" si="10"/>
        <v>3691000000</v>
      </c>
      <c r="N257" s="14">
        <f t="shared" si="11"/>
        <v>1772000000</v>
      </c>
    </row>
    <row r="258" spans="1:14" x14ac:dyDescent="0.2">
      <c r="A258">
        <v>280</v>
      </c>
      <c r="B258" t="s">
        <v>121</v>
      </c>
      <c r="C258" t="s">
        <v>6</v>
      </c>
      <c r="D258" s="1">
        <v>42338</v>
      </c>
      <c r="E258" s="2">
        <v>15714000000</v>
      </c>
      <c r="F258" s="2">
        <v>9447000000</v>
      </c>
      <c r="G258" s="2">
        <v>2067000000</v>
      </c>
      <c r="H258" s="2">
        <v>0</v>
      </c>
      <c r="I258" s="2">
        <v>1626000000</v>
      </c>
      <c r="J258" t="s">
        <v>9</v>
      </c>
      <c r="K258" s="18" t="s">
        <v>122</v>
      </c>
      <c r="L258" s="171">
        <f t="shared" si="9"/>
        <v>6267000000</v>
      </c>
      <c r="M258" s="14">
        <f t="shared" si="10"/>
        <v>3693000000</v>
      </c>
      <c r="N258" s="14">
        <f t="shared" si="11"/>
        <v>2574000000</v>
      </c>
    </row>
    <row r="259" spans="1:14" x14ac:dyDescent="0.2">
      <c r="A259">
        <v>281</v>
      </c>
      <c r="B259" t="s">
        <v>121</v>
      </c>
      <c r="C259" t="s">
        <v>7</v>
      </c>
      <c r="D259" s="1">
        <v>42704</v>
      </c>
      <c r="E259" s="2">
        <v>16389000000</v>
      </c>
      <c r="F259" s="2">
        <v>9383000000</v>
      </c>
      <c r="G259" s="2">
        <v>2197000000</v>
      </c>
      <c r="H259" s="2">
        <v>0</v>
      </c>
      <c r="I259" s="2">
        <v>1738000000</v>
      </c>
      <c r="J259" t="s">
        <v>9</v>
      </c>
      <c r="K259" s="18" t="s">
        <v>122</v>
      </c>
      <c r="L259" s="171">
        <f t="shared" ref="L259:L322" si="12">E259-F259</f>
        <v>7006000000</v>
      </c>
      <c r="M259" s="14">
        <f t="shared" ref="M259:M322" si="13">G259+H259+I259</f>
        <v>3935000000</v>
      </c>
      <c r="N259" s="14">
        <f t="shared" ref="N259:N322" si="14">L259-M259</f>
        <v>3071000000</v>
      </c>
    </row>
    <row r="260" spans="1:14" x14ac:dyDescent="0.2">
      <c r="A260">
        <v>282</v>
      </c>
      <c r="B260" t="s">
        <v>123</v>
      </c>
      <c r="C260" t="s">
        <v>2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15</v>
      </c>
      <c r="K260" s="18" t="s">
        <v>55</v>
      </c>
      <c r="L260" s="171">
        <f t="shared" si="12"/>
        <v>6153500000</v>
      </c>
      <c r="M260" s="14">
        <f t="shared" si="13"/>
        <v>4173500000</v>
      </c>
      <c r="N260" s="14">
        <f t="shared" si="14"/>
        <v>1980000000</v>
      </c>
    </row>
    <row r="261" spans="1:14" x14ac:dyDescent="0.2">
      <c r="A261">
        <v>283</v>
      </c>
      <c r="B261" t="s">
        <v>123</v>
      </c>
      <c r="C261" t="s">
        <v>5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15</v>
      </c>
      <c r="K261" s="18" t="s">
        <v>55</v>
      </c>
      <c r="L261" s="171">
        <f t="shared" si="12"/>
        <v>7284500000</v>
      </c>
      <c r="M261" s="14">
        <f t="shared" si="13"/>
        <v>4716800000</v>
      </c>
      <c r="N261" s="14">
        <f t="shared" si="14"/>
        <v>2567700000</v>
      </c>
    </row>
    <row r="262" spans="1:14" x14ac:dyDescent="0.2">
      <c r="A262">
        <v>284</v>
      </c>
      <c r="B262" t="s">
        <v>123</v>
      </c>
      <c r="C262" t="s">
        <v>6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15</v>
      </c>
      <c r="K262" s="18" t="s">
        <v>55</v>
      </c>
      <c r="L262" s="171">
        <f t="shared" si="12"/>
        <v>8835900000</v>
      </c>
      <c r="M262" s="14">
        <f t="shared" si="13"/>
        <v>6281700000</v>
      </c>
      <c r="N262" s="14">
        <f t="shared" si="14"/>
        <v>2554200000</v>
      </c>
    </row>
    <row r="263" spans="1:14" x14ac:dyDescent="0.2">
      <c r="A263">
        <v>285</v>
      </c>
      <c r="B263" t="s">
        <v>123</v>
      </c>
      <c r="C263" t="s">
        <v>7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15</v>
      </c>
      <c r="K263" s="18" t="s">
        <v>55</v>
      </c>
      <c r="L263" s="171">
        <f t="shared" si="12"/>
        <v>10791200000</v>
      </c>
      <c r="M263" s="14">
        <f t="shared" si="13"/>
        <v>7586800000</v>
      </c>
      <c r="N263" s="14">
        <f t="shared" si="14"/>
        <v>3204400000</v>
      </c>
    </row>
    <row r="264" spans="1:14" x14ac:dyDescent="0.2">
      <c r="A264">
        <v>286</v>
      </c>
      <c r="B264" t="s">
        <v>124</v>
      </c>
      <c r="C264" t="s">
        <v>2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15</v>
      </c>
      <c r="K264" s="18" t="s">
        <v>125</v>
      </c>
      <c r="L264" s="171">
        <f t="shared" si="12"/>
        <v>2396026000</v>
      </c>
      <c r="M264" s="14">
        <f t="shared" si="13"/>
        <v>1820014000</v>
      </c>
      <c r="N264" s="14">
        <f t="shared" si="14"/>
        <v>576012000</v>
      </c>
    </row>
    <row r="265" spans="1:14" x14ac:dyDescent="0.2">
      <c r="A265">
        <v>287</v>
      </c>
      <c r="B265" t="s">
        <v>124</v>
      </c>
      <c r="C265" t="s">
        <v>5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15</v>
      </c>
      <c r="K265" s="18" t="s">
        <v>125</v>
      </c>
      <c r="L265" s="171">
        <f t="shared" si="12"/>
        <v>2798326000</v>
      </c>
      <c r="M265" s="14">
        <f t="shared" si="13"/>
        <v>2035242000</v>
      </c>
      <c r="N265" s="14">
        <f t="shared" si="14"/>
        <v>763084000</v>
      </c>
    </row>
    <row r="266" spans="1:14" x14ac:dyDescent="0.2">
      <c r="A266">
        <v>288</v>
      </c>
      <c r="B266" t="s">
        <v>124</v>
      </c>
      <c r="C266" t="s">
        <v>6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15</v>
      </c>
      <c r="K266" s="18" t="s">
        <v>125</v>
      </c>
      <c r="L266" s="171">
        <f t="shared" si="12"/>
        <v>3674486000</v>
      </c>
      <c r="M266" s="14">
        <f t="shared" si="13"/>
        <v>2893350000</v>
      </c>
      <c r="N266" s="14">
        <f t="shared" si="14"/>
        <v>781136000</v>
      </c>
    </row>
    <row r="267" spans="1:14" x14ac:dyDescent="0.2">
      <c r="A267">
        <v>289</v>
      </c>
      <c r="B267" t="s">
        <v>124</v>
      </c>
      <c r="C267" t="s">
        <v>7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15</v>
      </c>
      <c r="K267" s="18" t="s">
        <v>125</v>
      </c>
      <c r="L267" s="171">
        <f t="shared" si="12"/>
        <v>4017357000</v>
      </c>
      <c r="M267" s="14">
        <f t="shared" si="13"/>
        <v>3106344000</v>
      </c>
      <c r="N267" s="14">
        <f t="shared" si="14"/>
        <v>911013000</v>
      </c>
    </row>
    <row r="268" spans="1:14" x14ac:dyDescent="0.2">
      <c r="A268">
        <v>290</v>
      </c>
      <c r="B268" t="s">
        <v>126</v>
      </c>
      <c r="C268" t="s">
        <v>2</v>
      </c>
      <c r="D268" s="1">
        <v>41274</v>
      </c>
      <c r="E268" s="2">
        <v>6104000000</v>
      </c>
      <c r="F268" s="2">
        <v>2990700000</v>
      </c>
      <c r="G268" s="2">
        <v>200900000</v>
      </c>
      <c r="H268" s="2">
        <v>0</v>
      </c>
      <c r="I268" s="2">
        <v>0</v>
      </c>
      <c r="J268" t="s">
        <v>48</v>
      </c>
      <c r="K268" s="18" t="s">
        <v>127</v>
      </c>
      <c r="L268" s="171">
        <f t="shared" si="12"/>
        <v>3113300000</v>
      </c>
      <c r="M268" s="14">
        <f t="shared" si="13"/>
        <v>200900000</v>
      </c>
      <c r="N268" s="14">
        <f t="shared" si="14"/>
        <v>2912400000</v>
      </c>
    </row>
    <row r="269" spans="1:14" x14ac:dyDescent="0.2">
      <c r="A269">
        <v>291</v>
      </c>
      <c r="B269" t="s">
        <v>126</v>
      </c>
      <c r="C269" t="s">
        <v>5</v>
      </c>
      <c r="D269" s="1">
        <v>41639</v>
      </c>
      <c r="E269" s="2">
        <v>5474700000</v>
      </c>
      <c r="F269" s="2">
        <v>2954500000</v>
      </c>
      <c r="G269" s="2">
        <v>150200000</v>
      </c>
      <c r="H269" s="2">
        <v>0</v>
      </c>
      <c r="I269" s="2">
        <v>0</v>
      </c>
      <c r="J269" t="s">
        <v>48</v>
      </c>
      <c r="K269" s="18" t="s">
        <v>127</v>
      </c>
      <c r="L269" s="171">
        <f t="shared" si="12"/>
        <v>2520200000</v>
      </c>
      <c r="M269" s="14">
        <f t="shared" si="13"/>
        <v>150200000</v>
      </c>
      <c r="N269" s="14">
        <f t="shared" si="14"/>
        <v>2370000000</v>
      </c>
    </row>
    <row r="270" spans="1:14" x14ac:dyDescent="0.2">
      <c r="A270">
        <v>292</v>
      </c>
      <c r="B270" t="s">
        <v>126</v>
      </c>
      <c r="C270" t="s">
        <v>6</v>
      </c>
      <c r="D270" s="1">
        <v>42004</v>
      </c>
      <c r="E270" s="2">
        <v>4743200000</v>
      </c>
      <c r="F270" s="2">
        <v>2964700000</v>
      </c>
      <c r="G270" s="2">
        <v>205200000</v>
      </c>
      <c r="H270" s="2">
        <v>0</v>
      </c>
      <c r="I270" s="2">
        <v>0</v>
      </c>
      <c r="J270" t="s">
        <v>48</v>
      </c>
      <c r="K270" s="18" t="s">
        <v>127</v>
      </c>
      <c r="L270" s="171">
        <f t="shared" si="12"/>
        <v>1778500000</v>
      </c>
      <c r="M270" s="14">
        <f t="shared" si="13"/>
        <v>205200000</v>
      </c>
      <c r="N270" s="14">
        <f t="shared" si="14"/>
        <v>1573300000</v>
      </c>
    </row>
    <row r="271" spans="1:14" x14ac:dyDescent="0.2">
      <c r="A271">
        <v>293</v>
      </c>
      <c r="B271" t="s">
        <v>126</v>
      </c>
      <c r="C271" t="s">
        <v>7</v>
      </c>
      <c r="D271" s="1">
        <v>42369</v>
      </c>
      <c r="E271" s="2">
        <v>4308300000</v>
      </c>
      <c r="F271" s="2">
        <v>2761200000</v>
      </c>
      <c r="G271" s="2">
        <v>319000000</v>
      </c>
      <c r="H271" s="2">
        <v>0</v>
      </c>
      <c r="I271" s="2">
        <v>0</v>
      </c>
      <c r="J271" t="s">
        <v>48</v>
      </c>
      <c r="K271" s="18" t="s">
        <v>127</v>
      </c>
      <c r="L271" s="171">
        <f t="shared" si="12"/>
        <v>1547100000</v>
      </c>
      <c r="M271" s="14">
        <f t="shared" si="13"/>
        <v>319000000</v>
      </c>
      <c r="N271" s="14">
        <f t="shared" si="14"/>
        <v>1228100000</v>
      </c>
    </row>
    <row r="272" spans="1:14" x14ac:dyDescent="0.2">
      <c r="A272">
        <v>294</v>
      </c>
      <c r="B272" t="s">
        <v>128</v>
      </c>
      <c r="C272" t="s">
        <v>2</v>
      </c>
      <c r="D272" s="1">
        <v>41274</v>
      </c>
      <c r="E272" s="2">
        <v>5513000000</v>
      </c>
      <c r="F272" s="2">
        <v>375000000</v>
      </c>
      <c r="G272" s="2">
        <v>3380000000</v>
      </c>
      <c r="H272" s="2">
        <v>0</v>
      </c>
      <c r="I272" s="2">
        <v>490000000</v>
      </c>
      <c r="J272" t="s">
        <v>37</v>
      </c>
      <c r="K272" s="18" t="s">
        <v>129</v>
      </c>
      <c r="L272" s="171">
        <f t="shared" si="12"/>
        <v>5138000000</v>
      </c>
      <c r="M272" s="14">
        <f t="shared" si="13"/>
        <v>3870000000</v>
      </c>
      <c r="N272" s="14">
        <f t="shared" si="14"/>
        <v>1268000000</v>
      </c>
    </row>
    <row r="273" spans="1:14" x14ac:dyDescent="0.2">
      <c r="A273">
        <v>295</v>
      </c>
      <c r="B273" t="s">
        <v>128</v>
      </c>
      <c r="C273" t="s">
        <v>5</v>
      </c>
      <c r="D273" s="1">
        <v>41639</v>
      </c>
      <c r="E273" s="2">
        <v>5133000000</v>
      </c>
      <c r="F273" s="2">
        <v>216000000</v>
      </c>
      <c r="G273" s="2">
        <v>3142000000</v>
      </c>
      <c r="H273" s="2">
        <v>0</v>
      </c>
      <c r="I273" s="2">
        <v>581000000</v>
      </c>
      <c r="J273" t="s">
        <v>37</v>
      </c>
      <c r="K273" s="18" t="s">
        <v>129</v>
      </c>
      <c r="L273" s="171">
        <f t="shared" si="12"/>
        <v>4917000000</v>
      </c>
      <c r="M273" s="14">
        <f t="shared" si="13"/>
        <v>3723000000</v>
      </c>
      <c r="N273" s="14">
        <f t="shared" si="14"/>
        <v>1194000000</v>
      </c>
    </row>
    <row r="274" spans="1:14" x14ac:dyDescent="0.2">
      <c r="A274">
        <v>296</v>
      </c>
      <c r="B274" t="s">
        <v>128</v>
      </c>
      <c r="C274" t="s">
        <v>6</v>
      </c>
      <c r="D274" s="1">
        <v>42004</v>
      </c>
      <c r="E274" s="2">
        <v>5342000000</v>
      </c>
      <c r="F274" s="2">
        <v>160000000</v>
      </c>
      <c r="G274" s="2">
        <v>3247000000</v>
      </c>
      <c r="H274" s="2">
        <v>0</v>
      </c>
      <c r="I274" s="2">
        <v>464000000</v>
      </c>
      <c r="J274" t="s">
        <v>37</v>
      </c>
      <c r="K274" s="18" t="s">
        <v>129</v>
      </c>
      <c r="L274" s="171">
        <f t="shared" si="12"/>
        <v>5182000000</v>
      </c>
      <c r="M274" s="14">
        <f t="shared" si="13"/>
        <v>3711000000</v>
      </c>
      <c r="N274" s="14">
        <f t="shared" si="14"/>
        <v>1471000000</v>
      </c>
    </row>
    <row r="275" spans="1:14" x14ac:dyDescent="0.2">
      <c r="A275">
        <v>297</v>
      </c>
      <c r="B275" t="s">
        <v>128</v>
      </c>
      <c r="C275" t="s">
        <v>7</v>
      </c>
      <c r="D275" s="1">
        <v>42369</v>
      </c>
      <c r="E275" s="2">
        <v>5276000000</v>
      </c>
      <c r="F275" s="2">
        <v>237000000</v>
      </c>
      <c r="G275" s="2">
        <v>3113000000</v>
      </c>
      <c r="H275" s="2">
        <v>0</v>
      </c>
      <c r="I275" s="2">
        <v>448000000</v>
      </c>
      <c r="J275" t="s">
        <v>37</v>
      </c>
      <c r="K275" s="18" t="s">
        <v>129</v>
      </c>
      <c r="L275" s="171">
        <f t="shared" si="12"/>
        <v>5039000000</v>
      </c>
      <c r="M275" s="14">
        <f t="shared" si="13"/>
        <v>3561000000</v>
      </c>
      <c r="N275" s="14">
        <f t="shared" si="14"/>
        <v>1478000000</v>
      </c>
    </row>
    <row r="276" spans="1:14" x14ac:dyDescent="0.2">
      <c r="A276">
        <v>298</v>
      </c>
      <c r="B276" t="s">
        <v>130</v>
      </c>
      <c r="C276" t="s">
        <v>2</v>
      </c>
      <c r="D276" s="1">
        <v>41274</v>
      </c>
      <c r="E276" s="2">
        <v>2921900000</v>
      </c>
      <c r="F276" s="2">
        <v>1630500000</v>
      </c>
      <c r="G276" s="2">
        <v>746300000</v>
      </c>
      <c r="H276" s="2">
        <v>0</v>
      </c>
      <c r="I276" s="2">
        <v>0</v>
      </c>
      <c r="J276" t="s">
        <v>26</v>
      </c>
      <c r="K276" s="18" t="s">
        <v>131</v>
      </c>
      <c r="L276" s="171">
        <f t="shared" si="12"/>
        <v>1291400000</v>
      </c>
      <c r="M276" s="14">
        <f t="shared" si="13"/>
        <v>746300000</v>
      </c>
      <c r="N276" s="14">
        <f t="shared" si="14"/>
        <v>545100000</v>
      </c>
    </row>
    <row r="277" spans="1:14" x14ac:dyDescent="0.2">
      <c r="A277">
        <v>299</v>
      </c>
      <c r="B277" t="s">
        <v>130</v>
      </c>
      <c r="C277" t="s">
        <v>5</v>
      </c>
      <c r="D277" s="1">
        <v>41639</v>
      </c>
      <c r="E277" s="2">
        <v>3194300000</v>
      </c>
      <c r="F277" s="2">
        <v>1756300000</v>
      </c>
      <c r="G277" s="2">
        <v>815800000</v>
      </c>
      <c r="H277" s="2">
        <v>0</v>
      </c>
      <c r="I277" s="2">
        <v>0</v>
      </c>
      <c r="J277" t="s">
        <v>26</v>
      </c>
      <c r="K277" s="18" t="s">
        <v>131</v>
      </c>
      <c r="L277" s="171">
        <f t="shared" si="12"/>
        <v>1438000000</v>
      </c>
      <c r="M277" s="14">
        <f t="shared" si="13"/>
        <v>815800000</v>
      </c>
      <c r="N277" s="14">
        <f t="shared" si="14"/>
        <v>622200000</v>
      </c>
    </row>
    <row r="278" spans="1:14" x14ac:dyDescent="0.2">
      <c r="A278">
        <v>300</v>
      </c>
      <c r="B278" t="s">
        <v>130</v>
      </c>
      <c r="C278" t="s">
        <v>6</v>
      </c>
      <c r="D278" s="1">
        <v>42004</v>
      </c>
      <c r="E278" s="2">
        <v>3297600000</v>
      </c>
      <c r="F278" s="2">
        <v>1844700000</v>
      </c>
      <c r="G278" s="2">
        <v>811700000</v>
      </c>
      <c r="H278" s="2">
        <v>0</v>
      </c>
      <c r="I278" s="2">
        <v>0</v>
      </c>
      <c r="J278" t="s">
        <v>26</v>
      </c>
      <c r="K278" s="18" t="s">
        <v>131</v>
      </c>
      <c r="L278" s="171">
        <f t="shared" si="12"/>
        <v>1452900000</v>
      </c>
      <c r="M278" s="14">
        <f t="shared" si="13"/>
        <v>811700000</v>
      </c>
      <c r="N278" s="14">
        <f t="shared" si="14"/>
        <v>641200000</v>
      </c>
    </row>
    <row r="279" spans="1:14" x14ac:dyDescent="0.2">
      <c r="A279">
        <v>301</v>
      </c>
      <c r="B279" t="s">
        <v>130</v>
      </c>
      <c r="C279" t="s">
        <v>7</v>
      </c>
      <c r="D279" s="1">
        <v>42369</v>
      </c>
      <c r="E279" s="2">
        <v>3394800000</v>
      </c>
      <c r="F279" s="2">
        <v>1883000000</v>
      </c>
      <c r="G279" s="2">
        <v>837600000</v>
      </c>
      <c r="H279" s="2">
        <v>0</v>
      </c>
      <c r="I279" s="2">
        <v>0</v>
      </c>
      <c r="J279" t="s">
        <v>26</v>
      </c>
      <c r="K279" s="18" t="s">
        <v>131</v>
      </c>
      <c r="L279" s="171">
        <f t="shared" si="12"/>
        <v>1511800000</v>
      </c>
      <c r="M279" s="14">
        <f t="shared" si="13"/>
        <v>837600000</v>
      </c>
      <c r="N279" s="14">
        <f t="shared" si="14"/>
        <v>674200000</v>
      </c>
    </row>
    <row r="280" spans="1:14" x14ac:dyDescent="0.2">
      <c r="A280">
        <v>302</v>
      </c>
      <c r="B280" t="s">
        <v>132</v>
      </c>
      <c r="C280" t="s">
        <v>2</v>
      </c>
      <c r="D280" s="1">
        <v>41274</v>
      </c>
      <c r="E280" s="2">
        <v>12316000000</v>
      </c>
      <c r="F280" s="2">
        <v>7081000000</v>
      </c>
      <c r="G280" s="2">
        <v>723000000</v>
      </c>
      <c r="H280" s="2">
        <v>0</v>
      </c>
      <c r="I280" s="2">
        <v>2811000000</v>
      </c>
      <c r="J280" t="s">
        <v>72</v>
      </c>
      <c r="K280" s="18" t="s">
        <v>133</v>
      </c>
      <c r="L280" s="171">
        <f t="shared" si="12"/>
        <v>5235000000</v>
      </c>
      <c r="M280" s="14">
        <f t="shared" si="13"/>
        <v>3534000000</v>
      </c>
      <c r="N280" s="14">
        <f t="shared" si="14"/>
        <v>1701000000</v>
      </c>
    </row>
    <row r="281" spans="1:14" x14ac:dyDescent="0.2">
      <c r="A281">
        <v>303</v>
      </c>
      <c r="B281" t="s">
        <v>132</v>
      </c>
      <c r="C281" t="s">
        <v>5</v>
      </c>
      <c r="D281" s="1">
        <v>41639</v>
      </c>
      <c r="E281" s="2">
        <v>19080000000</v>
      </c>
      <c r="F281" s="2">
        <v>12930000000</v>
      </c>
      <c r="G281" s="2">
        <v>686000000</v>
      </c>
      <c r="H281" s="2">
        <v>0</v>
      </c>
      <c r="I281" s="2">
        <v>2903000000</v>
      </c>
      <c r="J281" t="s">
        <v>72</v>
      </c>
      <c r="K281" s="18" t="s">
        <v>133</v>
      </c>
      <c r="L281" s="171">
        <f t="shared" si="12"/>
        <v>6150000000</v>
      </c>
      <c r="M281" s="14">
        <f t="shared" si="13"/>
        <v>3589000000</v>
      </c>
      <c r="N281" s="14">
        <f t="shared" si="14"/>
        <v>2561000000</v>
      </c>
    </row>
    <row r="282" spans="1:14" x14ac:dyDescent="0.2">
      <c r="A282">
        <v>304</v>
      </c>
      <c r="B282" t="s">
        <v>132</v>
      </c>
      <c r="C282" t="s">
        <v>6</v>
      </c>
      <c r="D282" s="1">
        <v>42004</v>
      </c>
      <c r="E282" s="2">
        <v>23125000000</v>
      </c>
      <c r="F282" s="2">
        <v>16049000000</v>
      </c>
      <c r="G282" s="2">
        <v>554000000</v>
      </c>
      <c r="H282" s="2">
        <v>0</v>
      </c>
      <c r="I282" s="2">
        <v>2915000000</v>
      </c>
      <c r="J282" t="s">
        <v>72</v>
      </c>
      <c r="K282" s="18" t="s">
        <v>133</v>
      </c>
      <c r="L282" s="171">
        <f t="shared" si="12"/>
        <v>7076000000</v>
      </c>
      <c r="M282" s="14">
        <f t="shared" si="13"/>
        <v>3469000000</v>
      </c>
      <c r="N282" s="14">
        <f t="shared" si="14"/>
        <v>3607000000</v>
      </c>
    </row>
    <row r="283" spans="1:14" x14ac:dyDescent="0.2">
      <c r="A283">
        <v>305</v>
      </c>
      <c r="B283" t="s">
        <v>132</v>
      </c>
      <c r="C283" t="s">
        <v>7</v>
      </c>
      <c r="D283" s="1">
        <v>42369</v>
      </c>
      <c r="E283" s="2">
        <v>12764000000</v>
      </c>
      <c r="F283" s="2">
        <v>10295000000</v>
      </c>
      <c r="G283" s="2">
        <v>334000000</v>
      </c>
      <c r="H283" s="2">
        <v>0</v>
      </c>
      <c r="I283" s="2">
        <v>2229000000</v>
      </c>
      <c r="J283" t="s">
        <v>72</v>
      </c>
      <c r="K283" s="18" t="s">
        <v>133</v>
      </c>
      <c r="L283" s="171">
        <f t="shared" si="12"/>
        <v>2469000000</v>
      </c>
      <c r="M283" s="14">
        <f t="shared" si="13"/>
        <v>2563000000</v>
      </c>
      <c r="N283" s="14">
        <f t="shared" si="14"/>
        <v>-94000000</v>
      </c>
    </row>
    <row r="284" spans="1:14" x14ac:dyDescent="0.2">
      <c r="A284">
        <v>306</v>
      </c>
      <c r="B284" t="s">
        <v>134</v>
      </c>
      <c r="C284" t="s">
        <v>2</v>
      </c>
      <c r="D284" s="1">
        <v>41274</v>
      </c>
      <c r="E284" s="2">
        <v>11359113000</v>
      </c>
      <c r="F284" s="2">
        <v>9641542000</v>
      </c>
      <c r="G284" s="2">
        <v>1042251000</v>
      </c>
      <c r="H284" s="2">
        <v>0</v>
      </c>
      <c r="I284" s="2">
        <v>0</v>
      </c>
      <c r="J284" t="s">
        <v>3</v>
      </c>
      <c r="K284" s="18" t="s">
        <v>135</v>
      </c>
      <c r="L284" s="171">
        <f t="shared" si="12"/>
        <v>1717571000</v>
      </c>
      <c r="M284" s="14">
        <f t="shared" si="13"/>
        <v>1042251000</v>
      </c>
      <c r="N284" s="14">
        <f t="shared" si="14"/>
        <v>675320000</v>
      </c>
    </row>
    <row r="285" spans="1:14" x14ac:dyDescent="0.2">
      <c r="A285">
        <v>307</v>
      </c>
      <c r="B285" t="s">
        <v>134</v>
      </c>
      <c r="C285" t="s">
        <v>5</v>
      </c>
      <c r="D285" s="1">
        <v>41639</v>
      </c>
      <c r="E285" s="2">
        <v>12752076000</v>
      </c>
      <c r="F285" s="2">
        <v>10915981000</v>
      </c>
      <c r="G285" s="2">
        <v>1153445000</v>
      </c>
      <c r="H285" s="2">
        <v>0</v>
      </c>
      <c r="I285" s="2">
        <v>0</v>
      </c>
      <c r="J285" t="s">
        <v>3</v>
      </c>
      <c r="K285" s="18" t="s">
        <v>135</v>
      </c>
      <c r="L285" s="171">
        <f t="shared" si="12"/>
        <v>1836095000</v>
      </c>
      <c r="M285" s="14">
        <f t="shared" si="13"/>
        <v>1153445000</v>
      </c>
      <c r="N285" s="14">
        <f t="shared" si="14"/>
        <v>682650000</v>
      </c>
    </row>
    <row r="286" spans="1:14" x14ac:dyDescent="0.2">
      <c r="A286">
        <v>308</v>
      </c>
      <c r="B286" t="s">
        <v>134</v>
      </c>
      <c r="C286" t="s">
        <v>6</v>
      </c>
      <c r="D286" s="1">
        <v>42004</v>
      </c>
      <c r="E286" s="2">
        <v>13470067000</v>
      </c>
      <c r="F286" s="2">
        <v>11462415000</v>
      </c>
      <c r="G286" s="2">
        <v>1259234000</v>
      </c>
      <c r="H286" s="2">
        <v>0</v>
      </c>
      <c r="I286" s="2">
        <v>0</v>
      </c>
      <c r="J286" t="s">
        <v>3</v>
      </c>
      <c r="K286" s="18" t="s">
        <v>135</v>
      </c>
      <c r="L286" s="171">
        <f t="shared" si="12"/>
        <v>2007652000</v>
      </c>
      <c r="M286" s="14">
        <f t="shared" si="13"/>
        <v>1259234000</v>
      </c>
      <c r="N286" s="14">
        <f t="shared" si="14"/>
        <v>748418000</v>
      </c>
    </row>
    <row r="287" spans="1:14" x14ac:dyDescent="0.2">
      <c r="A287">
        <v>309</v>
      </c>
      <c r="B287" t="s">
        <v>134</v>
      </c>
      <c r="C287" t="s">
        <v>7</v>
      </c>
      <c r="D287" s="1">
        <v>42369</v>
      </c>
      <c r="E287" s="2">
        <v>13476084000</v>
      </c>
      <c r="F287" s="2">
        <v>11207604000</v>
      </c>
      <c r="G287" s="2">
        <v>1410170000</v>
      </c>
      <c r="H287" s="2">
        <v>0</v>
      </c>
      <c r="I287" s="2">
        <v>0</v>
      </c>
      <c r="J287" t="s">
        <v>3</v>
      </c>
      <c r="K287" s="18" t="s">
        <v>135</v>
      </c>
      <c r="L287" s="171">
        <f t="shared" si="12"/>
        <v>2268480000</v>
      </c>
      <c r="M287" s="14">
        <f t="shared" si="13"/>
        <v>1410170000</v>
      </c>
      <c r="N287" s="14">
        <f t="shared" si="14"/>
        <v>858310000</v>
      </c>
    </row>
    <row r="288" spans="1:14" x14ac:dyDescent="0.2">
      <c r="A288">
        <v>310</v>
      </c>
      <c r="B288" t="s">
        <v>136</v>
      </c>
      <c r="C288" t="s">
        <v>2</v>
      </c>
      <c r="D288" s="1">
        <v>41639</v>
      </c>
      <c r="E288" s="2">
        <v>8155000000</v>
      </c>
      <c r="F288" s="2">
        <v>5345000000</v>
      </c>
      <c r="G288" s="2">
        <v>47000000</v>
      </c>
      <c r="H288" s="2">
        <v>0</v>
      </c>
      <c r="I288" s="2">
        <v>1854000000</v>
      </c>
      <c r="J288" t="s">
        <v>9</v>
      </c>
      <c r="K288" s="18" t="s">
        <v>137</v>
      </c>
      <c r="L288" s="171">
        <f t="shared" si="12"/>
        <v>2810000000</v>
      </c>
      <c r="M288" s="14">
        <f t="shared" si="13"/>
        <v>1901000000</v>
      </c>
      <c r="N288" s="14">
        <f t="shared" si="14"/>
        <v>909000000</v>
      </c>
    </row>
    <row r="289" spans="1:14" x14ac:dyDescent="0.2">
      <c r="A289">
        <v>311</v>
      </c>
      <c r="B289" t="s">
        <v>136</v>
      </c>
      <c r="C289" t="s">
        <v>5</v>
      </c>
      <c r="D289" s="1">
        <v>42004</v>
      </c>
      <c r="E289" s="2">
        <v>9108000000</v>
      </c>
      <c r="F289" s="2">
        <v>5973000000</v>
      </c>
      <c r="G289" s="2">
        <v>62000000</v>
      </c>
      <c r="H289" s="2">
        <v>0</v>
      </c>
      <c r="I289" s="2">
        <v>2102000000</v>
      </c>
      <c r="J289" t="s">
        <v>9</v>
      </c>
      <c r="K289" s="18" t="s">
        <v>137</v>
      </c>
      <c r="L289" s="171">
        <f t="shared" si="12"/>
        <v>3135000000</v>
      </c>
      <c r="M289" s="14">
        <f t="shared" si="13"/>
        <v>2164000000</v>
      </c>
      <c r="N289" s="14">
        <f t="shared" si="14"/>
        <v>971000000</v>
      </c>
    </row>
    <row r="290" spans="1:14" x14ac:dyDescent="0.2">
      <c r="A290">
        <v>312</v>
      </c>
      <c r="B290" t="s">
        <v>136</v>
      </c>
      <c r="C290" t="s">
        <v>6</v>
      </c>
      <c r="D290" s="1">
        <v>42369</v>
      </c>
      <c r="E290" s="2">
        <v>9754000000</v>
      </c>
      <c r="F290" s="2">
        <v>6426000000</v>
      </c>
      <c r="G290" s="2">
        <v>89000000</v>
      </c>
      <c r="H290" s="2">
        <v>0</v>
      </c>
      <c r="I290" s="2">
        <v>2125000000</v>
      </c>
      <c r="J290" t="s">
        <v>9</v>
      </c>
      <c r="K290" s="18" t="s">
        <v>137</v>
      </c>
      <c r="L290" s="171">
        <f t="shared" si="12"/>
        <v>3328000000</v>
      </c>
      <c r="M290" s="14">
        <f t="shared" si="13"/>
        <v>2214000000</v>
      </c>
      <c r="N290" s="14">
        <f t="shared" si="14"/>
        <v>1114000000</v>
      </c>
    </row>
    <row r="291" spans="1:14" x14ac:dyDescent="0.2">
      <c r="A291">
        <v>313</v>
      </c>
      <c r="B291" t="s">
        <v>136</v>
      </c>
      <c r="C291" t="s">
        <v>7</v>
      </c>
      <c r="D291" s="1">
        <v>42735</v>
      </c>
      <c r="E291" s="2">
        <v>29003000000</v>
      </c>
      <c r="F291" s="2">
        <v>18655000000</v>
      </c>
      <c r="G291" s="2">
        <v>86000000</v>
      </c>
      <c r="H291" s="2">
        <v>0</v>
      </c>
      <c r="I291" s="2">
        <v>6907000000</v>
      </c>
      <c r="J291" t="s">
        <v>9</v>
      </c>
      <c r="K291" s="18" t="s">
        <v>137</v>
      </c>
      <c r="L291" s="171">
        <f t="shared" si="12"/>
        <v>10348000000</v>
      </c>
      <c r="M291" s="14">
        <f t="shared" si="13"/>
        <v>6993000000</v>
      </c>
      <c r="N291" s="14">
        <f t="shared" si="14"/>
        <v>3355000000</v>
      </c>
    </row>
    <row r="292" spans="1:14" x14ac:dyDescent="0.2">
      <c r="A292">
        <v>314</v>
      </c>
      <c r="B292" t="s">
        <v>138</v>
      </c>
      <c r="C292" t="s">
        <v>2</v>
      </c>
      <c r="D292" s="1">
        <v>41274</v>
      </c>
      <c r="E292" s="2">
        <v>29119000000</v>
      </c>
      <c r="F292" s="2">
        <v>17900000000</v>
      </c>
      <c r="G292" s="2">
        <v>0</v>
      </c>
      <c r="H292" s="2">
        <v>0</v>
      </c>
      <c r="I292" s="2">
        <v>8742000000</v>
      </c>
      <c r="J292" t="s">
        <v>15</v>
      </c>
      <c r="K292" s="18" t="s">
        <v>70</v>
      </c>
      <c r="L292" s="171">
        <f t="shared" si="12"/>
        <v>11219000000</v>
      </c>
      <c r="M292" s="14">
        <f t="shared" si="13"/>
        <v>8742000000</v>
      </c>
      <c r="N292" s="14">
        <f t="shared" si="14"/>
        <v>2477000000</v>
      </c>
    </row>
    <row r="293" spans="1:14" x14ac:dyDescent="0.2">
      <c r="A293">
        <v>315</v>
      </c>
      <c r="B293" t="s">
        <v>138</v>
      </c>
      <c r="C293" t="s">
        <v>5</v>
      </c>
      <c r="D293" s="1">
        <v>41639</v>
      </c>
      <c r="E293" s="2">
        <v>32380000000</v>
      </c>
      <c r="F293" s="2">
        <v>20865000000</v>
      </c>
      <c r="G293" s="2">
        <v>0</v>
      </c>
      <c r="H293" s="2">
        <v>0</v>
      </c>
      <c r="I293" s="2">
        <v>9339000000</v>
      </c>
      <c r="J293" t="s">
        <v>15</v>
      </c>
      <c r="K293" s="18" t="s">
        <v>70</v>
      </c>
      <c r="L293" s="171">
        <f t="shared" si="12"/>
        <v>11515000000</v>
      </c>
      <c r="M293" s="14">
        <f t="shared" si="13"/>
        <v>9339000000</v>
      </c>
      <c r="N293" s="14">
        <f t="shared" si="14"/>
        <v>2176000000</v>
      </c>
    </row>
    <row r="294" spans="1:14" x14ac:dyDescent="0.2">
      <c r="A294">
        <v>316</v>
      </c>
      <c r="B294" t="s">
        <v>138</v>
      </c>
      <c r="C294" t="s">
        <v>6</v>
      </c>
      <c r="D294" s="1">
        <v>42004</v>
      </c>
      <c r="E294" s="2">
        <v>34914000000</v>
      </c>
      <c r="F294" s="2">
        <v>21334000000</v>
      </c>
      <c r="G294" s="2">
        <v>0</v>
      </c>
      <c r="H294" s="2">
        <v>0</v>
      </c>
      <c r="I294" s="2">
        <v>10276000000</v>
      </c>
      <c r="J294" t="s">
        <v>15</v>
      </c>
      <c r="K294" s="18" t="s">
        <v>70</v>
      </c>
      <c r="L294" s="171">
        <f t="shared" si="12"/>
        <v>13580000000</v>
      </c>
      <c r="M294" s="14">
        <f t="shared" si="13"/>
        <v>10276000000</v>
      </c>
      <c r="N294" s="14">
        <f t="shared" si="14"/>
        <v>3304000000</v>
      </c>
    </row>
    <row r="295" spans="1:14" x14ac:dyDescent="0.2">
      <c r="A295">
        <v>317</v>
      </c>
      <c r="B295" t="s">
        <v>138</v>
      </c>
      <c r="C295" t="s">
        <v>7</v>
      </c>
      <c r="D295" s="1">
        <v>42369</v>
      </c>
      <c r="E295" s="2">
        <v>37876000000</v>
      </c>
      <c r="F295" s="2">
        <v>23290000000</v>
      </c>
      <c r="G295" s="2">
        <v>0</v>
      </c>
      <c r="H295" s="2">
        <v>0</v>
      </c>
      <c r="I295" s="2">
        <v>11259000000</v>
      </c>
      <c r="J295" t="s">
        <v>15</v>
      </c>
      <c r="K295" s="18" t="s">
        <v>70</v>
      </c>
      <c r="L295" s="171">
        <f t="shared" si="12"/>
        <v>14586000000</v>
      </c>
      <c r="M295" s="14">
        <f t="shared" si="13"/>
        <v>11259000000</v>
      </c>
      <c r="N295" s="14">
        <f t="shared" si="14"/>
        <v>3327000000</v>
      </c>
    </row>
    <row r="296" spans="1:14" x14ac:dyDescent="0.2">
      <c r="A296">
        <v>318</v>
      </c>
      <c r="B296" t="s">
        <v>139</v>
      </c>
      <c r="C296" t="s">
        <v>2</v>
      </c>
      <c r="D296" s="1">
        <v>41274</v>
      </c>
      <c r="E296" s="2">
        <v>4111000000</v>
      </c>
      <c r="F296" s="2">
        <v>3477000000</v>
      </c>
      <c r="G296" s="2">
        <v>0</v>
      </c>
      <c r="H296" s="2">
        <v>0</v>
      </c>
      <c r="I296" s="2">
        <v>14000000</v>
      </c>
      <c r="J296" t="s">
        <v>37</v>
      </c>
      <c r="K296" s="18" t="s">
        <v>40</v>
      </c>
      <c r="L296" s="171">
        <f t="shared" si="12"/>
        <v>634000000</v>
      </c>
      <c r="M296" s="14">
        <f t="shared" si="13"/>
        <v>14000000</v>
      </c>
      <c r="N296" s="14">
        <f t="shared" si="14"/>
        <v>620000000</v>
      </c>
    </row>
    <row r="297" spans="1:14" x14ac:dyDescent="0.2">
      <c r="A297">
        <v>319</v>
      </c>
      <c r="B297" t="s">
        <v>139</v>
      </c>
      <c r="C297" t="s">
        <v>5</v>
      </c>
      <c r="D297" s="1">
        <v>41639</v>
      </c>
      <c r="E297" s="2">
        <v>4531000000</v>
      </c>
      <c r="F297" s="2">
        <v>3748000000</v>
      </c>
      <c r="G297" s="2">
        <v>0</v>
      </c>
      <c r="H297" s="2">
        <v>0</v>
      </c>
      <c r="I297" s="2">
        <v>15000000</v>
      </c>
      <c r="J297" t="s">
        <v>37</v>
      </c>
      <c r="K297" s="18" t="s">
        <v>40</v>
      </c>
      <c r="L297" s="171">
        <f t="shared" si="12"/>
        <v>783000000</v>
      </c>
      <c r="M297" s="14">
        <f t="shared" si="13"/>
        <v>15000000</v>
      </c>
      <c r="N297" s="14">
        <f t="shared" si="14"/>
        <v>768000000</v>
      </c>
    </row>
    <row r="298" spans="1:14" x14ac:dyDescent="0.2">
      <c r="A298">
        <v>320</v>
      </c>
      <c r="B298" t="s">
        <v>139</v>
      </c>
      <c r="C298" t="s">
        <v>6</v>
      </c>
      <c r="D298" s="1">
        <v>42004</v>
      </c>
      <c r="E298" s="2">
        <v>4945000000</v>
      </c>
      <c r="F298" s="2">
        <v>4157000000</v>
      </c>
      <c r="G298" s="2">
        <v>0</v>
      </c>
      <c r="H298" s="2">
        <v>0</v>
      </c>
      <c r="I298" s="2">
        <v>14000000</v>
      </c>
      <c r="J298" t="s">
        <v>37</v>
      </c>
      <c r="K298" s="18" t="s">
        <v>40</v>
      </c>
      <c r="L298" s="171">
        <f t="shared" si="12"/>
        <v>788000000</v>
      </c>
      <c r="M298" s="14">
        <f t="shared" si="13"/>
        <v>14000000</v>
      </c>
      <c r="N298" s="14">
        <f t="shared" si="14"/>
        <v>774000000</v>
      </c>
    </row>
    <row r="299" spans="1:14" x14ac:dyDescent="0.2">
      <c r="A299">
        <v>321</v>
      </c>
      <c r="B299" t="s">
        <v>139</v>
      </c>
      <c r="C299" t="s">
        <v>7</v>
      </c>
      <c r="D299" s="1">
        <v>42369</v>
      </c>
      <c r="E299" s="2">
        <v>5142000000</v>
      </c>
      <c r="F299" s="2">
        <v>4195000000</v>
      </c>
      <c r="G299" s="2">
        <v>0</v>
      </c>
      <c r="H299" s="2">
        <v>0</v>
      </c>
      <c r="I299" s="2">
        <v>13000000</v>
      </c>
      <c r="J299" t="s">
        <v>37</v>
      </c>
      <c r="K299" s="18" t="s">
        <v>40</v>
      </c>
      <c r="L299" s="171">
        <f t="shared" si="12"/>
        <v>947000000</v>
      </c>
      <c r="M299" s="14">
        <f t="shared" si="13"/>
        <v>13000000</v>
      </c>
      <c r="N299" s="14">
        <f t="shared" si="14"/>
        <v>934000000</v>
      </c>
    </row>
    <row r="300" spans="1:14" x14ac:dyDescent="0.2">
      <c r="A300">
        <v>322</v>
      </c>
      <c r="B300" t="s">
        <v>140</v>
      </c>
      <c r="C300" t="s">
        <v>2</v>
      </c>
      <c r="D300" s="1">
        <v>41274</v>
      </c>
      <c r="E300" s="2">
        <v>17085000000</v>
      </c>
      <c r="F300" s="2">
        <v>7153000000</v>
      </c>
      <c r="G300" s="2">
        <v>6043000000</v>
      </c>
      <c r="H300" s="2">
        <v>0</v>
      </c>
      <c r="I300" s="2">
        <v>0</v>
      </c>
      <c r="J300" t="s">
        <v>26</v>
      </c>
      <c r="K300" s="18" t="s">
        <v>131</v>
      </c>
      <c r="L300" s="171">
        <f t="shared" si="12"/>
        <v>9932000000</v>
      </c>
      <c r="M300" s="14">
        <f t="shared" si="13"/>
        <v>6043000000</v>
      </c>
      <c r="N300" s="14">
        <f t="shared" si="14"/>
        <v>3889000000</v>
      </c>
    </row>
    <row r="301" spans="1:14" x14ac:dyDescent="0.2">
      <c r="A301">
        <v>323</v>
      </c>
      <c r="B301" t="s">
        <v>140</v>
      </c>
      <c r="C301" t="s">
        <v>5</v>
      </c>
      <c r="D301" s="1">
        <v>41639</v>
      </c>
      <c r="E301" s="2">
        <v>17420000000</v>
      </c>
      <c r="F301" s="2">
        <v>7219000000</v>
      </c>
      <c r="G301" s="2">
        <v>6645000000</v>
      </c>
      <c r="H301" s="2">
        <v>0</v>
      </c>
      <c r="I301" s="2">
        <v>0</v>
      </c>
      <c r="J301" t="s">
        <v>26</v>
      </c>
      <c r="K301" s="18" t="s">
        <v>131</v>
      </c>
      <c r="L301" s="171">
        <f t="shared" si="12"/>
        <v>10201000000</v>
      </c>
      <c r="M301" s="14">
        <f t="shared" si="13"/>
        <v>6645000000</v>
      </c>
      <c r="N301" s="14">
        <f t="shared" si="14"/>
        <v>3556000000</v>
      </c>
    </row>
    <row r="302" spans="1:14" x14ac:dyDescent="0.2">
      <c r="A302">
        <v>324</v>
      </c>
      <c r="B302" t="s">
        <v>140</v>
      </c>
      <c r="C302" t="s">
        <v>6</v>
      </c>
      <c r="D302" s="1">
        <v>42004</v>
      </c>
      <c r="E302" s="2">
        <v>17277000000</v>
      </c>
      <c r="F302" s="2">
        <v>7168000000</v>
      </c>
      <c r="G302" s="2">
        <v>6552000000</v>
      </c>
      <c r="H302" s="2">
        <v>0</v>
      </c>
      <c r="I302" s="2">
        <v>0</v>
      </c>
      <c r="J302" t="s">
        <v>26</v>
      </c>
      <c r="K302" s="18" t="s">
        <v>131</v>
      </c>
      <c r="L302" s="171">
        <f t="shared" si="12"/>
        <v>10109000000</v>
      </c>
      <c r="M302" s="14">
        <f t="shared" si="13"/>
        <v>6552000000</v>
      </c>
      <c r="N302" s="14">
        <f t="shared" si="14"/>
        <v>3557000000</v>
      </c>
    </row>
    <row r="303" spans="1:14" x14ac:dyDescent="0.2">
      <c r="A303">
        <v>325</v>
      </c>
      <c r="B303" t="s">
        <v>140</v>
      </c>
      <c r="C303" t="s">
        <v>7</v>
      </c>
      <c r="D303" s="1">
        <v>42369</v>
      </c>
      <c r="E303" s="2">
        <v>16034000000</v>
      </c>
      <c r="F303" s="2">
        <v>6635000000</v>
      </c>
      <c r="G303" s="2">
        <v>6610000000</v>
      </c>
      <c r="H303" s="2">
        <v>0</v>
      </c>
      <c r="I303" s="2">
        <v>0</v>
      </c>
      <c r="J303" t="s">
        <v>26</v>
      </c>
      <c r="K303" s="18" t="s">
        <v>131</v>
      </c>
      <c r="L303" s="171">
        <f t="shared" si="12"/>
        <v>9399000000</v>
      </c>
      <c r="M303" s="14">
        <f t="shared" si="13"/>
        <v>6610000000</v>
      </c>
      <c r="N303" s="14">
        <f t="shared" si="14"/>
        <v>2789000000</v>
      </c>
    </row>
    <row r="304" spans="1:14" x14ac:dyDescent="0.2">
      <c r="A304">
        <v>326</v>
      </c>
      <c r="B304" t="s">
        <v>141</v>
      </c>
      <c r="C304" t="s">
        <v>2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s="2">
        <v>0</v>
      </c>
      <c r="J304" t="s">
        <v>26</v>
      </c>
      <c r="K304" s="18" t="s">
        <v>131</v>
      </c>
      <c r="L304" s="171">
        <f t="shared" si="12"/>
        <v>2391000000</v>
      </c>
      <c r="M304" s="14">
        <f t="shared" si="13"/>
        <v>1421000000</v>
      </c>
      <c r="N304" s="14">
        <f t="shared" si="14"/>
        <v>970000000</v>
      </c>
    </row>
    <row r="305" spans="1:14" x14ac:dyDescent="0.2">
      <c r="A305">
        <v>327</v>
      </c>
      <c r="B305" t="s">
        <v>141</v>
      </c>
      <c r="C305" t="s">
        <v>5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s="2">
        <v>0</v>
      </c>
      <c r="J305" t="s">
        <v>26</v>
      </c>
      <c r="K305" s="18" t="s">
        <v>131</v>
      </c>
      <c r="L305" s="171">
        <f t="shared" si="12"/>
        <v>2356000000</v>
      </c>
      <c r="M305" s="14">
        <f t="shared" si="13"/>
        <v>1379000000</v>
      </c>
      <c r="N305" s="14">
        <f t="shared" si="14"/>
        <v>977000000</v>
      </c>
    </row>
    <row r="306" spans="1:14" x14ac:dyDescent="0.2">
      <c r="A306">
        <v>328</v>
      </c>
      <c r="B306" t="s">
        <v>141</v>
      </c>
      <c r="C306" t="s">
        <v>6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s="2">
        <v>0</v>
      </c>
      <c r="J306" t="s">
        <v>26</v>
      </c>
      <c r="K306" s="18" t="s">
        <v>131</v>
      </c>
      <c r="L306" s="171">
        <f t="shared" si="12"/>
        <v>2465000000</v>
      </c>
      <c r="M306" s="14">
        <f t="shared" si="13"/>
        <v>1457000000</v>
      </c>
      <c r="N306" s="14">
        <f t="shared" si="14"/>
        <v>1008000000</v>
      </c>
    </row>
    <row r="307" spans="1:14" x14ac:dyDescent="0.2">
      <c r="A307">
        <v>329</v>
      </c>
      <c r="B307" t="s">
        <v>141</v>
      </c>
      <c r="C307" t="s">
        <v>7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s="2">
        <v>0</v>
      </c>
      <c r="J307" t="s">
        <v>26</v>
      </c>
      <c r="K307" s="18" t="s">
        <v>131</v>
      </c>
      <c r="L307" s="171">
        <f t="shared" si="12"/>
        <v>2598000000</v>
      </c>
      <c r="M307" s="14">
        <f t="shared" si="13"/>
        <v>1534000000</v>
      </c>
      <c r="N307" s="14">
        <f t="shared" si="14"/>
        <v>1064000000</v>
      </c>
    </row>
    <row r="308" spans="1:14" x14ac:dyDescent="0.2">
      <c r="A308">
        <v>330</v>
      </c>
      <c r="B308" t="s">
        <v>142</v>
      </c>
      <c r="C308" t="s">
        <v>2</v>
      </c>
      <c r="D308" s="1">
        <v>41639</v>
      </c>
      <c r="E308" s="2">
        <v>2666000000</v>
      </c>
      <c r="F308" s="2">
        <v>55000000</v>
      </c>
      <c r="G308" s="2">
        <v>1670000000</v>
      </c>
      <c r="H308" s="2">
        <v>0</v>
      </c>
      <c r="I308" s="2">
        <v>46000000</v>
      </c>
      <c r="J308" t="s">
        <v>37</v>
      </c>
      <c r="K308" s="18" t="s">
        <v>129</v>
      </c>
      <c r="L308" s="171">
        <f t="shared" si="12"/>
        <v>2611000000</v>
      </c>
      <c r="M308" s="14">
        <f t="shared" si="13"/>
        <v>1716000000</v>
      </c>
      <c r="N308" s="14">
        <f t="shared" si="14"/>
        <v>895000000</v>
      </c>
    </row>
    <row r="309" spans="1:14" x14ac:dyDescent="0.2">
      <c r="A309">
        <v>331</v>
      </c>
      <c r="B309" t="s">
        <v>142</v>
      </c>
      <c r="C309" t="s">
        <v>5</v>
      </c>
      <c r="D309" s="1">
        <v>42004</v>
      </c>
      <c r="E309" s="2">
        <v>2607000000</v>
      </c>
      <c r="F309" s="2">
        <v>45000000</v>
      </c>
      <c r="G309" s="2">
        <v>1611000000</v>
      </c>
      <c r="H309" s="2">
        <v>0</v>
      </c>
      <c r="I309" s="2">
        <v>27000000</v>
      </c>
      <c r="J309" t="s">
        <v>37</v>
      </c>
      <c r="K309" s="18" t="s">
        <v>129</v>
      </c>
      <c r="L309" s="171">
        <f t="shared" si="12"/>
        <v>2562000000</v>
      </c>
      <c r="M309" s="14">
        <f t="shared" si="13"/>
        <v>1638000000</v>
      </c>
      <c r="N309" s="14">
        <f t="shared" si="14"/>
        <v>924000000</v>
      </c>
    </row>
    <row r="310" spans="1:14" x14ac:dyDescent="0.2">
      <c r="A310">
        <v>332</v>
      </c>
      <c r="B310" t="s">
        <v>142</v>
      </c>
      <c r="C310" t="s">
        <v>6</v>
      </c>
      <c r="D310" s="1">
        <v>42369</v>
      </c>
      <c r="E310" s="2">
        <v>2819000000</v>
      </c>
      <c r="F310" s="2">
        <v>43000000</v>
      </c>
      <c r="G310" s="2">
        <v>1859000000</v>
      </c>
      <c r="H310" s="2">
        <v>0</v>
      </c>
      <c r="I310" s="2">
        <v>147000000</v>
      </c>
      <c r="J310" t="s">
        <v>37</v>
      </c>
      <c r="K310" s="18" t="s">
        <v>129</v>
      </c>
      <c r="L310" s="171">
        <f t="shared" si="12"/>
        <v>2776000000</v>
      </c>
      <c r="M310" s="14">
        <f t="shared" si="13"/>
        <v>2006000000</v>
      </c>
      <c r="N310" s="14">
        <f t="shared" si="14"/>
        <v>770000000</v>
      </c>
    </row>
    <row r="311" spans="1:14" x14ac:dyDescent="0.2">
      <c r="A311">
        <v>333</v>
      </c>
      <c r="B311" t="s">
        <v>142</v>
      </c>
      <c r="C311" t="s">
        <v>7</v>
      </c>
      <c r="D311" s="1">
        <v>42735</v>
      </c>
      <c r="E311" s="2">
        <v>2960000000</v>
      </c>
      <c r="F311" s="2">
        <v>40000000</v>
      </c>
      <c r="G311" s="2">
        <v>1836000000</v>
      </c>
      <c r="H311" s="2">
        <v>0</v>
      </c>
      <c r="I311" s="2">
        <v>248000000</v>
      </c>
      <c r="J311" t="s">
        <v>37</v>
      </c>
      <c r="K311" s="18" t="s">
        <v>129</v>
      </c>
      <c r="L311" s="171">
        <f t="shared" si="12"/>
        <v>2920000000</v>
      </c>
      <c r="M311" s="14">
        <f t="shared" si="13"/>
        <v>2084000000</v>
      </c>
      <c r="N311" s="14">
        <f t="shared" si="14"/>
        <v>836000000</v>
      </c>
    </row>
    <row r="312" spans="1:14" x14ac:dyDescent="0.2">
      <c r="A312">
        <v>338</v>
      </c>
      <c r="B312" t="s">
        <v>143</v>
      </c>
      <c r="C312" t="s">
        <v>2</v>
      </c>
      <c r="D312" s="1">
        <v>41639</v>
      </c>
      <c r="E312" s="2">
        <v>3214591000</v>
      </c>
      <c r="F312" s="2">
        <v>2359822000</v>
      </c>
      <c r="G312" s="2">
        <v>203733000</v>
      </c>
      <c r="H312" s="2">
        <v>0</v>
      </c>
      <c r="I312" s="2">
        <v>96054000</v>
      </c>
      <c r="J312" t="s">
        <v>9</v>
      </c>
      <c r="K312" s="18" t="s">
        <v>144</v>
      </c>
      <c r="L312" s="171">
        <f t="shared" si="12"/>
        <v>854769000</v>
      </c>
      <c r="M312" s="14">
        <f t="shared" si="13"/>
        <v>299787000</v>
      </c>
      <c r="N312" s="14">
        <f t="shared" si="14"/>
        <v>554982000</v>
      </c>
    </row>
    <row r="313" spans="1:14" x14ac:dyDescent="0.2">
      <c r="A313">
        <v>339</v>
      </c>
      <c r="B313" t="s">
        <v>143</v>
      </c>
      <c r="C313" t="s">
        <v>5</v>
      </c>
      <c r="D313" s="1">
        <v>42004</v>
      </c>
      <c r="E313" s="2">
        <v>4108269000</v>
      </c>
      <c r="F313" s="2">
        <v>2990513000</v>
      </c>
      <c r="G313" s="2">
        <v>273897000</v>
      </c>
      <c r="H313" s="2">
        <v>0</v>
      </c>
      <c r="I313" s="2">
        <v>110474000</v>
      </c>
      <c r="J313" t="s">
        <v>9</v>
      </c>
      <c r="K313" s="18" t="s">
        <v>144</v>
      </c>
      <c r="L313" s="171">
        <f t="shared" si="12"/>
        <v>1117756000</v>
      </c>
      <c r="M313" s="14">
        <f t="shared" si="13"/>
        <v>384371000</v>
      </c>
      <c r="N313" s="14">
        <f t="shared" si="14"/>
        <v>733385000</v>
      </c>
    </row>
    <row r="314" spans="1:14" x14ac:dyDescent="0.2">
      <c r="A314">
        <v>340</v>
      </c>
      <c r="B314" t="s">
        <v>143</v>
      </c>
      <c r="C314" t="s">
        <v>6</v>
      </c>
      <c r="D314" s="1">
        <v>42369</v>
      </c>
      <c r="E314" s="2">
        <v>4501223000</v>
      </c>
      <c r="F314" s="2">
        <v>3326936000</v>
      </c>
      <c r="G314" s="2">
        <v>250214000</v>
      </c>
      <c r="H314" s="2">
        <v>0</v>
      </c>
      <c r="I314" s="2">
        <v>130368000</v>
      </c>
      <c r="J314" t="s">
        <v>9</v>
      </c>
      <c r="K314" s="18" t="s">
        <v>144</v>
      </c>
      <c r="L314" s="171">
        <f t="shared" si="12"/>
        <v>1174287000</v>
      </c>
      <c r="M314" s="14">
        <f t="shared" si="13"/>
        <v>380582000</v>
      </c>
      <c r="N314" s="14">
        <f t="shared" si="14"/>
        <v>793705000</v>
      </c>
    </row>
    <row r="315" spans="1:14" x14ac:dyDescent="0.2">
      <c r="A315">
        <v>341</v>
      </c>
      <c r="B315" t="s">
        <v>143</v>
      </c>
      <c r="C315" t="s">
        <v>7</v>
      </c>
      <c r="D315" s="1">
        <v>42735</v>
      </c>
      <c r="E315" s="2">
        <v>3904384000</v>
      </c>
      <c r="F315" s="2">
        <v>3406170000</v>
      </c>
      <c r="G315" s="2">
        <v>276240000</v>
      </c>
      <c r="H315" s="2">
        <v>0</v>
      </c>
      <c r="I315" s="2">
        <v>146368000</v>
      </c>
      <c r="J315" t="s">
        <v>9</v>
      </c>
      <c r="K315" s="18" t="s">
        <v>144</v>
      </c>
      <c r="L315" s="171">
        <f t="shared" si="12"/>
        <v>498214000</v>
      </c>
      <c r="M315" s="14">
        <f t="shared" si="13"/>
        <v>422608000</v>
      </c>
      <c r="N315" s="14">
        <f t="shared" si="14"/>
        <v>75606000</v>
      </c>
    </row>
    <row r="316" spans="1:14" x14ac:dyDescent="0.2">
      <c r="A316">
        <v>342</v>
      </c>
      <c r="B316" t="s">
        <v>145</v>
      </c>
      <c r="C316" t="s">
        <v>2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s="2">
        <v>0</v>
      </c>
      <c r="J316" t="s">
        <v>3</v>
      </c>
      <c r="K316" s="18" t="s">
        <v>146</v>
      </c>
      <c r="L316" s="171">
        <f t="shared" si="12"/>
        <v>4280000000</v>
      </c>
      <c r="M316" s="14">
        <f t="shared" si="13"/>
        <v>2540000000</v>
      </c>
      <c r="N316" s="14">
        <f t="shared" si="14"/>
        <v>1740000000</v>
      </c>
    </row>
    <row r="317" spans="1:14" x14ac:dyDescent="0.2">
      <c r="A317">
        <v>343</v>
      </c>
      <c r="B317" t="s">
        <v>145</v>
      </c>
      <c r="C317" t="s">
        <v>5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s="2">
        <v>0</v>
      </c>
      <c r="J317" t="s">
        <v>3</v>
      </c>
      <c r="K317" s="18" t="s">
        <v>146</v>
      </c>
      <c r="L317" s="171">
        <f t="shared" si="12"/>
        <v>4861000000</v>
      </c>
      <c r="M317" s="14">
        <f t="shared" si="13"/>
        <v>2866000000</v>
      </c>
      <c r="N317" s="14">
        <f t="shared" si="14"/>
        <v>1995000000</v>
      </c>
    </row>
    <row r="318" spans="1:14" x14ac:dyDescent="0.2">
      <c r="A318">
        <v>344</v>
      </c>
      <c r="B318" t="s">
        <v>145</v>
      </c>
      <c r="C318" t="s">
        <v>6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s="2">
        <v>0</v>
      </c>
      <c r="J318" t="s">
        <v>3</v>
      </c>
      <c r="K318" s="18" t="s">
        <v>146</v>
      </c>
      <c r="L318" s="171">
        <f t="shared" si="12"/>
        <v>4947000000</v>
      </c>
      <c r="M318" s="14">
        <f t="shared" si="13"/>
        <v>2904000000</v>
      </c>
      <c r="N318" s="14">
        <f t="shared" si="14"/>
        <v>2043000000</v>
      </c>
    </row>
    <row r="319" spans="1:14" x14ac:dyDescent="0.2">
      <c r="A319">
        <v>345</v>
      </c>
      <c r="B319" t="s">
        <v>145</v>
      </c>
      <c r="C319" t="s">
        <v>7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s="2">
        <v>0</v>
      </c>
      <c r="J319" t="s">
        <v>3</v>
      </c>
      <c r="K319" s="18" t="s">
        <v>146</v>
      </c>
      <c r="L319" s="171">
        <f t="shared" si="12"/>
        <v>4452000000</v>
      </c>
      <c r="M319" s="14">
        <f t="shared" si="13"/>
        <v>2825000000</v>
      </c>
      <c r="N319" s="14">
        <f t="shared" si="14"/>
        <v>1627000000</v>
      </c>
    </row>
    <row r="320" spans="1:14" x14ac:dyDescent="0.2">
      <c r="A320">
        <v>346</v>
      </c>
      <c r="B320" t="s">
        <v>147</v>
      </c>
      <c r="C320" t="s">
        <v>2</v>
      </c>
      <c r="D320" s="1">
        <v>41639</v>
      </c>
      <c r="E320" s="2">
        <v>6566000000</v>
      </c>
      <c r="F320" s="2">
        <v>4562000000</v>
      </c>
      <c r="G320" s="2">
        <v>234000000</v>
      </c>
      <c r="H320" s="2">
        <v>0</v>
      </c>
      <c r="I320" s="2">
        <v>628000000</v>
      </c>
      <c r="J320" t="s">
        <v>32</v>
      </c>
      <c r="K320" s="18" t="s">
        <v>33</v>
      </c>
      <c r="L320" s="171">
        <f t="shared" si="12"/>
        <v>2004000000</v>
      </c>
      <c r="M320" s="14">
        <f t="shared" si="13"/>
        <v>862000000</v>
      </c>
      <c r="N320" s="14">
        <f t="shared" si="14"/>
        <v>1142000000</v>
      </c>
    </row>
    <row r="321" spans="1:14" x14ac:dyDescent="0.2">
      <c r="A321">
        <v>347</v>
      </c>
      <c r="B321" t="s">
        <v>147</v>
      </c>
      <c r="C321" t="s">
        <v>5</v>
      </c>
      <c r="D321" s="1">
        <v>42004</v>
      </c>
      <c r="E321" s="2">
        <v>7179000000</v>
      </c>
      <c r="F321" s="2">
        <v>5090000000</v>
      </c>
      <c r="G321" s="2">
        <v>252000000</v>
      </c>
      <c r="H321" s="2">
        <v>0</v>
      </c>
      <c r="I321" s="2">
        <v>685000000</v>
      </c>
      <c r="J321" t="s">
        <v>32</v>
      </c>
      <c r="K321" s="18" t="s">
        <v>33</v>
      </c>
      <c r="L321" s="171">
        <f t="shared" si="12"/>
        <v>2089000000</v>
      </c>
      <c r="M321" s="14">
        <f t="shared" si="13"/>
        <v>937000000</v>
      </c>
      <c r="N321" s="14">
        <f t="shared" si="14"/>
        <v>1152000000</v>
      </c>
    </row>
    <row r="322" spans="1:14" x14ac:dyDescent="0.2">
      <c r="A322">
        <v>348</v>
      </c>
      <c r="B322" t="s">
        <v>147</v>
      </c>
      <c r="C322" t="s">
        <v>6</v>
      </c>
      <c r="D322" s="1">
        <v>42369</v>
      </c>
      <c r="E322" s="2">
        <v>6456000000</v>
      </c>
      <c r="F322" s="2">
        <v>4281000000</v>
      </c>
      <c r="G322" s="2">
        <v>262000000</v>
      </c>
      <c r="H322" s="2">
        <v>0</v>
      </c>
      <c r="I322" s="2">
        <v>750000000</v>
      </c>
      <c r="J322" t="s">
        <v>32</v>
      </c>
      <c r="K322" s="18" t="s">
        <v>33</v>
      </c>
      <c r="L322" s="171">
        <f t="shared" si="12"/>
        <v>2175000000</v>
      </c>
      <c r="M322" s="14">
        <f t="shared" si="13"/>
        <v>1012000000</v>
      </c>
      <c r="N322" s="14">
        <f t="shared" si="14"/>
        <v>1163000000</v>
      </c>
    </row>
    <row r="323" spans="1:14" x14ac:dyDescent="0.2">
      <c r="A323">
        <v>349</v>
      </c>
      <c r="B323" t="s">
        <v>147</v>
      </c>
      <c r="C323" t="s">
        <v>7</v>
      </c>
      <c r="D323" s="1">
        <v>42735</v>
      </c>
      <c r="E323" s="2">
        <v>6399000000</v>
      </c>
      <c r="F323" s="2">
        <v>4010000000</v>
      </c>
      <c r="G323" s="2">
        <v>281000000</v>
      </c>
      <c r="H323" s="2">
        <v>0</v>
      </c>
      <c r="I323" s="2">
        <v>811000000</v>
      </c>
      <c r="J323" t="s">
        <v>32</v>
      </c>
      <c r="K323" s="18" t="s">
        <v>33</v>
      </c>
      <c r="L323" s="171">
        <f t="shared" ref="L323:L386" si="15">E323-F323</f>
        <v>2389000000</v>
      </c>
      <c r="M323" s="14">
        <f t="shared" ref="M323:M386" si="16">G323+H323+I323</f>
        <v>1092000000</v>
      </c>
      <c r="N323" s="14">
        <f t="shared" ref="N323:N386" si="17">L323-M323</f>
        <v>1297000000</v>
      </c>
    </row>
    <row r="324" spans="1:14" x14ac:dyDescent="0.2">
      <c r="A324">
        <v>350</v>
      </c>
      <c r="B324" t="s">
        <v>148</v>
      </c>
      <c r="C324" t="s">
        <v>2</v>
      </c>
      <c r="D324" s="1">
        <v>41274</v>
      </c>
      <c r="E324" s="2">
        <v>8110000000</v>
      </c>
      <c r="F324" s="2">
        <v>6781000000</v>
      </c>
      <c r="G324" s="2">
        <v>1105000000</v>
      </c>
      <c r="H324" s="2">
        <v>0</v>
      </c>
      <c r="I324" s="2">
        <v>88000000</v>
      </c>
      <c r="J324" t="s">
        <v>15</v>
      </c>
      <c r="K324" s="18" t="s">
        <v>70</v>
      </c>
      <c r="L324" s="171">
        <f t="shared" si="15"/>
        <v>1329000000</v>
      </c>
      <c r="M324" s="14">
        <f t="shared" si="16"/>
        <v>1193000000</v>
      </c>
      <c r="N324" s="14">
        <f t="shared" si="17"/>
        <v>136000000</v>
      </c>
    </row>
    <row r="325" spans="1:14" x14ac:dyDescent="0.2">
      <c r="A325">
        <v>351</v>
      </c>
      <c r="B325" t="s">
        <v>148</v>
      </c>
      <c r="C325" t="s">
        <v>5</v>
      </c>
      <c r="D325" s="1">
        <v>41639</v>
      </c>
      <c r="E325" s="2">
        <v>10863000000</v>
      </c>
      <c r="F325" s="2">
        <v>8995000000</v>
      </c>
      <c r="G325" s="2">
        <v>1264000000</v>
      </c>
      <c r="H325" s="2">
        <v>0</v>
      </c>
      <c r="I325" s="2">
        <v>327000000</v>
      </c>
      <c r="J325" t="s">
        <v>15</v>
      </c>
      <c r="K325" s="18" t="s">
        <v>70</v>
      </c>
      <c r="L325" s="171">
        <f t="shared" si="15"/>
        <v>1868000000</v>
      </c>
      <c r="M325" s="14">
        <f t="shared" si="16"/>
        <v>1591000000</v>
      </c>
      <c r="N325" s="14">
        <f t="shared" si="17"/>
        <v>277000000</v>
      </c>
    </row>
    <row r="326" spans="1:14" x14ac:dyDescent="0.2">
      <c r="A326">
        <v>352</v>
      </c>
      <c r="B326" t="s">
        <v>148</v>
      </c>
      <c r="C326" t="s">
        <v>6</v>
      </c>
      <c r="D326" s="1">
        <v>42004</v>
      </c>
      <c r="E326" s="2">
        <v>16560000000</v>
      </c>
      <c r="F326" s="2">
        <v>12678000000</v>
      </c>
      <c r="G326" s="2">
        <v>2012000000</v>
      </c>
      <c r="H326" s="2">
        <v>0</v>
      </c>
      <c r="I326" s="2">
        <v>1406000000</v>
      </c>
      <c r="J326" t="s">
        <v>15</v>
      </c>
      <c r="K326" s="18" t="s">
        <v>70</v>
      </c>
      <c r="L326" s="171">
        <f t="shared" si="15"/>
        <v>3882000000</v>
      </c>
      <c r="M326" s="14">
        <f t="shared" si="16"/>
        <v>3418000000</v>
      </c>
      <c r="N326" s="14">
        <f t="shared" si="17"/>
        <v>464000000</v>
      </c>
    </row>
    <row r="327" spans="1:14" x14ac:dyDescent="0.2">
      <c r="A327">
        <v>353</v>
      </c>
      <c r="B327" t="s">
        <v>148</v>
      </c>
      <c r="C327" t="s">
        <v>7</v>
      </c>
      <c r="D327" s="1">
        <v>42369</v>
      </c>
      <c r="E327" s="2">
        <v>22760000000</v>
      </c>
      <c r="F327" s="2">
        <v>17242000000</v>
      </c>
      <c r="G327" s="2">
        <v>2977000000</v>
      </c>
      <c r="H327" s="2">
        <v>0</v>
      </c>
      <c r="I327" s="2">
        <v>1836000000</v>
      </c>
      <c r="J327" t="s">
        <v>15</v>
      </c>
      <c r="K327" s="18" t="s">
        <v>70</v>
      </c>
      <c r="L327" s="171">
        <f t="shared" si="15"/>
        <v>5518000000</v>
      </c>
      <c r="M327" s="14">
        <f t="shared" si="16"/>
        <v>4813000000</v>
      </c>
      <c r="N327" s="14">
        <f t="shared" si="17"/>
        <v>705000000</v>
      </c>
    </row>
    <row r="328" spans="1:14" x14ac:dyDescent="0.2">
      <c r="A328">
        <v>354</v>
      </c>
      <c r="B328" t="s">
        <v>149</v>
      </c>
      <c r="C328" t="s">
        <v>2</v>
      </c>
      <c r="D328" s="1">
        <v>41274</v>
      </c>
      <c r="E328" s="2">
        <v>7452000000</v>
      </c>
      <c r="F328" s="2">
        <v>4747000000</v>
      </c>
      <c r="G328" s="2">
        <v>365000000</v>
      </c>
      <c r="H328" s="2">
        <v>0</v>
      </c>
      <c r="I328" s="2">
        <v>1050000000</v>
      </c>
      <c r="J328" t="s">
        <v>32</v>
      </c>
      <c r="K328" s="18" t="s">
        <v>33</v>
      </c>
      <c r="L328" s="171">
        <f t="shared" si="15"/>
        <v>2705000000</v>
      </c>
      <c r="M328" s="14">
        <f t="shared" si="16"/>
        <v>1415000000</v>
      </c>
      <c r="N328" s="14">
        <f t="shared" si="17"/>
        <v>1290000000</v>
      </c>
    </row>
    <row r="329" spans="1:14" x14ac:dyDescent="0.2">
      <c r="A329">
        <v>355</v>
      </c>
      <c r="B329" t="s">
        <v>149</v>
      </c>
      <c r="C329" t="s">
        <v>5</v>
      </c>
      <c r="D329" s="1">
        <v>41639</v>
      </c>
      <c r="E329" s="2">
        <v>8106000000</v>
      </c>
      <c r="F329" s="2">
        <v>5755000000</v>
      </c>
      <c r="G329" s="2">
        <v>387000000</v>
      </c>
      <c r="H329" s="2">
        <v>0</v>
      </c>
      <c r="I329" s="2">
        <v>954000000</v>
      </c>
      <c r="J329" t="s">
        <v>32</v>
      </c>
      <c r="K329" s="18" t="s">
        <v>33</v>
      </c>
      <c r="L329" s="171">
        <f t="shared" si="15"/>
        <v>2351000000</v>
      </c>
      <c r="M329" s="14">
        <f t="shared" si="16"/>
        <v>1341000000</v>
      </c>
      <c r="N329" s="14">
        <f t="shared" si="17"/>
        <v>1010000000</v>
      </c>
    </row>
    <row r="330" spans="1:14" x14ac:dyDescent="0.2">
      <c r="A330">
        <v>356</v>
      </c>
      <c r="B330" t="s">
        <v>149</v>
      </c>
      <c r="C330" t="s">
        <v>6</v>
      </c>
      <c r="D330" s="1">
        <v>42004</v>
      </c>
      <c r="E330" s="2">
        <v>9226000000</v>
      </c>
      <c r="F330" s="2">
        <v>6890000000</v>
      </c>
      <c r="G330" s="2">
        <v>388000000</v>
      </c>
      <c r="H330" s="2">
        <v>0</v>
      </c>
      <c r="I330" s="2">
        <v>1013000000</v>
      </c>
      <c r="J330" t="s">
        <v>32</v>
      </c>
      <c r="K330" s="18" t="s">
        <v>33</v>
      </c>
      <c r="L330" s="171">
        <f t="shared" si="15"/>
        <v>2336000000</v>
      </c>
      <c r="M330" s="14">
        <f t="shared" si="16"/>
        <v>1401000000</v>
      </c>
      <c r="N330" s="14">
        <f t="shared" si="17"/>
        <v>935000000</v>
      </c>
    </row>
    <row r="331" spans="1:14" x14ac:dyDescent="0.2">
      <c r="A331">
        <v>357</v>
      </c>
      <c r="B331" t="s">
        <v>149</v>
      </c>
      <c r="C331" t="s">
        <v>7</v>
      </c>
      <c r="D331" s="1">
        <v>42369</v>
      </c>
      <c r="E331" s="2">
        <v>7386000000</v>
      </c>
      <c r="F331" s="2">
        <v>5109000000</v>
      </c>
      <c r="G331" s="2">
        <v>374000000</v>
      </c>
      <c r="H331" s="2">
        <v>0</v>
      </c>
      <c r="I331" s="2">
        <v>970000000</v>
      </c>
      <c r="J331" t="s">
        <v>32</v>
      </c>
      <c r="K331" s="18" t="s">
        <v>33</v>
      </c>
      <c r="L331" s="171">
        <f t="shared" si="15"/>
        <v>2277000000</v>
      </c>
      <c r="M331" s="14">
        <f t="shared" si="16"/>
        <v>1344000000</v>
      </c>
      <c r="N331" s="14">
        <f t="shared" si="17"/>
        <v>933000000</v>
      </c>
    </row>
    <row r="332" spans="1:14" x14ac:dyDescent="0.2">
      <c r="A332">
        <v>358</v>
      </c>
      <c r="B332" t="s">
        <v>150</v>
      </c>
      <c r="C332" t="s">
        <v>2</v>
      </c>
      <c r="D332" s="1">
        <v>41274</v>
      </c>
      <c r="E332" s="2">
        <v>23771000000</v>
      </c>
      <c r="F332" s="2">
        <v>1403000000</v>
      </c>
      <c r="G332" s="2">
        <v>11188000000</v>
      </c>
      <c r="H332" s="2">
        <v>0</v>
      </c>
      <c r="I332" s="2">
        <v>5024000000</v>
      </c>
      <c r="J332" t="s">
        <v>37</v>
      </c>
      <c r="K332" s="18" t="s">
        <v>89</v>
      </c>
      <c r="L332" s="171">
        <f t="shared" si="15"/>
        <v>22368000000</v>
      </c>
      <c r="M332" s="14">
        <f t="shared" si="16"/>
        <v>16212000000</v>
      </c>
      <c r="N332" s="14">
        <f t="shared" si="17"/>
        <v>6156000000</v>
      </c>
    </row>
    <row r="333" spans="1:14" x14ac:dyDescent="0.2">
      <c r="A333">
        <v>359</v>
      </c>
      <c r="B333" t="s">
        <v>150</v>
      </c>
      <c r="C333" t="s">
        <v>5</v>
      </c>
      <c r="D333" s="1">
        <v>41639</v>
      </c>
      <c r="E333" s="2">
        <v>24176000000</v>
      </c>
      <c r="F333" s="2">
        <v>1241000000</v>
      </c>
      <c r="G333" s="2">
        <v>11682000000</v>
      </c>
      <c r="H333" s="2">
        <v>0</v>
      </c>
      <c r="I333" s="2">
        <v>4124000000</v>
      </c>
      <c r="J333" t="s">
        <v>37</v>
      </c>
      <c r="K333" s="18" t="s">
        <v>89</v>
      </c>
      <c r="L333" s="171">
        <f t="shared" si="15"/>
        <v>22935000000</v>
      </c>
      <c r="M333" s="14">
        <f t="shared" si="16"/>
        <v>15806000000</v>
      </c>
      <c r="N333" s="14">
        <f t="shared" si="17"/>
        <v>7129000000</v>
      </c>
    </row>
    <row r="334" spans="1:14" x14ac:dyDescent="0.2">
      <c r="A334">
        <v>360</v>
      </c>
      <c r="B334" t="s">
        <v>150</v>
      </c>
      <c r="C334" t="s">
        <v>6</v>
      </c>
      <c r="D334" s="1">
        <v>42004</v>
      </c>
      <c r="E334" s="2">
        <v>23869000000</v>
      </c>
      <c r="F334" s="2">
        <v>1088000000</v>
      </c>
      <c r="G334" s="2">
        <v>11648000000</v>
      </c>
      <c r="H334" s="2">
        <v>0</v>
      </c>
      <c r="I334" s="2">
        <v>4073000000</v>
      </c>
      <c r="J334" t="s">
        <v>37</v>
      </c>
      <c r="K334" s="18" t="s">
        <v>89</v>
      </c>
      <c r="L334" s="171">
        <f t="shared" si="15"/>
        <v>22781000000</v>
      </c>
      <c r="M334" s="14">
        <f t="shared" si="16"/>
        <v>15721000000</v>
      </c>
      <c r="N334" s="14">
        <f t="shared" si="17"/>
        <v>7060000000</v>
      </c>
    </row>
    <row r="335" spans="1:14" x14ac:dyDescent="0.2">
      <c r="A335">
        <v>361</v>
      </c>
      <c r="B335" t="s">
        <v>150</v>
      </c>
      <c r="C335" t="s">
        <v>7</v>
      </c>
      <c r="D335" s="1">
        <v>42369</v>
      </c>
      <c r="E335" s="2">
        <v>25038000000</v>
      </c>
      <c r="F335" s="2">
        <v>1091000000</v>
      </c>
      <c r="G335" s="2">
        <v>12566000000</v>
      </c>
      <c r="H335" s="2">
        <v>0</v>
      </c>
      <c r="I335" s="2">
        <v>4966000000</v>
      </c>
      <c r="J335" t="s">
        <v>37</v>
      </c>
      <c r="K335" s="18" t="s">
        <v>89</v>
      </c>
      <c r="L335" s="171">
        <f t="shared" si="15"/>
        <v>23947000000</v>
      </c>
      <c r="M335" s="14">
        <f t="shared" si="16"/>
        <v>17532000000</v>
      </c>
      <c r="N335" s="14">
        <f t="shared" si="17"/>
        <v>6415000000</v>
      </c>
    </row>
    <row r="336" spans="1:14" x14ac:dyDescent="0.2">
      <c r="A336">
        <v>362</v>
      </c>
      <c r="B336" t="s">
        <v>151</v>
      </c>
      <c r="C336" t="s">
        <v>2</v>
      </c>
      <c r="D336" s="1">
        <v>41274</v>
      </c>
      <c r="E336" s="2">
        <v>1204546000</v>
      </c>
      <c r="F336" s="2">
        <v>290054000</v>
      </c>
      <c r="G336" s="2">
        <v>170113000</v>
      </c>
      <c r="H336" s="2">
        <v>0</v>
      </c>
      <c r="I336" s="2">
        <v>451405000</v>
      </c>
      <c r="J336" t="s">
        <v>72</v>
      </c>
      <c r="K336" s="18" t="s">
        <v>73</v>
      </c>
      <c r="L336" s="171">
        <f t="shared" si="15"/>
        <v>914492000</v>
      </c>
      <c r="M336" s="14">
        <f t="shared" si="16"/>
        <v>621518000</v>
      </c>
      <c r="N336" s="14">
        <f t="shared" si="17"/>
        <v>292974000</v>
      </c>
    </row>
    <row r="337" spans="1:14" x14ac:dyDescent="0.2">
      <c r="A337">
        <v>363</v>
      </c>
      <c r="B337" t="s">
        <v>151</v>
      </c>
      <c r="C337" t="s">
        <v>5</v>
      </c>
      <c r="D337" s="1">
        <v>41639</v>
      </c>
      <c r="E337" s="2">
        <v>1746278000</v>
      </c>
      <c r="F337" s="2">
        <v>400281000</v>
      </c>
      <c r="G337" s="2">
        <v>147651000</v>
      </c>
      <c r="H337" s="2">
        <v>0</v>
      </c>
      <c r="I337" s="2">
        <v>651052000</v>
      </c>
      <c r="J337" t="s">
        <v>72</v>
      </c>
      <c r="K337" s="18" t="s">
        <v>73</v>
      </c>
      <c r="L337" s="171">
        <f t="shared" si="15"/>
        <v>1345997000</v>
      </c>
      <c r="M337" s="14">
        <f t="shared" si="16"/>
        <v>798703000</v>
      </c>
      <c r="N337" s="14">
        <f t="shared" si="17"/>
        <v>547294000</v>
      </c>
    </row>
    <row r="338" spans="1:14" x14ac:dyDescent="0.2">
      <c r="A338">
        <v>364</v>
      </c>
      <c r="B338" t="s">
        <v>151</v>
      </c>
      <c r="C338" t="s">
        <v>6</v>
      </c>
      <c r="D338" s="1">
        <v>42004</v>
      </c>
      <c r="E338" s="2">
        <v>2173011000</v>
      </c>
      <c r="F338" s="2">
        <v>524880000</v>
      </c>
      <c r="G338" s="2">
        <v>129602000</v>
      </c>
      <c r="H338" s="2">
        <v>0</v>
      </c>
      <c r="I338" s="2">
        <v>632760000</v>
      </c>
      <c r="J338" t="s">
        <v>72</v>
      </c>
      <c r="K338" s="18" t="s">
        <v>73</v>
      </c>
      <c r="L338" s="171">
        <f t="shared" si="15"/>
        <v>1648131000</v>
      </c>
      <c r="M338" s="14">
        <f t="shared" si="16"/>
        <v>762362000</v>
      </c>
      <c r="N338" s="14">
        <f t="shared" si="17"/>
        <v>885769000</v>
      </c>
    </row>
    <row r="339" spans="1:14" x14ac:dyDescent="0.2">
      <c r="A339">
        <v>365</v>
      </c>
      <c r="B339" t="s">
        <v>151</v>
      </c>
      <c r="C339" t="s">
        <v>7</v>
      </c>
      <c r="D339" s="1">
        <v>42369</v>
      </c>
      <c r="E339" s="2">
        <v>1357150000</v>
      </c>
      <c r="F339" s="2">
        <v>580994000</v>
      </c>
      <c r="G339" s="2">
        <v>112253000</v>
      </c>
      <c r="H339" s="2">
        <v>0</v>
      </c>
      <c r="I339" s="2">
        <v>622211000</v>
      </c>
      <c r="J339" t="s">
        <v>72</v>
      </c>
      <c r="K339" s="18" t="s">
        <v>73</v>
      </c>
      <c r="L339" s="171">
        <f t="shared" si="15"/>
        <v>776156000</v>
      </c>
      <c r="M339" s="14">
        <f t="shared" si="16"/>
        <v>734464000</v>
      </c>
      <c r="N339" s="14">
        <f t="shared" si="17"/>
        <v>41692000</v>
      </c>
    </row>
    <row r="340" spans="1:14" x14ac:dyDescent="0.2">
      <c r="A340">
        <v>366</v>
      </c>
      <c r="B340" t="s">
        <v>152</v>
      </c>
      <c r="C340" t="s">
        <v>2</v>
      </c>
      <c r="D340" s="1">
        <v>41547</v>
      </c>
      <c r="E340" s="2">
        <v>4474000000</v>
      </c>
      <c r="F340" s="2">
        <v>3103000000</v>
      </c>
      <c r="G340" s="2">
        <v>495000000</v>
      </c>
      <c r="H340" s="2">
        <v>0</v>
      </c>
      <c r="I340" s="2">
        <v>0</v>
      </c>
      <c r="J340" t="s">
        <v>3</v>
      </c>
      <c r="K340" s="18" t="s">
        <v>153</v>
      </c>
      <c r="L340" s="171">
        <f t="shared" si="15"/>
        <v>1371000000</v>
      </c>
      <c r="M340" s="14">
        <f t="shared" si="16"/>
        <v>495000000</v>
      </c>
      <c r="N340" s="14">
        <f t="shared" si="17"/>
        <v>876000000</v>
      </c>
    </row>
    <row r="341" spans="1:14" x14ac:dyDescent="0.2">
      <c r="A341">
        <v>367</v>
      </c>
      <c r="B341" t="s">
        <v>152</v>
      </c>
      <c r="C341" t="s">
        <v>5</v>
      </c>
      <c r="D341" s="1">
        <v>41912</v>
      </c>
      <c r="E341" s="2">
        <v>4979000000</v>
      </c>
      <c r="F341" s="2">
        <v>3469000000</v>
      </c>
      <c r="G341" s="2">
        <v>594000000</v>
      </c>
      <c r="H341" s="2">
        <v>0</v>
      </c>
      <c r="I341" s="2">
        <v>0</v>
      </c>
      <c r="J341" t="s">
        <v>3</v>
      </c>
      <c r="K341" s="18" t="s">
        <v>153</v>
      </c>
      <c r="L341" s="171">
        <f t="shared" si="15"/>
        <v>1510000000</v>
      </c>
      <c r="M341" s="14">
        <f t="shared" si="16"/>
        <v>594000000</v>
      </c>
      <c r="N341" s="14">
        <f t="shared" si="17"/>
        <v>916000000</v>
      </c>
    </row>
    <row r="342" spans="1:14" x14ac:dyDescent="0.2">
      <c r="A342">
        <v>368</v>
      </c>
      <c r="B342" t="s">
        <v>152</v>
      </c>
      <c r="C342" t="s">
        <v>6</v>
      </c>
      <c r="D342" s="1">
        <v>42277</v>
      </c>
      <c r="E342" s="2">
        <v>5244000000</v>
      </c>
      <c r="F342" s="2">
        <v>3630000000</v>
      </c>
      <c r="G342" s="2">
        <v>606000000</v>
      </c>
      <c r="H342" s="2">
        <v>0</v>
      </c>
      <c r="I342" s="2">
        <v>0</v>
      </c>
      <c r="J342" t="s">
        <v>3</v>
      </c>
      <c r="K342" s="18" t="s">
        <v>153</v>
      </c>
      <c r="L342" s="171">
        <f t="shared" si="15"/>
        <v>1614000000</v>
      </c>
      <c r="M342" s="14">
        <f t="shared" si="16"/>
        <v>606000000</v>
      </c>
      <c r="N342" s="14">
        <f t="shared" si="17"/>
        <v>1008000000</v>
      </c>
    </row>
    <row r="343" spans="1:14" x14ac:dyDescent="0.2">
      <c r="A343">
        <v>369</v>
      </c>
      <c r="B343" t="s">
        <v>152</v>
      </c>
      <c r="C343" t="s">
        <v>7</v>
      </c>
      <c r="D343" s="1">
        <v>42643</v>
      </c>
      <c r="E343" s="2">
        <v>5259000000</v>
      </c>
      <c r="F343" s="2">
        <v>3642000000</v>
      </c>
      <c r="G343" s="2">
        <v>638000000</v>
      </c>
      <c r="H343" s="2">
        <v>0</v>
      </c>
      <c r="I343" s="2">
        <v>0</v>
      </c>
      <c r="J343" t="s">
        <v>3</v>
      </c>
      <c r="K343" s="18" t="s">
        <v>153</v>
      </c>
      <c r="L343" s="171">
        <f t="shared" si="15"/>
        <v>1617000000</v>
      </c>
      <c r="M343" s="14">
        <f t="shared" si="16"/>
        <v>638000000</v>
      </c>
      <c r="N343" s="14">
        <f t="shared" si="17"/>
        <v>979000000</v>
      </c>
    </row>
    <row r="344" spans="1:14" x14ac:dyDescent="0.2">
      <c r="A344">
        <v>370</v>
      </c>
      <c r="B344" t="s">
        <v>154</v>
      </c>
      <c r="C344" t="s">
        <v>2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15</v>
      </c>
      <c r="K344" s="18" t="s">
        <v>155</v>
      </c>
      <c r="L344" s="171">
        <f t="shared" si="15"/>
        <v>1026808000</v>
      </c>
      <c r="M344" s="14">
        <f t="shared" si="16"/>
        <v>699801000</v>
      </c>
      <c r="N344" s="14">
        <f t="shared" si="17"/>
        <v>327007000</v>
      </c>
    </row>
    <row r="345" spans="1:14" x14ac:dyDescent="0.2">
      <c r="A345">
        <v>371</v>
      </c>
      <c r="B345" t="s">
        <v>154</v>
      </c>
      <c r="C345" t="s">
        <v>5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15</v>
      </c>
      <c r="K345" s="18" t="s">
        <v>155</v>
      </c>
      <c r="L345" s="171">
        <f t="shared" si="15"/>
        <v>1091570000</v>
      </c>
      <c r="M345" s="14">
        <f t="shared" si="16"/>
        <v>785084000</v>
      </c>
      <c r="N345" s="14">
        <f t="shared" si="17"/>
        <v>306486000</v>
      </c>
    </row>
    <row r="346" spans="1:14" x14ac:dyDescent="0.2">
      <c r="A346">
        <v>372</v>
      </c>
      <c r="B346" t="s">
        <v>154</v>
      </c>
      <c r="C346" t="s">
        <v>6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15</v>
      </c>
      <c r="K346" s="18" t="s">
        <v>155</v>
      </c>
      <c r="L346" s="171">
        <f t="shared" si="15"/>
        <v>1070262000</v>
      </c>
      <c r="M346" s="14">
        <f t="shared" si="16"/>
        <v>833591000</v>
      </c>
      <c r="N346" s="14">
        <f t="shared" si="17"/>
        <v>236671000</v>
      </c>
    </row>
    <row r="347" spans="1:14" x14ac:dyDescent="0.2">
      <c r="A347">
        <v>373</v>
      </c>
      <c r="B347" t="s">
        <v>154</v>
      </c>
      <c r="C347" t="s">
        <v>7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15</v>
      </c>
      <c r="K347" s="18" t="s">
        <v>155</v>
      </c>
      <c r="L347" s="171">
        <f t="shared" si="15"/>
        <v>1173079000</v>
      </c>
      <c r="M347" s="14">
        <f t="shared" si="16"/>
        <v>848999000</v>
      </c>
      <c r="N347" s="14">
        <f t="shared" si="17"/>
        <v>324080000</v>
      </c>
    </row>
    <row r="348" spans="1:14" x14ac:dyDescent="0.2">
      <c r="A348">
        <v>374</v>
      </c>
      <c r="B348" t="s">
        <v>156</v>
      </c>
      <c r="C348" t="s">
        <v>2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s="2">
        <v>0</v>
      </c>
      <c r="I348" s="2">
        <v>0</v>
      </c>
      <c r="J348" t="s">
        <v>26</v>
      </c>
      <c r="K348" s="18" t="s">
        <v>157</v>
      </c>
      <c r="L348" s="171">
        <f t="shared" si="15"/>
        <v>13208000000</v>
      </c>
      <c r="M348" s="14">
        <f t="shared" si="16"/>
        <v>10104000000</v>
      </c>
      <c r="N348" s="14">
        <f t="shared" si="17"/>
        <v>3104000000</v>
      </c>
    </row>
    <row r="349" spans="1:14" x14ac:dyDescent="0.2">
      <c r="A349">
        <v>375</v>
      </c>
      <c r="B349" t="s">
        <v>156</v>
      </c>
      <c r="C349" t="s">
        <v>5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s="2">
        <v>0</v>
      </c>
      <c r="I349" s="2">
        <v>0</v>
      </c>
      <c r="J349" t="s">
        <v>26</v>
      </c>
      <c r="K349" s="18" t="s">
        <v>157</v>
      </c>
      <c r="L349" s="171">
        <f t="shared" si="15"/>
        <v>14182000000</v>
      </c>
      <c r="M349" s="14">
        <f t="shared" si="16"/>
        <v>10899000000</v>
      </c>
      <c r="N349" s="14">
        <f t="shared" si="17"/>
        <v>3283000000</v>
      </c>
    </row>
    <row r="350" spans="1:14" x14ac:dyDescent="0.2">
      <c r="A350">
        <v>376</v>
      </c>
      <c r="B350" t="s">
        <v>156</v>
      </c>
      <c r="C350" t="s">
        <v>6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s="2">
        <v>0</v>
      </c>
      <c r="I350" s="2">
        <v>0</v>
      </c>
      <c r="J350" t="s">
        <v>26</v>
      </c>
      <c r="K350" s="18" t="s">
        <v>157</v>
      </c>
      <c r="L350" s="171">
        <f t="shared" si="15"/>
        <v>15134000000</v>
      </c>
      <c r="M350" s="14">
        <f t="shared" si="16"/>
        <v>11445000000</v>
      </c>
      <c r="N350" s="14">
        <f t="shared" si="17"/>
        <v>3689000000</v>
      </c>
    </row>
    <row r="351" spans="1:14" x14ac:dyDescent="0.2">
      <c r="A351">
        <v>377</v>
      </c>
      <c r="B351" t="s">
        <v>156</v>
      </c>
      <c r="C351" t="s">
        <v>7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s="2">
        <v>0</v>
      </c>
      <c r="I351" s="2">
        <v>0</v>
      </c>
      <c r="J351" t="s">
        <v>26</v>
      </c>
      <c r="K351" s="18" t="s">
        <v>157</v>
      </c>
      <c r="L351" s="171">
        <f t="shared" si="15"/>
        <v>15818000000</v>
      </c>
      <c r="M351" s="14">
        <f t="shared" si="16"/>
        <v>12068000000</v>
      </c>
      <c r="N351" s="14">
        <f t="shared" si="17"/>
        <v>3750000000</v>
      </c>
    </row>
    <row r="352" spans="1:14" x14ac:dyDescent="0.2">
      <c r="A352">
        <v>378</v>
      </c>
      <c r="B352" t="s">
        <v>158</v>
      </c>
      <c r="C352" t="s">
        <v>2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s="2">
        <v>0</v>
      </c>
      <c r="J352" t="s">
        <v>26</v>
      </c>
      <c r="K352" s="18" t="s">
        <v>159</v>
      </c>
      <c r="L352" s="171">
        <f t="shared" si="15"/>
        <v>1319000</v>
      </c>
      <c r="M352" s="14">
        <f t="shared" si="16"/>
        <v>2475000</v>
      </c>
      <c r="N352" s="14">
        <f t="shared" si="17"/>
        <v>-1156000</v>
      </c>
    </row>
    <row r="353" spans="1:14" x14ac:dyDescent="0.2">
      <c r="A353">
        <v>379</v>
      </c>
      <c r="B353" t="s">
        <v>158</v>
      </c>
      <c r="C353" t="s">
        <v>5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26</v>
      </c>
      <c r="K353" s="18" t="s">
        <v>159</v>
      </c>
      <c r="L353" s="171">
        <f t="shared" si="15"/>
        <v>1372000</v>
      </c>
      <c r="M353" s="14">
        <f t="shared" si="16"/>
        <v>4133000</v>
      </c>
      <c r="N353" s="14">
        <f t="shared" si="17"/>
        <v>-2761000</v>
      </c>
    </row>
    <row r="354" spans="1:14" x14ac:dyDescent="0.2">
      <c r="A354">
        <v>380</v>
      </c>
      <c r="B354" t="s">
        <v>158</v>
      </c>
      <c r="C354" t="s">
        <v>6</v>
      </c>
      <c r="D354" s="1">
        <v>38776</v>
      </c>
      <c r="E354" s="2">
        <v>79562000</v>
      </c>
      <c r="F354" s="2">
        <v>75508000</v>
      </c>
      <c r="G354" s="2">
        <v>15359000</v>
      </c>
      <c r="H354" s="2">
        <v>0</v>
      </c>
      <c r="I354" s="2">
        <v>0</v>
      </c>
      <c r="J354" t="s">
        <v>26</v>
      </c>
      <c r="K354" s="18" t="s">
        <v>159</v>
      </c>
      <c r="L354" s="171">
        <f t="shared" si="15"/>
        <v>4054000</v>
      </c>
      <c r="M354" s="14">
        <f t="shared" si="16"/>
        <v>15359000</v>
      </c>
      <c r="N354" s="14">
        <f t="shared" si="17"/>
        <v>-11305000</v>
      </c>
    </row>
    <row r="355" spans="1:14" x14ac:dyDescent="0.2">
      <c r="A355">
        <v>381</v>
      </c>
      <c r="B355" t="s">
        <v>158</v>
      </c>
      <c r="C355" t="s">
        <v>7</v>
      </c>
      <c r="D355" s="1">
        <v>39141</v>
      </c>
      <c r="E355" s="2">
        <v>99642000</v>
      </c>
      <c r="F355" s="2">
        <v>84477000</v>
      </c>
      <c r="G355" s="2">
        <v>25853000</v>
      </c>
      <c r="H355" s="2">
        <v>0</v>
      </c>
      <c r="I355" s="2">
        <v>0</v>
      </c>
      <c r="J355" t="s">
        <v>26</v>
      </c>
      <c r="K355" s="18" t="s">
        <v>159</v>
      </c>
      <c r="L355" s="171">
        <f t="shared" si="15"/>
        <v>15165000</v>
      </c>
      <c r="M355" s="14">
        <f t="shared" si="16"/>
        <v>25853000</v>
      </c>
      <c r="N355" s="14">
        <f t="shared" si="17"/>
        <v>-10688000</v>
      </c>
    </row>
    <row r="356" spans="1:14" x14ac:dyDescent="0.2">
      <c r="A356">
        <v>382</v>
      </c>
      <c r="B356" t="s">
        <v>160</v>
      </c>
      <c r="C356" t="s">
        <v>2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s="2">
        <v>0</v>
      </c>
      <c r="J356" t="s">
        <v>26</v>
      </c>
      <c r="K356" s="18" t="s">
        <v>113</v>
      </c>
      <c r="L356" s="171">
        <f t="shared" si="15"/>
        <v>2912000000</v>
      </c>
      <c r="M356" s="14">
        <f t="shared" si="16"/>
        <v>1781000000</v>
      </c>
      <c r="N356" s="14">
        <f t="shared" si="17"/>
        <v>1131000000</v>
      </c>
    </row>
    <row r="357" spans="1:14" x14ac:dyDescent="0.2">
      <c r="A357">
        <v>383</v>
      </c>
      <c r="B357" t="s">
        <v>160</v>
      </c>
      <c r="C357" t="s">
        <v>5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s="2">
        <v>0</v>
      </c>
      <c r="J357" t="s">
        <v>26</v>
      </c>
      <c r="K357" s="18" t="s">
        <v>113</v>
      </c>
      <c r="L357" s="171">
        <f t="shared" si="15"/>
        <v>2971000000</v>
      </c>
      <c r="M357" s="14">
        <f t="shared" si="16"/>
        <v>1649000000</v>
      </c>
      <c r="N357" s="14">
        <f t="shared" si="17"/>
        <v>1322000000</v>
      </c>
    </row>
    <row r="358" spans="1:14" x14ac:dyDescent="0.2">
      <c r="A358">
        <v>384</v>
      </c>
      <c r="B358" t="s">
        <v>160</v>
      </c>
      <c r="C358" t="s">
        <v>6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s="2">
        <v>0</v>
      </c>
      <c r="J358" t="s">
        <v>26</v>
      </c>
      <c r="K358" s="18" t="s">
        <v>113</v>
      </c>
      <c r="L358" s="171">
        <f t="shared" si="15"/>
        <v>2782000000</v>
      </c>
      <c r="M358" s="14">
        <f t="shared" si="16"/>
        <v>1626000000</v>
      </c>
      <c r="N358" s="14">
        <f t="shared" si="17"/>
        <v>1156000000</v>
      </c>
    </row>
    <row r="359" spans="1:14" x14ac:dyDescent="0.2">
      <c r="A359">
        <v>385</v>
      </c>
      <c r="B359" t="s">
        <v>160</v>
      </c>
      <c r="C359" t="s">
        <v>7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s="2">
        <v>0</v>
      </c>
      <c r="J359" t="s">
        <v>26</v>
      </c>
      <c r="K359" s="18" t="s">
        <v>113</v>
      </c>
      <c r="L359" s="171">
        <f t="shared" si="15"/>
        <v>2780000000</v>
      </c>
      <c r="M359" s="14">
        <f t="shared" si="16"/>
        <v>1789000000</v>
      </c>
      <c r="N359" s="14">
        <f t="shared" si="17"/>
        <v>991000000</v>
      </c>
    </row>
    <row r="360" spans="1:14" x14ac:dyDescent="0.2">
      <c r="A360">
        <v>386</v>
      </c>
      <c r="B360" t="s">
        <v>161</v>
      </c>
      <c r="C360" t="s">
        <v>2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s="2">
        <v>0</v>
      </c>
      <c r="J360" t="s">
        <v>12</v>
      </c>
      <c r="K360" s="18" t="s">
        <v>46</v>
      </c>
      <c r="L360" s="171">
        <f t="shared" si="15"/>
        <v>2366616000</v>
      </c>
      <c r="M360" s="14">
        <f t="shared" si="16"/>
        <v>2477326000</v>
      </c>
      <c r="N360" s="14">
        <f t="shared" si="17"/>
        <v>-110710000</v>
      </c>
    </row>
    <row r="361" spans="1:14" x14ac:dyDescent="0.2">
      <c r="A361">
        <v>387</v>
      </c>
      <c r="B361" t="s">
        <v>161</v>
      </c>
      <c r="C361" t="s">
        <v>5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s="2">
        <v>0</v>
      </c>
      <c r="J361" t="s">
        <v>12</v>
      </c>
      <c r="K361" s="18" t="s">
        <v>46</v>
      </c>
      <c r="L361" s="171">
        <f t="shared" si="15"/>
        <v>3102575000</v>
      </c>
      <c r="M361" s="14">
        <f t="shared" si="16"/>
        <v>3388649000</v>
      </c>
      <c r="N361" s="14">
        <f t="shared" si="17"/>
        <v>-286074000</v>
      </c>
    </row>
    <row r="362" spans="1:14" x14ac:dyDescent="0.2">
      <c r="A362">
        <v>388</v>
      </c>
      <c r="B362" t="s">
        <v>161</v>
      </c>
      <c r="C362" t="s">
        <v>6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s="2">
        <v>0</v>
      </c>
      <c r="J362" t="s">
        <v>12</v>
      </c>
      <c r="K362" s="18" t="s">
        <v>46</v>
      </c>
      <c r="L362" s="171">
        <f t="shared" si="15"/>
        <v>4084316000</v>
      </c>
      <c r="M362" s="14">
        <f t="shared" si="16"/>
        <v>4229949000</v>
      </c>
      <c r="N362" s="14">
        <f t="shared" si="17"/>
        <v>-145633000</v>
      </c>
    </row>
    <row r="363" spans="1:14" x14ac:dyDescent="0.2">
      <c r="A363">
        <v>389</v>
      </c>
      <c r="B363" t="s">
        <v>161</v>
      </c>
      <c r="C363" t="s">
        <v>7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s="2">
        <v>0</v>
      </c>
      <c r="J363" t="s">
        <v>12</v>
      </c>
      <c r="K363" s="18" t="s">
        <v>46</v>
      </c>
      <c r="L363" s="171">
        <f t="shared" si="15"/>
        <v>5012668000</v>
      </c>
      <c r="M363" s="14">
        <f t="shared" si="16"/>
        <v>4897745000</v>
      </c>
      <c r="N363" s="14">
        <f t="shared" si="17"/>
        <v>114923000</v>
      </c>
    </row>
    <row r="364" spans="1:14" x14ac:dyDescent="0.2">
      <c r="A364">
        <v>390</v>
      </c>
      <c r="B364" t="s">
        <v>162</v>
      </c>
      <c r="C364" t="s">
        <v>2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12</v>
      </c>
      <c r="K364" s="18" t="s">
        <v>163</v>
      </c>
      <c r="L364" s="171">
        <f t="shared" si="15"/>
        <v>29440000000</v>
      </c>
      <c r="M364" s="14">
        <f t="shared" si="16"/>
        <v>18139000000</v>
      </c>
      <c r="N364" s="14">
        <f t="shared" si="17"/>
        <v>11301000000</v>
      </c>
    </row>
    <row r="365" spans="1:14" x14ac:dyDescent="0.2">
      <c r="A365">
        <v>391</v>
      </c>
      <c r="B365" t="s">
        <v>162</v>
      </c>
      <c r="C365" t="s">
        <v>5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12</v>
      </c>
      <c r="K365" s="18" t="s">
        <v>163</v>
      </c>
      <c r="L365" s="171">
        <f t="shared" si="15"/>
        <v>27769000000</v>
      </c>
      <c r="M365" s="14">
        <f t="shared" si="16"/>
        <v>18006000000</v>
      </c>
      <c r="N365" s="14">
        <f t="shared" si="17"/>
        <v>9763000000</v>
      </c>
    </row>
    <row r="366" spans="1:14" x14ac:dyDescent="0.2">
      <c r="A366">
        <v>392</v>
      </c>
      <c r="B366" t="s">
        <v>162</v>
      </c>
      <c r="C366" t="s">
        <v>6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12</v>
      </c>
      <c r="K366" s="18" t="s">
        <v>163</v>
      </c>
      <c r="L366" s="171">
        <f t="shared" si="15"/>
        <v>29681000000</v>
      </c>
      <c r="M366" s="14">
        <f t="shared" si="16"/>
        <v>18427000000</v>
      </c>
      <c r="N366" s="14">
        <f t="shared" si="17"/>
        <v>11254000000</v>
      </c>
    </row>
    <row r="367" spans="1:14" x14ac:dyDescent="0.2">
      <c r="A367">
        <v>393</v>
      </c>
      <c r="B367" t="s">
        <v>162</v>
      </c>
      <c r="C367" t="s">
        <v>7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12</v>
      </c>
      <c r="K367" s="18" t="s">
        <v>163</v>
      </c>
      <c r="L367" s="171">
        <f t="shared" si="15"/>
        <v>30960000000</v>
      </c>
      <c r="M367" s="14">
        <f t="shared" si="16"/>
        <v>18032000000</v>
      </c>
      <c r="N367" s="14">
        <f t="shared" si="17"/>
        <v>12928000000</v>
      </c>
    </row>
    <row r="368" spans="1:14" x14ac:dyDescent="0.2">
      <c r="A368">
        <v>394</v>
      </c>
      <c r="B368" t="s">
        <v>164</v>
      </c>
      <c r="C368" t="s">
        <v>2</v>
      </c>
      <c r="D368" s="1">
        <v>42097</v>
      </c>
      <c r="E368" s="2">
        <v>4069746000</v>
      </c>
      <c r="F368" s="2">
        <v>3282301000</v>
      </c>
      <c r="G368" s="2">
        <v>194207000</v>
      </c>
      <c r="H368" s="2">
        <v>0</v>
      </c>
      <c r="I368" s="2">
        <v>137058000</v>
      </c>
      <c r="J368" t="s">
        <v>12</v>
      </c>
      <c r="K368" s="18" t="s">
        <v>165</v>
      </c>
      <c r="L368" s="171">
        <f t="shared" si="15"/>
        <v>787445000</v>
      </c>
      <c r="M368" s="14">
        <f t="shared" si="16"/>
        <v>331265000</v>
      </c>
      <c r="N368" s="14">
        <f t="shared" si="17"/>
        <v>456180000</v>
      </c>
    </row>
    <row r="369" spans="1:14" x14ac:dyDescent="0.2">
      <c r="A369">
        <v>395</v>
      </c>
      <c r="B369" t="s">
        <v>164</v>
      </c>
      <c r="C369" t="s">
        <v>5</v>
      </c>
      <c r="D369" s="1">
        <v>42461</v>
      </c>
      <c r="E369" s="2">
        <v>4250447000</v>
      </c>
      <c r="F369" s="2">
        <v>3575631000</v>
      </c>
      <c r="G369" s="2">
        <v>187244000</v>
      </c>
      <c r="H369" s="2">
        <v>0</v>
      </c>
      <c r="I369" s="2">
        <v>182242000</v>
      </c>
      <c r="J369" t="s">
        <v>12</v>
      </c>
      <c r="K369" s="18" t="s">
        <v>165</v>
      </c>
      <c r="L369" s="171">
        <f t="shared" si="15"/>
        <v>674816000</v>
      </c>
      <c r="M369" s="14">
        <f t="shared" si="16"/>
        <v>369486000</v>
      </c>
      <c r="N369" s="14">
        <f t="shared" si="17"/>
        <v>305330000</v>
      </c>
    </row>
    <row r="370" spans="1:14" x14ac:dyDescent="0.2">
      <c r="A370">
        <v>396</v>
      </c>
      <c r="B370" t="s">
        <v>166</v>
      </c>
      <c r="C370" t="s">
        <v>2</v>
      </c>
      <c r="D370" s="1">
        <v>41639</v>
      </c>
      <c r="E370" s="2">
        <v>12026000000</v>
      </c>
      <c r="F370" s="2">
        <v>3931000000</v>
      </c>
      <c r="G370" s="2">
        <v>3518000000</v>
      </c>
      <c r="H370" s="2">
        <v>0</v>
      </c>
      <c r="I370" s="2">
        <v>1104000000</v>
      </c>
      <c r="J370" t="s">
        <v>3</v>
      </c>
      <c r="K370" s="18" t="s">
        <v>167</v>
      </c>
      <c r="L370" s="171">
        <f t="shared" si="15"/>
        <v>8095000000</v>
      </c>
      <c r="M370" s="14">
        <f t="shared" si="16"/>
        <v>4622000000</v>
      </c>
      <c r="N370" s="14">
        <f t="shared" si="17"/>
        <v>3473000000</v>
      </c>
    </row>
    <row r="371" spans="1:14" x14ac:dyDescent="0.2">
      <c r="A371">
        <v>397</v>
      </c>
      <c r="B371" t="s">
        <v>166</v>
      </c>
      <c r="C371" t="s">
        <v>5</v>
      </c>
      <c r="D371" s="1">
        <v>41999</v>
      </c>
      <c r="E371" s="2">
        <v>12669000000</v>
      </c>
      <c r="F371" s="2">
        <v>4100000000</v>
      </c>
      <c r="G371" s="2">
        <v>3805000000</v>
      </c>
      <c r="H371" s="2">
        <v>0</v>
      </c>
      <c r="I371" s="2">
        <v>1151000000</v>
      </c>
      <c r="J371" t="s">
        <v>3</v>
      </c>
      <c r="K371" s="18" t="s">
        <v>167</v>
      </c>
      <c r="L371" s="171">
        <f t="shared" si="15"/>
        <v>8569000000</v>
      </c>
      <c r="M371" s="14">
        <f t="shared" si="16"/>
        <v>4956000000</v>
      </c>
      <c r="N371" s="14">
        <f t="shared" si="17"/>
        <v>3613000000</v>
      </c>
    </row>
    <row r="372" spans="1:14" x14ac:dyDescent="0.2">
      <c r="A372">
        <v>398</v>
      </c>
      <c r="B372" t="s">
        <v>166</v>
      </c>
      <c r="C372" t="s">
        <v>6</v>
      </c>
      <c r="D372" s="1">
        <v>42363</v>
      </c>
      <c r="E372" s="2">
        <v>11811000000</v>
      </c>
      <c r="F372" s="2">
        <v>3293000000</v>
      </c>
      <c r="G372" s="2">
        <v>3726000000</v>
      </c>
      <c r="H372" s="2">
        <v>0</v>
      </c>
      <c r="I372" s="2">
        <v>1208000000</v>
      </c>
      <c r="J372" t="s">
        <v>3</v>
      </c>
      <c r="K372" s="18" t="s">
        <v>167</v>
      </c>
      <c r="L372" s="171">
        <f t="shared" si="15"/>
        <v>8518000000</v>
      </c>
      <c r="M372" s="14">
        <f t="shared" si="16"/>
        <v>4934000000</v>
      </c>
      <c r="N372" s="14">
        <f t="shared" si="17"/>
        <v>3584000000</v>
      </c>
    </row>
    <row r="373" spans="1:14" x14ac:dyDescent="0.2">
      <c r="A373">
        <v>399</v>
      </c>
      <c r="B373" t="s">
        <v>166</v>
      </c>
      <c r="C373" t="s">
        <v>7</v>
      </c>
      <c r="D373" s="1">
        <v>42734</v>
      </c>
      <c r="E373" s="2">
        <v>11069000000</v>
      </c>
      <c r="F373" s="2">
        <v>2782000000</v>
      </c>
      <c r="G373" s="2">
        <v>3597000000</v>
      </c>
      <c r="H373" s="2">
        <v>0</v>
      </c>
      <c r="I373" s="2">
        <v>1301000000</v>
      </c>
      <c r="J373" t="s">
        <v>3</v>
      </c>
      <c r="K373" s="18" t="s">
        <v>167</v>
      </c>
      <c r="L373" s="171">
        <f t="shared" si="15"/>
        <v>8287000000</v>
      </c>
      <c r="M373" s="14">
        <f t="shared" si="16"/>
        <v>4898000000</v>
      </c>
      <c r="N373" s="14">
        <f t="shared" si="17"/>
        <v>3389000000</v>
      </c>
    </row>
    <row r="374" spans="1:14" x14ac:dyDescent="0.2">
      <c r="A374">
        <v>400</v>
      </c>
      <c r="B374" t="s">
        <v>168</v>
      </c>
      <c r="C374" t="s">
        <v>2</v>
      </c>
      <c r="D374" s="1">
        <v>41425</v>
      </c>
      <c r="E374" s="2">
        <v>4245964000</v>
      </c>
      <c r="F374" s="2">
        <v>2492655000</v>
      </c>
      <c r="G374" s="2">
        <v>1187331000</v>
      </c>
      <c r="H374" s="2">
        <v>0</v>
      </c>
      <c r="I374" s="2">
        <v>0</v>
      </c>
      <c r="J374" t="s">
        <v>3</v>
      </c>
      <c r="K374" s="18" t="s">
        <v>169</v>
      </c>
      <c r="L374" s="171">
        <f t="shared" si="15"/>
        <v>1753309000</v>
      </c>
      <c r="M374" s="14">
        <f t="shared" si="16"/>
        <v>1187331000</v>
      </c>
      <c r="N374" s="14">
        <f t="shared" si="17"/>
        <v>565978000</v>
      </c>
    </row>
    <row r="375" spans="1:14" x14ac:dyDescent="0.2">
      <c r="A375">
        <v>401</v>
      </c>
      <c r="B375" t="s">
        <v>168</v>
      </c>
      <c r="C375" t="s">
        <v>5</v>
      </c>
      <c r="D375" s="1">
        <v>41790</v>
      </c>
      <c r="E375" s="2">
        <v>4193844000</v>
      </c>
      <c r="F375" s="2">
        <v>2444085000</v>
      </c>
      <c r="G375" s="2">
        <v>1147039000</v>
      </c>
      <c r="H375" s="2">
        <v>0</v>
      </c>
      <c r="I375" s="2">
        <v>0</v>
      </c>
      <c r="J375" t="s">
        <v>3</v>
      </c>
      <c r="K375" s="18" t="s">
        <v>169</v>
      </c>
      <c r="L375" s="171">
        <f t="shared" si="15"/>
        <v>1749759000</v>
      </c>
      <c r="M375" s="14">
        <f t="shared" si="16"/>
        <v>1147039000</v>
      </c>
      <c r="N375" s="14">
        <f t="shared" si="17"/>
        <v>602720000</v>
      </c>
    </row>
    <row r="376" spans="1:14" x14ac:dyDescent="0.2">
      <c r="A376">
        <v>402</v>
      </c>
      <c r="B376" t="s">
        <v>168</v>
      </c>
      <c r="C376" t="s">
        <v>6</v>
      </c>
      <c r="D376" s="1">
        <v>42155</v>
      </c>
      <c r="E376" s="2">
        <v>4476886000</v>
      </c>
      <c r="F376" s="2">
        <v>2555549000</v>
      </c>
      <c r="G376" s="2">
        <v>1224930000</v>
      </c>
      <c r="H376" s="2">
        <v>0</v>
      </c>
      <c r="I376" s="2">
        <v>0</v>
      </c>
      <c r="J376" t="s">
        <v>3</v>
      </c>
      <c r="K376" s="18" t="s">
        <v>169</v>
      </c>
      <c r="L376" s="171">
        <f t="shared" si="15"/>
        <v>1921337000</v>
      </c>
      <c r="M376" s="14">
        <f t="shared" si="16"/>
        <v>1224930000</v>
      </c>
      <c r="N376" s="14">
        <f t="shared" si="17"/>
        <v>696407000</v>
      </c>
    </row>
    <row r="377" spans="1:14" x14ac:dyDescent="0.2">
      <c r="A377">
        <v>403</v>
      </c>
      <c r="B377" t="s">
        <v>168</v>
      </c>
      <c r="C377" t="s">
        <v>7</v>
      </c>
      <c r="D377" s="1">
        <v>42521</v>
      </c>
      <c r="E377" s="2">
        <v>4905458000</v>
      </c>
      <c r="F377" s="2">
        <v>2775588000</v>
      </c>
      <c r="G377" s="2">
        <v>1348122000</v>
      </c>
      <c r="H377" s="2">
        <v>0</v>
      </c>
      <c r="I377" s="2">
        <v>0</v>
      </c>
      <c r="J377" t="s">
        <v>3</v>
      </c>
      <c r="K377" s="18" t="s">
        <v>169</v>
      </c>
      <c r="L377" s="171">
        <f t="shared" si="15"/>
        <v>2129870000</v>
      </c>
      <c r="M377" s="14">
        <f t="shared" si="16"/>
        <v>1348122000</v>
      </c>
      <c r="N377" s="14">
        <f t="shared" si="17"/>
        <v>781748000</v>
      </c>
    </row>
    <row r="378" spans="1:14" x14ac:dyDescent="0.2">
      <c r="A378">
        <v>404</v>
      </c>
      <c r="B378" t="s">
        <v>170</v>
      </c>
      <c r="C378" t="s">
        <v>2</v>
      </c>
      <c r="D378" s="1">
        <v>41274</v>
      </c>
      <c r="E378" s="2">
        <v>18376000000</v>
      </c>
      <c r="F378" s="2">
        <v>7639000000</v>
      </c>
      <c r="G378" s="2">
        <v>3244000000</v>
      </c>
      <c r="H378" s="2">
        <v>0</v>
      </c>
      <c r="I378" s="2">
        <v>4780000000</v>
      </c>
      <c r="J378" t="s">
        <v>171</v>
      </c>
      <c r="K378" s="18" t="s">
        <v>172</v>
      </c>
      <c r="L378" s="171">
        <f t="shared" si="15"/>
        <v>10737000000</v>
      </c>
      <c r="M378" s="14">
        <f t="shared" si="16"/>
        <v>8024000000</v>
      </c>
      <c r="N378" s="14">
        <f t="shared" si="17"/>
        <v>2713000000</v>
      </c>
    </row>
    <row r="379" spans="1:14" x14ac:dyDescent="0.2">
      <c r="A379">
        <v>405</v>
      </c>
      <c r="B379" t="s">
        <v>170</v>
      </c>
      <c r="C379" t="s">
        <v>5</v>
      </c>
      <c r="D379" s="1">
        <v>41639</v>
      </c>
      <c r="E379" s="2">
        <v>18095000000</v>
      </c>
      <c r="F379" s="2">
        <v>7507000000</v>
      </c>
      <c r="G379" s="2">
        <v>3502000000</v>
      </c>
      <c r="H379" s="2">
        <v>0</v>
      </c>
      <c r="I379" s="2">
        <v>4541000000</v>
      </c>
      <c r="J379" t="s">
        <v>171</v>
      </c>
      <c r="K379" s="18" t="s">
        <v>172</v>
      </c>
      <c r="L379" s="171">
        <f t="shared" si="15"/>
        <v>10588000000</v>
      </c>
      <c r="M379" s="14">
        <f t="shared" si="16"/>
        <v>8043000000</v>
      </c>
      <c r="N379" s="14">
        <f t="shared" si="17"/>
        <v>2545000000</v>
      </c>
    </row>
    <row r="380" spans="1:14" x14ac:dyDescent="0.2">
      <c r="A380">
        <v>406</v>
      </c>
      <c r="B380" t="s">
        <v>170</v>
      </c>
      <c r="C380" t="s">
        <v>6</v>
      </c>
      <c r="D380" s="1">
        <v>42004</v>
      </c>
      <c r="E380" s="2">
        <v>18031000000</v>
      </c>
      <c r="F380" s="2">
        <v>7846000000</v>
      </c>
      <c r="G380" s="2">
        <v>3347000000</v>
      </c>
      <c r="H380" s="2">
        <v>0</v>
      </c>
      <c r="I380" s="2">
        <v>4428000000</v>
      </c>
      <c r="J380" t="s">
        <v>171</v>
      </c>
      <c r="K380" s="18" t="s">
        <v>172</v>
      </c>
      <c r="L380" s="171">
        <f t="shared" si="15"/>
        <v>10185000000</v>
      </c>
      <c r="M380" s="14">
        <f t="shared" si="16"/>
        <v>7775000000</v>
      </c>
      <c r="N380" s="14">
        <f t="shared" si="17"/>
        <v>2410000000</v>
      </c>
    </row>
    <row r="381" spans="1:14" x14ac:dyDescent="0.2">
      <c r="A381">
        <v>407</v>
      </c>
      <c r="B381" t="s">
        <v>170</v>
      </c>
      <c r="C381" t="s">
        <v>7</v>
      </c>
      <c r="D381" s="1">
        <v>42369</v>
      </c>
      <c r="E381" s="2">
        <v>17900000000</v>
      </c>
      <c r="F381" s="2">
        <v>7778000000</v>
      </c>
      <c r="G381" s="2">
        <v>3328000000</v>
      </c>
      <c r="H381" s="2">
        <v>0</v>
      </c>
      <c r="I381" s="2">
        <v>4189000000</v>
      </c>
      <c r="J381" t="s">
        <v>171</v>
      </c>
      <c r="K381" s="18" t="s">
        <v>172</v>
      </c>
      <c r="L381" s="171">
        <f t="shared" si="15"/>
        <v>10122000000</v>
      </c>
      <c r="M381" s="14">
        <f t="shared" si="16"/>
        <v>7517000000</v>
      </c>
      <c r="N381" s="14">
        <f t="shared" si="17"/>
        <v>2605000000</v>
      </c>
    </row>
    <row r="382" spans="1:14" x14ac:dyDescent="0.2">
      <c r="A382">
        <v>408</v>
      </c>
      <c r="B382" t="s">
        <v>173</v>
      </c>
      <c r="C382" t="s">
        <v>2</v>
      </c>
      <c r="D382" s="1">
        <v>41274</v>
      </c>
      <c r="E382" s="2">
        <v>7346472000</v>
      </c>
      <c r="F382" s="2">
        <v>4278241000</v>
      </c>
      <c r="G382" s="2">
        <v>1557646000</v>
      </c>
      <c r="H382" s="2">
        <v>0</v>
      </c>
      <c r="I382" s="2">
        <v>149089000</v>
      </c>
      <c r="J382" t="s">
        <v>12</v>
      </c>
      <c r="K382" s="18" t="s">
        <v>165</v>
      </c>
      <c r="L382" s="171">
        <f t="shared" si="15"/>
        <v>3068231000</v>
      </c>
      <c r="M382" s="14">
        <f t="shared" si="16"/>
        <v>1706735000</v>
      </c>
      <c r="N382" s="14">
        <f t="shared" si="17"/>
        <v>1361496000</v>
      </c>
    </row>
    <row r="383" spans="1:14" x14ac:dyDescent="0.2">
      <c r="A383">
        <v>409</v>
      </c>
      <c r="B383" t="s">
        <v>173</v>
      </c>
      <c r="C383" t="s">
        <v>5</v>
      </c>
      <c r="D383" s="1">
        <v>41639</v>
      </c>
      <c r="E383" s="2">
        <v>8843200000</v>
      </c>
      <c r="F383" s="2">
        <v>5265500000</v>
      </c>
      <c r="G383" s="2">
        <v>1727600000</v>
      </c>
      <c r="H383" s="2">
        <v>0</v>
      </c>
      <c r="I383" s="2">
        <v>172200000</v>
      </c>
      <c r="J383" t="s">
        <v>12</v>
      </c>
      <c r="K383" s="18" t="s">
        <v>165</v>
      </c>
      <c r="L383" s="171">
        <f t="shared" si="15"/>
        <v>3577700000</v>
      </c>
      <c r="M383" s="14">
        <f t="shared" si="16"/>
        <v>1899800000</v>
      </c>
      <c r="N383" s="14">
        <f t="shared" si="17"/>
        <v>1677900000</v>
      </c>
    </row>
    <row r="384" spans="1:14" x14ac:dyDescent="0.2">
      <c r="A384">
        <v>410</v>
      </c>
      <c r="B384" t="s">
        <v>173</v>
      </c>
      <c r="C384" t="s">
        <v>6</v>
      </c>
      <c r="D384" s="1">
        <v>42004</v>
      </c>
      <c r="E384" s="2">
        <v>10262700000</v>
      </c>
      <c r="F384" s="2">
        <v>6141100000</v>
      </c>
      <c r="G384" s="2">
        <v>2037000000</v>
      </c>
      <c r="H384" s="2">
        <v>0</v>
      </c>
      <c r="I384" s="2">
        <v>199700000</v>
      </c>
      <c r="J384" t="s">
        <v>12</v>
      </c>
      <c r="K384" s="18" t="s">
        <v>165</v>
      </c>
      <c r="L384" s="171">
        <f t="shared" si="15"/>
        <v>4121600000</v>
      </c>
      <c r="M384" s="14">
        <f t="shared" si="16"/>
        <v>2236700000</v>
      </c>
      <c r="N384" s="14">
        <f t="shared" si="17"/>
        <v>1884900000</v>
      </c>
    </row>
    <row r="385" spans="1:14" x14ac:dyDescent="0.2">
      <c r="A385">
        <v>411</v>
      </c>
      <c r="B385" t="s">
        <v>173</v>
      </c>
      <c r="C385" t="s">
        <v>7</v>
      </c>
      <c r="D385" s="1">
        <v>42369</v>
      </c>
      <c r="E385" s="2">
        <v>12416000000</v>
      </c>
      <c r="F385" s="2">
        <v>7440200000</v>
      </c>
      <c r="G385" s="2">
        <v>2508600000</v>
      </c>
      <c r="H385" s="2">
        <v>0</v>
      </c>
      <c r="I385" s="2">
        <v>325200000</v>
      </c>
      <c r="J385" t="s">
        <v>12</v>
      </c>
      <c r="K385" s="18" t="s">
        <v>165</v>
      </c>
      <c r="L385" s="171">
        <f t="shared" si="15"/>
        <v>4975800000</v>
      </c>
      <c r="M385" s="14">
        <f t="shared" si="16"/>
        <v>2833800000</v>
      </c>
      <c r="N385" s="14">
        <f t="shared" si="17"/>
        <v>2142000000</v>
      </c>
    </row>
    <row r="386" spans="1:14" x14ac:dyDescent="0.2">
      <c r="A386">
        <v>412</v>
      </c>
      <c r="B386" t="s">
        <v>174</v>
      </c>
      <c r="C386" t="s">
        <v>2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12</v>
      </c>
      <c r="K386" s="18" t="s">
        <v>46</v>
      </c>
      <c r="L386" s="171">
        <f t="shared" si="15"/>
        <v>2415639000</v>
      </c>
      <c r="M386" s="14">
        <f t="shared" si="16"/>
        <v>2034922000</v>
      </c>
      <c r="N386" s="14">
        <f t="shared" si="17"/>
        <v>380717000</v>
      </c>
    </row>
    <row r="387" spans="1:14" x14ac:dyDescent="0.2">
      <c r="A387">
        <v>413</v>
      </c>
      <c r="B387" t="s">
        <v>174</v>
      </c>
      <c r="C387" t="s">
        <v>5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12</v>
      </c>
      <c r="K387" s="18" t="s">
        <v>46</v>
      </c>
      <c r="L387" s="171">
        <f t="shared" ref="L387:L450" si="18">E387-F387</f>
        <v>2522637000</v>
      </c>
      <c r="M387" s="14">
        <f t="shared" ref="M387:M450" si="19">G387+H387+I387</f>
        <v>2193581000</v>
      </c>
      <c r="N387" s="14">
        <f t="shared" ref="N387:N450" si="20">L387-M387</f>
        <v>329056000</v>
      </c>
    </row>
    <row r="388" spans="1:14" x14ac:dyDescent="0.2">
      <c r="A388">
        <v>414</v>
      </c>
      <c r="B388" t="s">
        <v>174</v>
      </c>
      <c r="C388" t="s">
        <v>6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12</v>
      </c>
      <c r="K388" s="18" t="s">
        <v>46</v>
      </c>
      <c r="L388" s="171">
        <f t="shared" si="18"/>
        <v>2661230000</v>
      </c>
      <c r="M388" s="14">
        <f t="shared" si="19"/>
        <v>2143597000</v>
      </c>
      <c r="N388" s="14">
        <f t="shared" si="20"/>
        <v>517633000</v>
      </c>
    </row>
    <row r="389" spans="1:14" x14ac:dyDescent="0.2">
      <c r="A389">
        <v>415</v>
      </c>
      <c r="B389" t="s">
        <v>174</v>
      </c>
      <c r="C389" t="s">
        <v>7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12</v>
      </c>
      <c r="K389" s="18" t="s">
        <v>46</v>
      </c>
      <c r="L389" s="171">
        <f t="shared" si="18"/>
        <v>2858724000</v>
      </c>
      <c r="M389" s="14">
        <f t="shared" si="19"/>
        <v>2138444000</v>
      </c>
      <c r="N389" s="14">
        <f t="shared" si="20"/>
        <v>720280000</v>
      </c>
    </row>
    <row r="390" spans="1:14" x14ac:dyDescent="0.2">
      <c r="A390">
        <v>416</v>
      </c>
      <c r="B390" t="s">
        <v>175</v>
      </c>
      <c r="C390" t="s">
        <v>2</v>
      </c>
      <c r="D390" s="1">
        <v>41639</v>
      </c>
      <c r="E390" s="2">
        <v>126761000000</v>
      </c>
      <c r="F390" s="2">
        <v>102978000000</v>
      </c>
      <c r="G390" s="2">
        <v>0</v>
      </c>
      <c r="H390" s="2">
        <v>0</v>
      </c>
      <c r="I390" s="2">
        <v>0</v>
      </c>
      <c r="J390" t="s">
        <v>26</v>
      </c>
      <c r="K390" s="18" t="s">
        <v>176</v>
      </c>
      <c r="L390" s="171">
        <f t="shared" si="18"/>
        <v>23783000000</v>
      </c>
      <c r="M390" s="14">
        <f t="shared" si="19"/>
        <v>0</v>
      </c>
      <c r="N390" s="14">
        <f t="shared" si="20"/>
        <v>23783000000</v>
      </c>
    </row>
    <row r="391" spans="1:14" x14ac:dyDescent="0.2">
      <c r="A391">
        <v>417</v>
      </c>
      <c r="B391" t="s">
        <v>175</v>
      </c>
      <c r="C391" t="s">
        <v>5</v>
      </c>
      <c r="D391" s="1">
        <v>42004</v>
      </c>
      <c r="E391" s="2">
        <v>139367000000</v>
      </c>
      <c r="F391" s="2">
        <v>114000000000</v>
      </c>
      <c r="G391" s="2">
        <v>0</v>
      </c>
      <c r="H391" s="2">
        <v>0</v>
      </c>
      <c r="I391" s="2">
        <v>0</v>
      </c>
      <c r="J391" t="s">
        <v>26</v>
      </c>
      <c r="K391" s="18" t="s">
        <v>176</v>
      </c>
      <c r="L391" s="171">
        <f t="shared" si="18"/>
        <v>25367000000</v>
      </c>
      <c r="M391" s="14">
        <f t="shared" si="19"/>
        <v>0</v>
      </c>
      <c r="N391" s="14">
        <f t="shared" si="20"/>
        <v>25367000000</v>
      </c>
    </row>
    <row r="392" spans="1:14" x14ac:dyDescent="0.2">
      <c r="A392">
        <v>418</v>
      </c>
      <c r="B392" t="s">
        <v>175</v>
      </c>
      <c r="C392" t="s">
        <v>6</v>
      </c>
      <c r="D392" s="1">
        <v>42369</v>
      </c>
      <c r="E392" s="2">
        <v>153290000000</v>
      </c>
      <c r="F392" s="2">
        <v>126762000000</v>
      </c>
      <c r="G392" s="2">
        <v>0</v>
      </c>
      <c r="H392" s="2">
        <v>0</v>
      </c>
      <c r="I392" s="2">
        <v>0</v>
      </c>
      <c r="J392" t="s">
        <v>26</v>
      </c>
      <c r="K392" s="18" t="s">
        <v>176</v>
      </c>
      <c r="L392" s="171">
        <f t="shared" si="18"/>
        <v>26528000000</v>
      </c>
      <c r="M392" s="14">
        <f t="shared" si="19"/>
        <v>0</v>
      </c>
      <c r="N392" s="14">
        <f t="shared" si="20"/>
        <v>26528000000</v>
      </c>
    </row>
    <row r="393" spans="1:14" x14ac:dyDescent="0.2">
      <c r="A393">
        <v>419</v>
      </c>
      <c r="B393" t="s">
        <v>175</v>
      </c>
      <c r="C393" t="s">
        <v>7</v>
      </c>
      <c r="D393" s="1">
        <v>42735</v>
      </c>
      <c r="E393" s="2">
        <v>177526000000</v>
      </c>
      <c r="F393" s="2">
        <v>148669000000</v>
      </c>
      <c r="G393" s="2">
        <v>0</v>
      </c>
      <c r="H393" s="2">
        <v>0</v>
      </c>
      <c r="I393" s="2">
        <v>0</v>
      </c>
      <c r="J393" t="s">
        <v>26</v>
      </c>
      <c r="K393" s="18" t="s">
        <v>176</v>
      </c>
      <c r="L393" s="171">
        <f t="shared" si="18"/>
        <v>28857000000</v>
      </c>
      <c r="M393" s="14">
        <f t="shared" si="19"/>
        <v>0</v>
      </c>
      <c r="N393" s="14">
        <f t="shared" si="20"/>
        <v>28857000000</v>
      </c>
    </row>
    <row r="394" spans="1:14" x14ac:dyDescent="0.2">
      <c r="A394">
        <v>420</v>
      </c>
      <c r="B394" t="s">
        <v>177</v>
      </c>
      <c r="C394" t="s">
        <v>2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s="2">
        <v>0</v>
      </c>
      <c r="I394" s="2">
        <v>13413000000</v>
      </c>
      <c r="J394" t="s">
        <v>72</v>
      </c>
      <c r="K394" s="18" t="s">
        <v>133</v>
      </c>
      <c r="L394" s="171">
        <f t="shared" si="18"/>
        <v>67254000000</v>
      </c>
      <c r="M394" s="14">
        <f t="shared" si="19"/>
        <v>30513000000</v>
      </c>
      <c r="N394" s="14">
        <f t="shared" si="20"/>
        <v>36741000000</v>
      </c>
    </row>
    <row r="395" spans="1:14" x14ac:dyDescent="0.2">
      <c r="A395">
        <v>421</v>
      </c>
      <c r="B395" t="s">
        <v>177</v>
      </c>
      <c r="C395" t="s">
        <v>5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s="2">
        <v>0</v>
      </c>
      <c r="I395" s="2">
        <v>14186000000</v>
      </c>
      <c r="J395" t="s">
        <v>72</v>
      </c>
      <c r="K395" s="18" t="s">
        <v>133</v>
      </c>
      <c r="L395" s="171">
        <f t="shared" si="18"/>
        <v>60833000000</v>
      </c>
      <c r="M395" s="14">
        <f t="shared" si="19"/>
        <v>31759000000</v>
      </c>
      <c r="N395" s="14">
        <f t="shared" si="20"/>
        <v>29074000000</v>
      </c>
    </row>
    <row r="396" spans="1:14" x14ac:dyDescent="0.2">
      <c r="A396">
        <v>422</v>
      </c>
      <c r="B396" t="s">
        <v>177</v>
      </c>
      <c r="C396" t="s">
        <v>6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s="2">
        <v>0</v>
      </c>
      <c r="I396" s="2">
        <v>16793000000</v>
      </c>
      <c r="J396" t="s">
        <v>72</v>
      </c>
      <c r="K396" s="18" t="s">
        <v>133</v>
      </c>
      <c r="L396" s="171">
        <f t="shared" si="18"/>
        <v>55538000000</v>
      </c>
      <c r="M396" s="14">
        <f t="shared" si="19"/>
        <v>33827000000</v>
      </c>
      <c r="N396" s="14">
        <f t="shared" si="20"/>
        <v>21711000000</v>
      </c>
    </row>
    <row r="397" spans="1:14" x14ac:dyDescent="0.2">
      <c r="A397">
        <v>423</v>
      </c>
      <c r="B397" t="s">
        <v>177</v>
      </c>
      <c r="C397" t="s">
        <v>7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s="2">
        <v>0</v>
      </c>
      <c r="I397" s="2">
        <v>21037000000</v>
      </c>
      <c r="J397" t="s">
        <v>72</v>
      </c>
      <c r="K397" s="18" t="s">
        <v>133</v>
      </c>
      <c r="L397" s="171">
        <f t="shared" si="18"/>
        <v>37140000000</v>
      </c>
      <c r="M397" s="14">
        <f t="shared" si="19"/>
        <v>37510000000</v>
      </c>
      <c r="N397" s="14">
        <f t="shared" si="20"/>
        <v>-370000000</v>
      </c>
    </row>
    <row r="398" spans="1:14" x14ac:dyDescent="0.2">
      <c r="A398">
        <v>424</v>
      </c>
      <c r="B398" t="s">
        <v>178</v>
      </c>
      <c r="C398" t="s">
        <v>2</v>
      </c>
      <c r="D398" s="1">
        <v>41274</v>
      </c>
      <c r="E398" s="2">
        <v>1819814000</v>
      </c>
      <c r="F398" s="2">
        <v>343743000</v>
      </c>
      <c r="G398" s="2">
        <v>133796000</v>
      </c>
      <c r="H398" s="2">
        <v>0</v>
      </c>
      <c r="I398" s="2">
        <v>579315000</v>
      </c>
      <c r="J398" t="s">
        <v>72</v>
      </c>
      <c r="K398" s="18" t="s">
        <v>73</v>
      </c>
      <c r="L398" s="171">
        <f t="shared" si="18"/>
        <v>1476071000</v>
      </c>
      <c r="M398" s="14">
        <f t="shared" si="19"/>
        <v>713111000</v>
      </c>
      <c r="N398" s="14">
        <f t="shared" si="20"/>
        <v>762960000</v>
      </c>
    </row>
    <row r="399" spans="1:14" x14ac:dyDescent="0.2">
      <c r="A399">
        <v>425</v>
      </c>
      <c r="B399" t="s">
        <v>178</v>
      </c>
      <c r="C399" t="s">
        <v>5</v>
      </c>
      <c r="D399" s="1">
        <v>41639</v>
      </c>
      <c r="E399" s="2">
        <v>2319919000</v>
      </c>
      <c r="F399" s="2">
        <v>455436000</v>
      </c>
      <c r="G399" s="2">
        <v>169815000</v>
      </c>
      <c r="H399" s="2">
        <v>0</v>
      </c>
      <c r="I399" s="2">
        <v>778655000</v>
      </c>
      <c r="J399" t="s">
        <v>72</v>
      </c>
      <c r="K399" s="18" t="s">
        <v>73</v>
      </c>
      <c r="L399" s="171">
        <f t="shared" si="18"/>
        <v>1864483000</v>
      </c>
      <c r="M399" s="14">
        <f t="shared" si="19"/>
        <v>948470000</v>
      </c>
      <c r="N399" s="14">
        <f t="shared" si="20"/>
        <v>916013000</v>
      </c>
    </row>
    <row r="400" spans="1:14" x14ac:dyDescent="0.2">
      <c r="A400">
        <v>426</v>
      </c>
      <c r="B400" t="s">
        <v>178</v>
      </c>
      <c r="C400" t="s">
        <v>6</v>
      </c>
      <c r="D400" s="1">
        <v>42004</v>
      </c>
      <c r="E400" s="2">
        <v>2660147000</v>
      </c>
      <c r="F400" s="2">
        <v>538374000</v>
      </c>
      <c r="G400" s="2">
        <v>204161000</v>
      </c>
      <c r="H400" s="2">
        <v>0</v>
      </c>
      <c r="I400" s="2">
        <v>986812000</v>
      </c>
      <c r="J400" t="s">
        <v>72</v>
      </c>
      <c r="K400" s="18" t="s">
        <v>73</v>
      </c>
      <c r="L400" s="171">
        <f t="shared" si="18"/>
        <v>2121773000</v>
      </c>
      <c r="M400" s="14">
        <f t="shared" si="19"/>
        <v>1190973000</v>
      </c>
      <c r="N400" s="14">
        <f t="shared" si="20"/>
        <v>930800000</v>
      </c>
    </row>
    <row r="401" spans="1:14" x14ac:dyDescent="0.2">
      <c r="A401">
        <v>427</v>
      </c>
      <c r="B401" t="s">
        <v>178</v>
      </c>
      <c r="C401" t="s">
        <v>7</v>
      </c>
      <c r="D401" s="1">
        <v>42369</v>
      </c>
      <c r="E401" s="2">
        <v>1803573000</v>
      </c>
      <c r="F401" s="2">
        <v>541359000</v>
      </c>
      <c r="G401" s="2">
        <v>230734000</v>
      </c>
      <c r="H401" s="2">
        <v>0</v>
      </c>
      <c r="I401" s="2">
        <v>1230853000</v>
      </c>
      <c r="J401" t="s">
        <v>72</v>
      </c>
      <c r="K401" s="18" t="s">
        <v>73</v>
      </c>
      <c r="L401" s="171">
        <f t="shared" si="18"/>
        <v>1262214000</v>
      </c>
      <c r="M401" s="14">
        <f t="shared" si="19"/>
        <v>1461587000</v>
      </c>
      <c r="N401" s="14">
        <f t="shared" si="20"/>
        <v>-199373000</v>
      </c>
    </row>
    <row r="402" spans="1:14" x14ac:dyDescent="0.2">
      <c r="A402">
        <v>428</v>
      </c>
      <c r="B402" t="s">
        <v>179</v>
      </c>
      <c r="C402" t="s">
        <v>2</v>
      </c>
      <c r="D402" s="1">
        <v>41274</v>
      </c>
      <c r="E402" s="2">
        <v>12835000000</v>
      </c>
      <c r="F402" s="2">
        <v>8300000000</v>
      </c>
      <c r="G402" s="2">
        <v>550000000</v>
      </c>
      <c r="H402" s="2">
        <v>0</v>
      </c>
      <c r="I402" s="2">
        <v>1127000000</v>
      </c>
      <c r="J402" t="s">
        <v>32</v>
      </c>
      <c r="K402" s="18" t="s">
        <v>35</v>
      </c>
      <c r="L402" s="171">
        <f t="shared" si="18"/>
        <v>4535000000</v>
      </c>
      <c r="M402" s="14">
        <f t="shared" si="19"/>
        <v>1677000000</v>
      </c>
      <c r="N402" s="14">
        <f t="shared" si="20"/>
        <v>2858000000</v>
      </c>
    </row>
    <row r="403" spans="1:14" x14ac:dyDescent="0.2">
      <c r="A403">
        <v>429</v>
      </c>
      <c r="B403" t="s">
        <v>179</v>
      </c>
      <c r="C403" t="s">
        <v>5</v>
      </c>
      <c r="D403" s="1">
        <v>41639</v>
      </c>
      <c r="E403" s="2">
        <v>13120000000</v>
      </c>
      <c r="F403" s="2">
        <v>8033000000</v>
      </c>
      <c r="G403" s="2">
        <v>563000000</v>
      </c>
      <c r="H403" s="2">
        <v>0</v>
      </c>
      <c r="I403" s="2">
        <v>1208000000</v>
      </c>
      <c r="J403" t="s">
        <v>32</v>
      </c>
      <c r="K403" s="18" t="s">
        <v>35</v>
      </c>
      <c r="L403" s="171">
        <f t="shared" si="18"/>
        <v>5087000000</v>
      </c>
      <c r="M403" s="14">
        <f t="shared" si="19"/>
        <v>1771000000</v>
      </c>
      <c r="N403" s="14">
        <f t="shared" si="20"/>
        <v>3316000000</v>
      </c>
    </row>
    <row r="404" spans="1:14" x14ac:dyDescent="0.2">
      <c r="A404">
        <v>430</v>
      </c>
      <c r="B404" t="s">
        <v>179</v>
      </c>
      <c r="C404" t="s">
        <v>6</v>
      </c>
      <c r="D404" s="1">
        <v>42004</v>
      </c>
      <c r="E404" s="2">
        <v>12436000000</v>
      </c>
      <c r="F404" s="2">
        <v>7881000000</v>
      </c>
      <c r="G404" s="2">
        <v>542000000</v>
      </c>
      <c r="H404" s="2">
        <v>0</v>
      </c>
      <c r="I404" s="2">
        <v>1292000000</v>
      </c>
      <c r="J404" t="s">
        <v>32</v>
      </c>
      <c r="K404" s="18" t="s">
        <v>35</v>
      </c>
      <c r="L404" s="171">
        <f t="shared" si="18"/>
        <v>4555000000</v>
      </c>
      <c r="M404" s="14">
        <f t="shared" si="19"/>
        <v>1834000000</v>
      </c>
      <c r="N404" s="14">
        <f t="shared" si="20"/>
        <v>2721000000</v>
      </c>
    </row>
    <row r="405" spans="1:14" x14ac:dyDescent="0.2">
      <c r="A405">
        <v>431</v>
      </c>
      <c r="B405" t="s">
        <v>179</v>
      </c>
      <c r="C405" t="s">
        <v>7</v>
      </c>
      <c r="D405" s="1">
        <v>42369</v>
      </c>
      <c r="E405" s="2">
        <v>11683000000</v>
      </c>
      <c r="F405" s="2">
        <v>6201000000</v>
      </c>
      <c r="G405" s="2">
        <v>551000000</v>
      </c>
      <c r="H405" s="2">
        <v>0</v>
      </c>
      <c r="I405" s="2">
        <v>1395000000</v>
      </c>
      <c r="J405" t="s">
        <v>32</v>
      </c>
      <c r="K405" s="18" t="s">
        <v>35</v>
      </c>
      <c r="L405" s="171">
        <f t="shared" si="18"/>
        <v>5482000000</v>
      </c>
      <c r="M405" s="14">
        <f t="shared" si="19"/>
        <v>1946000000</v>
      </c>
      <c r="N405" s="14">
        <f t="shared" si="20"/>
        <v>3536000000</v>
      </c>
    </row>
    <row r="406" spans="1:14" x14ac:dyDescent="0.2">
      <c r="A406">
        <v>432</v>
      </c>
      <c r="B406" t="s">
        <v>180</v>
      </c>
      <c r="C406" t="s">
        <v>2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s="2">
        <v>0</v>
      </c>
      <c r="I406" s="2">
        <v>1658000000</v>
      </c>
      <c r="J406" t="s">
        <v>3</v>
      </c>
      <c r="K406" s="18" t="s">
        <v>4</v>
      </c>
      <c r="L406" s="171">
        <f t="shared" si="18"/>
        <v>16809000000</v>
      </c>
      <c r="M406" s="14">
        <f t="shared" si="19"/>
        <v>13007000000</v>
      </c>
      <c r="N406" s="14">
        <f t="shared" si="20"/>
        <v>3802000000</v>
      </c>
    </row>
    <row r="407" spans="1:14" x14ac:dyDescent="0.2">
      <c r="A407">
        <v>433</v>
      </c>
      <c r="B407" t="s">
        <v>180</v>
      </c>
      <c r="C407" t="s">
        <v>5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s="2">
        <v>0</v>
      </c>
      <c r="I407" s="2">
        <v>1771000000</v>
      </c>
      <c r="J407" t="s">
        <v>3</v>
      </c>
      <c r="K407" s="18" t="s">
        <v>4</v>
      </c>
      <c r="L407" s="171">
        <f t="shared" si="18"/>
        <v>17395000000</v>
      </c>
      <c r="M407" s="14">
        <f t="shared" si="19"/>
        <v>14473000000</v>
      </c>
      <c r="N407" s="14">
        <f t="shared" si="20"/>
        <v>2922000000</v>
      </c>
    </row>
    <row r="408" spans="1:14" x14ac:dyDescent="0.2">
      <c r="A408">
        <v>434</v>
      </c>
      <c r="B408" t="s">
        <v>180</v>
      </c>
      <c r="C408" t="s">
        <v>6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s="2">
        <v>0</v>
      </c>
      <c r="I408" s="2">
        <v>1835000000</v>
      </c>
      <c r="J408" t="s">
        <v>3</v>
      </c>
      <c r="K408" s="18" t="s">
        <v>4</v>
      </c>
      <c r="L408" s="171">
        <f t="shared" si="18"/>
        <v>23608000000</v>
      </c>
      <c r="M408" s="14">
        <f t="shared" si="19"/>
        <v>15771000000</v>
      </c>
      <c r="N408" s="14">
        <f t="shared" si="20"/>
        <v>7837000000</v>
      </c>
    </row>
    <row r="409" spans="1:14" x14ac:dyDescent="0.2">
      <c r="A409">
        <v>435</v>
      </c>
      <c r="B409" t="s">
        <v>180</v>
      </c>
      <c r="C409" t="s">
        <v>7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s="2">
        <v>0</v>
      </c>
      <c r="I409" s="2">
        <v>1902000000</v>
      </c>
      <c r="J409" t="s">
        <v>3</v>
      </c>
      <c r="K409" s="18" t="s">
        <v>4</v>
      </c>
      <c r="L409" s="171">
        <f t="shared" si="18"/>
        <v>23699000000</v>
      </c>
      <c r="M409" s="14">
        <f t="shared" si="19"/>
        <v>16747000000</v>
      </c>
      <c r="N409" s="14">
        <f t="shared" si="20"/>
        <v>6952000000</v>
      </c>
    </row>
    <row r="410" spans="1:14" x14ac:dyDescent="0.2">
      <c r="A410">
        <v>436</v>
      </c>
      <c r="B410" t="s">
        <v>181</v>
      </c>
      <c r="C410" t="s">
        <v>2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s="2">
        <v>0</v>
      </c>
      <c r="J410" t="s">
        <v>48</v>
      </c>
      <c r="K410" s="18" t="s">
        <v>182</v>
      </c>
      <c r="L410" s="171">
        <f t="shared" si="18"/>
        <v>11356000000</v>
      </c>
      <c r="M410" s="14">
        <f t="shared" si="19"/>
        <v>8601000000</v>
      </c>
      <c r="N410" s="14">
        <f t="shared" si="20"/>
        <v>2755000000</v>
      </c>
    </row>
    <row r="411" spans="1:14" x14ac:dyDescent="0.2">
      <c r="A411">
        <v>437</v>
      </c>
      <c r="B411" t="s">
        <v>181</v>
      </c>
      <c r="C411" t="s">
        <v>5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s="2">
        <v>0</v>
      </c>
      <c r="J411" t="s">
        <v>48</v>
      </c>
      <c r="K411" s="18" t="s">
        <v>182</v>
      </c>
      <c r="L411" s="171">
        <f t="shared" si="18"/>
        <v>11383000000</v>
      </c>
      <c r="M411" s="14">
        <f t="shared" si="19"/>
        <v>7494000000</v>
      </c>
      <c r="N411" s="14">
        <f t="shared" si="20"/>
        <v>3889000000</v>
      </c>
    </row>
    <row r="412" spans="1:14" x14ac:dyDescent="0.2">
      <c r="A412">
        <v>438</v>
      </c>
      <c r="B412" t="s">
        <v>181</v>
      </c>
      <c r="C412" t="s">
        <v>6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s="2">
        <v>0</v>
      </c>
      <c r="J412" t="s">
        <v>48</v>
      </c>
      <c r="K412" s="18" t="s">
        <v>182</v>
      </c>
      <c r="L412" s="171">
        <f t="shared" si="18"/>
        <v>10018000000</v>
      </c>
      <c r="M412" s="14">
        <f t="shared" si="19"/>
        <v>6972000000</v>
      </c>
      <c r="N412" s="14">
        <f t="shared" si="20"/>
        <v>3046000000</v>
      </c>
    </row>
    <row r="413" spans="1:14" x14ac:dyDescent="0.2">
      <c r="A413">
        <v>439</v>
      </c>
      <c r="B413" t="s">
        <v>181</v>
      </c>
      <c r="C413" t="s">
        <v>7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s="2">
        <v>0</v>
      </c>
      <c r="J413" t="s">
        <v>48</v>
      </c>
      <c r="K413" s="18" t="s">
        <v>182</v>
      </c>
      <c r="L413" s="171">
        <f t="shared" si="18"/>
        <v>10125000000</v>
      </c>
      <c r="M413" s="14">
        <f t="shared" si="19"/>
        <v>6646000000</v>
      </c>
      <c r="N413" s="14">
        <f t="shared" si="20"/>
        <v>3479000000</v>
      </c>
    </row>
    <row r="414" spans="1:14" x14ac:dyDescent="0.2">
      <c r="A414">
        <v>440</v>
      </c>
      <c r="B414" t="s">
        <v>183</v>
      </c>
      <c r="C414" t="s">
        <v>2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s="2">
        <v>0</v>
      </c>
      <c r="J414" t="s">
        <v>3</v>
      </c>
      <c r="K414" s="18" t="s">
        <v>116</v>
      </c>
      <c r="L414" s="171">
        <f t="shared" si="18"/>
        <v>12128100000</v>
      </c>
      <c r="M414" s="14">
        <f t="shared" si="19"/>
        <v>5903400000</v>
      </c>
      <c r="N414" s="14">
        <f t="shared" si="20"/>
        <v>6224700000</v>
      </c>
    </row>
    <row r="415" spans="1:14" x14ac:dyDescent="0.2">
      <c r="A415">
        <v>441</v>
      </c>
      <c r="B415" t="s">
        <v>183</v>
      </c>
      <c r="C415" t="s">
        <v>5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s="2">
        <v>0</v>
      </c>
      <c r="J415" t="s">
        <v>3</v>
      </c>
      <c r="K415" s="18" t="s">
        <v>116</v>
      </c>
      <c r="L415" s="171">
        <f t="shared" si="18"/>
        <v>11291100000</v>
      </c>
      <c r="M415" s="14">
        <f t="shared" si="19"/>
        <v>5829700000</v>
      </c>
      <c r="N415" s="14">
        <f t="shared" si="20"/>
        <v>5461400000</v>
      </c>
    </row>
    <row r="416" spans="1:14" x14ac:dyDescent="0.2">
      <c r="A416">
        <v>442</v>
      </c>
      <c r="B416" t="s">
        <v>183</v>
      </c>
      <c r="C416" t="s">
        <v>6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s="2">
        <v>0</v>
      </c>
      <c r="J416" t="s">
        <v>3</v>
      </c>
      <c r="K416" s="18" t="s">
        <v>116</v>
      </c>
      <c r="L416" s="171">
        <f t="shared" si="18"/>
        <v>8719600000</v>
      </c>
      <c r="M416" s="14">
        <f t="shared" si="19"/>
        <v>5259500000</v>
      </c>
      <c r="N416" s="14">
        <f t="shared" si="20"/>
        <v>3460100000</v>
      </c>
    </row>
    <row r="417" spans="1:14" x14ac:dyDescent="0.2">
      <c r="A417">
        <v>443</v>
      </c>
      <c r="B417" t="s">
        <v>183</v>
      </c>
      <c r="C417" t="s">
        <v>7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s="2">
        <v>0</v>
      </c>
      <c r="J417" t="s">
        <v>3</v>
      </c>
      <c r="K417" s="18" t="s">
        <v>116</v>
      </c>
      <c r="L417" s="171">
        <f t="shared" si="18"/>
        <v>8395100000</v>
      </c>
      <c r="M417" s="14">
        <f t="shared" si="19"/>
        <v>5407400000</v>
      </c>
      <c r="N417" s="14">
        <f t="shared" si="20"/>
        <v>2987700000</v>
      </c>
    </row>
    <row r="418" spans="1:14" x14ac:dyDescent="0.2">
      <c r="A418">
        <v>444</v>
      </c>
      <c r="B418" t="s">
        <v>184</v>
      </c>
      <c r="C418" t="s">
        <v>2</v>
      </c>
      <c r="D418" s="1">
        <v>41243</v>
      </c>
      <c r="E418" s="2">
        <v>8984000000</v>
      </c>
      <c r="F418" s="2">
        <v>845000000</v>
      </c>
      <c r="G418" s="2">
        <v>3052000000</v>
      </c>
      <c r="H418" s="2">
        <v>0</v>
      </c>
      <c r="I418" s="2">
        <v>848000000</v>
      </c>
      <c r="J418" t="s">
        <v>37</v>
      </c>
      <c r="K418" s="18" t="s">
        <v>89</v>
      </c>
      <c r="L418" s="171">
        <f t="shared" si="18"/>
        <v>8139000000</v>
      </c>
      <c r="M418" s="14">
        <f t="shared" si="19"/>
        <v>3900000000</v>
      </c>
      <c r="N418" s="14">
        <f t="shared" si="20"/>
        <v>4239000000</v>
      </c>
    </row>
    <row r="419" spans="1:14" x14ac:dyDescent="0.2">
      <c r="A419">
        <v>445</v>
      </c>
      <c r="B419" t="s">
        <v>184</v>
      </c>
      <c r="C419" t="s">
        <v>5</v>
      </c>
      <c r="D419" s="1">
        <v>41639</v>
      </c>
      <c r="E419" s="2">
        <v>9370000000</v>
      </c>
      <c r="F419" s="2">
        <v>698000000</v>
      </c>
      <c r="G419" s="2">
        <v>3194000000</v>
      </c>
      <c r="H419" s="2">
        <v>0</v>
      </c>
      <c r="I419" s="2">
        <v>1086000000</v>
      </c>
      <c r="J419" t="s">
        <v>37</v>
      </c>
      <c r="K419" s="18" t="s">
        <v>89</v>
      </c>
      <c r="L419" s="171">
        <f t="shared" si="18"/>
        <v>8672000000</v>
      </c>
      <c r="M419" s="14">
        <f t="shared" si="19"/>
        <v>4280000000</v>
      </c>
      <c r="N419" s="14">
        <f t="shared" si="20"/>
        <v>4392000000</v>
      </c>
    </row>
    <row r="420" spans="1:14" x14ac:dyDescent="0.2">
      <c r="A420">
        <v>446</v>
      </c>
      <c r="B420" t="s">
        <v>184</v>
      </c>
      <c r="C420" t="s">
        <v>6</v>
      </c>
      <c r="D420" s="1">
        <v>42004</v>
      </c>
      <c r="E420" s="2">
        <v>9611000000</v>
      </c>
      <c r="F420" s="2">
        <v>614000000</v>
      </c>
      <c r="G420" s="2">
        <v>3340000000</v>
      </c>
      <c r="H420" s="2">
        <v>0</v>
      </c>
      <c r="I420" s="2">
        <v>1443000000</v>
      </c>
      <c r="J420" t="s">
        <v>37</v>
      </c>
      <c r="K420" s="18" t="s">
        <v>89</v>
      </c>
      <c r="L420" s="171">
        <f t="shared" si="18"/>
        <v>8997000000</v>
      </c>
      <c r="M420" s="14">
        <f t="shared" si="19"/>
        <v>4783000000</v>
      </c>
      <c r="N420" s="14">
        <f t="shared" si="20"/>
        <v>4214000000</v>
      </c>
    </row>
    <row r="421" spans="1:14" x14ac:dyDescent="0.2">
      <c r="A421">
        <v>447</v>
      </c>
      <c r="B421" t="s">
        <v>184</v>
      </c>
      <c r="C421" t="s">
        <v>7</v>
      </c>
      <c r="D421" s="1">
        <v>42369</v>
      </c>
      <c r="E421" s="2">
        <v>10002000000</v>
      </c>
      <c r="F421" s="2">
        <v>623000000</v>
      </c>
      <c r="G421" s="2">
        <v>3615000000</v>
      </c>
      <c r="H421" s="2">
        <v>0</v>
      </c>
      <c r="I421" s="2">
        <v>1512000000</v>
      </c>
      <c r="J421" t="s">
        <v>37</v>
      </c>
      <c r="K421" s="18" t="s">
        <v>89</v>
      </c>
      <c r="L421" s="171">
        <f t="shared" si="18"/>
        <v>9379000000</v>
      </c>
      <c r="M421" s="14">
        <f t="shared" si="19"/>
        <v>5127000000</v>
      </c>
      <c r="N421" s="14">
        <f t="shared" si="20"/>
        <v>4252000000</v>
      </c>
    </row>
    <row r="422" spans="1:14" x14ac:dyDescent="0.2">
      <c r="A422">
        <v>448</v>
      </c>
      <c r="B422" t="s">
        <v>185</v>
      </c>
      <c r="C422" t="s">
        <v>2</v>
      </c>
      <c r="D422" s="1">
        <v>41306</v>
      </c>
      <c r="E422" s="2">
        <v>16022128000</v>
      </c>
      <c r="F422" s="2">
        <v>10936727000</v>
      </c>
      <c r="G422" s="2">
        <v>3430125000</v>
      </c>
      <c r="H422" s="2">
        <v>0</v>
      </c>
      <c r="I422" s="2">
        <v>0</v>
      </c>
      <c r="J422" t="s">
        <v>9</v>
      </c>
      <c r="K422" s="18" t="s">
        <v>186</v>
      </c>
      <c r="L422" s="171">
        <f t="shared" si="18"/>
        <v>5085401000</v>
      </c>
      <c r="M422" s="14">
        <f t="shared" si="19"/>
        <v>3430125000</v>
      </c>
      <c r="N422" s="14">
        <f t="shared" si="20"/>
        <v>1655276000</v>
      </c>
    </row>
    <row r="423" spans="1:14" x14ac:dyDescent="0.2">
      <c r="A423">
        <v>449</v>
      </c>
      <c r="B423" t="s">
        <v>185</v>
      </c>
      <c r="C423" t="s">
        <v>5</v>
      </c>
      <c r="D423" s="1">
        <v>41670</v>
      </c>
      <c r="E423" s="2">
        <v>17504167000</v>
      </c>
      <c r="F423" s="2">
        <v>12068425000</v>
      </c>
      <c r="G423" s="2">
        <v>3699557000</v>
      </c>
      <c r="H423" s="2">
        <v>0</v>
      </c>
      <c r="I423" s="2">
        <v>0</v>
      </c>
      <c r="J423" t="s">
        <v>9</v>
      </c>
      <c r="K423" s="18" t="s">
        <v>186</v>
      </c>
      <c r="L423" s="171">
        <f t="shared" si="18"/>
        <v>5435742000</v>
      </c>
      <c r="M423" s="14">
        <f t="shared" si="19"/>
        <v>3699557000</v>
      </c>
      <c r="N423" s="14">
        <f t="shared" si="20"/>
        <v>1736185000</v>
      </c>
    </row>
    <row r="424" spans="1:14" x14ac:dyDescent="0.2">
      <c r="A424">
        <v>450</v>
      </c>
      <c r="B424" t="s">
        <v>185</v>
      </c>
      <c r="C424" t="s">
        <v>6</v>
      </c>
      <c r="D424" s="1">
        <v>42034</v>
      </c>
      <c r="E424" s="2">
        <v>18909588000</v>
      </c>
      <c r="F424" s="2">
        <v>13107081000</v>
      </c>
      <c r="G424" s="2">
        <v>4033414000</v>
      </c>
      <c r="H424" s="2">
        <v>0</v>
      </c>
      <c r="I424" s="2">
        <v>0</v>
      </c>
      <c r="J424" t="s">
        <v>9</v>
      </c>
      <c r="K424" s="18" t="s">
        <v>186</v>
      </c>
      <c r="L424" s="171">
        <f t="shared" si="18"/>
        <v>5802507000</v>
      </c>
      <c r="M424" s="14">
        <f t="shared" si="19"/>
        <v>4033414000</v>
      </c>
      <c r="N424" s="14">
        <f t="shared" si="20"/>
        <v>1769093000</v>
      </c>
    </row>
    <row r="425" spans="1:14" x14ac:dyDescent="0.2">
      <c r="A425">
        <v>451</v>
      </c>
      <c r="B425" t="s">
        <v>185</v>
      </c>
      <c r="C425" t="s">
        <v>7</v>
      </c>
      <c r="D425" s="1">
        <v>42398</v>
      </c>
      <c r="E425" s="2">
        <v>20368562000</v>
      </c>
      <c r="F425" s="2">
        <v>14062471000</v>
      </c>
      <c r="G425" s="2">
        <v>4365797000</v>
      </c>
      <c r="H425" s="2">
        <v>0</v>
      </c>
      <c r="I425" s="2">
        <v>0</v>
      </c>
      <c r="J425" t="s">
        <v>9</v>
      </c>
      <c r="K425" s="18" t="s">
        <v>186</v>
      </c>
      <c r="L425" s="171">
        <f t="shared" si="18"/>
        <v>6306091000</v>
      </c>
      <c r="M425" s="14">
        <f t="shared" si="19"/>
        <v>4365797000</v>
      </c>
      <c r="N425" s="14">
        <f t="shared" si="20"/>
        <v>1940294000</v>
      </c>
    </row>
    <row r="426" spans="1:14" x14ac:dyDescent="0.2">
      <c r="A426">
        <v>452</v>
      </c>
      <c r="B426" t="s">
        <v>187</v>
      </c>
      <c r="C426" t="s">
        <v>2</v>
      </c>
      <c r="D426" s="1">
        <v>41274</v>
      </c>
      <c r="E426" s="2">
        <v>7383000000</v>
      </c>
      <c r="F426" s="2">
        <v>4365000000</v>
      </c>
      <c r="G426" s="2">
        <v>1742000000</v>
      </c>
      <c r="H426" s="2">
        <v>0</v>
      </c>
      <c r="I426" s="2">
        <v>75000000</v>
      </c>
      <c r="J426" t="s">
        <v>15</v>
      </c>
      <c r="K426" s="18" t="s">
        <v>188</v>
      </c>
      <c r="L426" s="171">
        <f t="shared" si="18"/>
        <v>3018000000</v>
      </c>
      <c r="M426" s="14">
        <f t="shared" si="19"/>
        <v>1817000000</v>
      </c>
      <c r="N426" s="14">
        <f t="shared" si="20"/>
        <v>1201000000</v>
      </c>
    </row>
    <row r="427" spans="1:14" x14ac:dyDescent="0.2">
      <c r="A427">
        <v>453</v>
      </c>
      <c r="B427" t="s">
        <v>187</v>
      </c>
      <c r="C427" t="s">
        <v>5</v>
      </c>
      <c r="D427" s="1">
        <v>41639</v>
      </c>
      <c r="E427" s="2">
        <v>7146000000</v>
      </c>
      <c r="F427" s="2">
        <v>4326000000</v>
      </c>
      <c r="G427" s="2">
        <v>1740000000</v>
      </c>
      <c r="H427" s="2">
        <v>0</v>
      </c>
      <c r="I427" s="2">
        <v>79000000</v>
      </c>
      <c r="J427" t="s">
        <v>15</v>
      </c>
      <c r="K427" s="18" t="s">
        <v>188</v>
      </c>
      <c r="L427" s="171">
        <f t="shared" si="18"/>
        <v>2820000000</v>
      </c>
      <c r="M427" s="14">
        <f t="shared" si="19"/>
        <v>1819000000</v>
      </c>
      <c r="N427" s="14">
        <f t="shared" si="20"/>
        <v>1001000000</v>
      </c>
    </row>
    <row r="428" spans="1:14" x14ac:dyDescent="0.2">
      <c r="A428">
        <v>454</v>
      </c>
      <c r="B428" t="s">
        <v>187</v>
      </c>
      <c r="C428" t="s">
        <v>6</v>
      </c>
      <c r="D428" s="1">
        <v>42004</v>
      </c>
      <c r="E428" s="2">
        <v>7435000000</v>
      </c>
      <c r="F428" s="2">
        <v>4637000000</v>
      </c>
      <c r="G428" s="2">
        <v>1721000000</v>
      </c>
      <c r="H428" s="2">
        <v>0</v>
      </c>
      <c r="I428" s="2">
        <v>94000000</v>
      </c>
      <c r="J428" t="s">
        <v>15</v>
      </c>
      <c r="K428" s="18" t="s">
        <v>188</v>
      </c>
      <c r="L428" s="171">
        <f t="shared" si="18"/>
        <v>2798000000</v>
      </c>
      <c r="M428" s="14">
        <f t="shared" si="19"/>
        <v>1815000000</v>
      </c>
      <c r="N428" s="14">
        <f t="shared" si="20"/>
        <v>983000000</v>
      </c>
    </row>
    <row r="429" spans="1:14" x14ac:dyDescent="0.2">
      <c r="A429">
        <v>455</v>
      </c>
      <c r="B429" t="s">
        <v>187</v>
      </c>
      <c r="C429" t="s">
        <v>7</v>
      </c>
      <c r="D429" s="1">
        <v>42369</v>
      </c>
      <c r="E429" s="2">
        <v>7493000000</v>
      </c>
      <c r="F429" s="2">
        <v>4657000000</v>
      </c>
      <c r="G429" s="2">
        <v>1356000000</v>
      </c>
      <c r="H429" s="2">
        <v>0</v>
      </c>
      <c r="I429" s="2">
        <v>81000000</v>
      </c>
      <c r="J429" t="s">
        <v>15</v>
      </c>
      <c r="K429" s="18" t="s">
        <v>188</v>
      </c>
      <c r="L429" s="171">
        <f t="shared" si="18"/>
        <v>2836000000</v>
      </c>
      <c r="M429" s="14">
        <f t="shared" si="19"/>
        <v>1437000000</v>
      </c>
      <c r="N429" s="14">
        <f t="shared" si="20"/>
        <v>1399000000</v>
      </c>
    </row>
    <row r="430" spans="1:14" x14ac:dyDescent="0.2">
      <c r="A430">
        <v>456</v>
      </c>
      <c r="B430" t="s">
        <v>189</v>
      </c>
      <c r="C430" t="s">
        <v>2</v>
      </c>
      <c r="D430" s="1">
        <v>41547</v>
      </c>
      <c r="E430" s="2">
        <v>6259300000</v>
      </c>
      <c r="F430" s="2">
        <v>4853500000</v>
      </c>
      <c r="G430" s="2">
        <v>649900000</v>
      </c>
      <c r="H430" s="2">
        <v>0</v>
      </c>
      <c r="I430" s="2">
        <v>0</v>
      </c>
      <c r="J430" t="s">
        <v>9</v>
      </c>
      <c r="K430" s="18" t="s">
        <v>190</v>
      </c>
      <c r="L430" s="171">
        <f t="shared" si="18"/>
        <v>1405800000</v>
      </c>
      <c r="M430" s="14">
        <f t="shared" si="19"/>
        <v>649900000</v>
      </c>
      <c r="N430" s="14">
        <f t="shared" si="20"/>
        <v>755900000</v>
      </c>
    </row>
    <row r="431" spans="1:14" x14ac:dyDescent="0.2">
      <c r="A431">
        <v>457</v>
      </c>
      <c r="B431" t="s">
        <v>189</v>
      </c>
      <c r="C431" t="s">
        <v>5</v>
      </c>
      <c r="D431" s="1">
        <v>41912</v>
      </c>
      <c r="E431" s="2">
        <v>8024900000</v>
      </c>
      <c r="F431" s="2">
        <v>6268600000</v>
      </c>
      <c r="G431" s="2">
        <v>826900000</v>
      </c>
      <c r="H431" s="2">
        <v>0</v>
      </c>
      <c r="I431" s="2">
        <v>0</v>
      </c>
      <c r="J431" t="s">
        <v>9</v>
      </c>
      <c r="K431" s="18" t="s">
        <v>190</v>
      </c>
      <c r="L431" s="171">
        <f t="shared" si="18"/>
        <v>1756300000</v>
      </c>
      <c r="M431" s="14">
        <f t="shared" si="19"/>
        <v>826900000</v>
      </c>
      <c r="N431" s="14">
        <f t="shared" si="20"/>
        <v>929400000</v>
      </c>
    </row>
    <row r="432" spans="1:14" x14ac:dyDescent="0.2">
      <c r="A432">
        <v>458</v>
      </c>
      <c r="B432" t="s">
        <v>189</v>
      </c>
      <c r="C432" t="s">
        <v>6</v>
      </c>
      <c r="D432" s="1">
        <v>42277</v>
      </c>
      <c r="E432" s="2">
        <v>10824000000</v>
      </c>
      <c r="F432" s="2">
        <v>8535700000</v>
      </c>
      <c r="G432" s="2">
        <v>1003000000</v>
      </c>
      <c r="H432" s="2">
        <v>0</v>
      </c>
      <c r="I432" s="2">
        <v>0</v>
      </c>
      <c r="J432" t="s">
        <v>9</v>
      </c>
      <c r="K432" s="18" t="s">
        <v>190</v>
      </c>
      <c r="L432" s="171">
        <f t="shared" si="18"/>
        <v>2288300000</v>
      </c>
      <c r="M432" s="14">
        <f t="shared" si="19"/>
        <v>1003000000</v>
      </c>
      <c r="N432" s="14">
        <f t="shared" si="20"/>
        <v>1285300000</v>
      </c>
    </row>
    <row r="433" spans="1:14" x14ac:dyDescent="0.2">
      <c r="A433">
        <v>459</v>
      </c>
      <c r="B433" t="s">
        <v>189</v>
      </c>
      <c r="C433" t="s">
        <v>7</v>
      </c>
      <c r="D433" s="1">
        <v>42643</v>
      </c>
      <c r="E433" s="2">
        <v>12157400000</v>
      </c>
      <c r="F433" s="2">
        <v>9502600000</v>
      </c>
      <c r="G433" s="2">
        <v>1100300000</v>
      </c>
      <c r="H433" s="2">
        <v>0</v>
      </c>
      <c r="I433" s="2">
        <v>0</v>
      </c>
      <c r="J433" t="s">
        <v>9</v>
      </c>
      <c r="K433" s="18" t="s">
        <v>190</v>
      </c>
      <c r="L433" s="171">
        <f t="shared" si="18"/>
        <v>2654800000</v>
      </c>
      <c r="M433" s="14">
        <f t="shared" si="19"/>
        <v>1100300000</v>
      </c>
      <c r="N433" s="14">
        <f t="shared" si="20"/>
        <v>1554500000</v>
      </c>
    </row>
    <row r="434" spans="1:14" x14ac:dyDescent="0.2">
      <c r="A434">
        <v>460</v>
      </c>
      <c r="B434" t="s">
        <v>191</v>
      </c>
      <c r="C434" t="s">
        <v>2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s="2">
        <v>0</v>
      </c>
      <c r="J434" t="s">
        <v>3</v>
      </c>
      <c r="K434" s="18" t="s">
        <v>153</v>
      </c>
      <c r="L434" s="171">
        <f t="shared" si="18"/>
        <v>9414300000</v>
      </c>
      <c r="M434" s="14">
        <f t="shared" si="19"/>
        <v>6319100000</v>
      </c>
      <c r="N434" s="14">
        <f t="shared" si="20"/>
        <v>3095200000</v>
      </c>
    </row>
    <row r="435" spans="1:14" x14ac:dyDescent="0.2">
      <c r="A435">
        <v>461</v>
      </c>
      <c r="B435" t="s">
        <v>191</v>
      </c>
      <c r="C435" t="s">
        <v>5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s="2">
        <v>0</v>
      </c>
      <c r="J435" t="s">
        <v>3</v>
      </c>
      <c r="K435" s="18" t="s">
        <v>153</v>
      </c>
      <c r="L435" s="171">
        <f t="shared" si="18"/>
        <v>9342000000</v>
      </c>
      <c r="M435" s="14">
        <f t="shared" si="19"/>
        <v>6221500000</v>
      </c>
      <c r="N435" s="14">
        <f t="shared" si="20"/>
        <v>3120500000</v>
      </c>
    </row>
    <row r="436" spans="1:14" x14ac:dyDescent="0.2">
      <c r="A436">
        <v>462</v>
      </c>
      <c r="B436" t="s">
        <v>191</v>
      </c>
      <c r="C436" t="s">
        <v>6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s="2">
        <v>0</v>
      </c>
      <c r="J436" t="s">
        <v>3</v>
      </c>
      <c r="K436" s="18" t="s">
        <v>153</v>
      </c>
      <c r="L436" s="171">
        <f t="shared" si="18"/>
        <v>9892600000</v>
      </c>
      <c r="M436" s="14">
        <f t="shared" si="19"/>
        <v>6546000000</v>
      </c>
      <c r="N436" s="14">
        <f t="shared" si="20"/>
        <v>3346600000</v>
      </c>
    </row>
    <row r="437" spans="1:14" x14ac:dyDescent="0.2">
      <c r="A437">
        <v>463</v>
      </c>
      <c r="B437" t="s">
        <v>191</v>
      </c>
      <c r="C437" t="s">
        <v>7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s="2">
        <v>0</v>
      </c>
      <c r="J437" t="s">
        <v>3</v>
      </c>
      <c r="K437" s="18" t="s">
        <v>153</v>
      </c>
      <c r="L437" s="171">
        <f t="shared" si="18"/>
        <v>10762500000</v>
      </c>
      <c r="M437" s="14">
        <f t="shared" si="19"/>
        <v>7293400000</v>
      </c>
      <c r="N437" s="14">
        <f t="shared" si="20"/>
        <v>3469100000</v>
      </c>
    </row>
    <row r="438" spans="1:14" x14ac:dyDescent="0.2">
      <c r="A438">
        <v>464</v>
      </c>
      <c r="B438" t="s">
        <v>192</v>
      </c>
      <c r="C438" t="s">
        <v>2</v>
      </c>
      <c r="D438" s="1">
        <v>41545</v>
      </c>
      <c r="E438" s="2">
        <v>45041000000</v>
      </c>
      <c r="F438" s="2">
        <v>25034000000</v>
      </c>
      <c r="G438" s="2">
        <v>8365000000</v>
      </c>
      <c r="H438" s="2">
        <v>0</v>
      </c>
      <c r="I438" s="2">
        <v>2192000000</v>
      </c>
      <c r="J438" t="s">
        <v>9</v>
      </c>
      <c r="K438" s="18" t="s">
        <v>193</v>
      </c>
      <c r="L438" s="171">
        <f t="shared" si="18"/>
        <v>20007000000</v>
      </c>
      <c r="M438" s="14">
        <f t="shared" si="19"/>
        <v>10557000000</v>
      </c>
      <c r="N438" s="14">
        <f t="shared" si="20"/>
        <v>9450000000</v>
      </c>
    </row>
    <row r="439" spans="1:14" x14ac:dyDescent="0.2">
      <c r="A439">
        <v>465</v>
      </c>
      <c r="B439" t="s">
        <v>192</v>
      </c>
      <c r="C439" t="s">
        <v>5</v>
      </c>
      <c r="D439" s="1">
        <v>41909</v>
      </c>
      <c r="E439" s="2">
        <v>48813000000</v>
      </c>
      <c r="F439" s="2">
        <v>26420000000</v>
      </c>
      <c r="G439" s="2">
        <v>8565000000</v>
      </c>
      <c r="H439" s="2">
        <v>0</v>
      </c>
      <c r="I439" s="2">
        <v>2288000000</v>
      </c>
      <c r="J439" t="s">
        <v>9</v>
      </c>
      <c r="K439" s="18" t="s">
        <v>193</v>
      </c>
      <c r="L439" s="171">
        <f t="shared" si="18"/>
        <v>22393000000</v>
      </c>
      <c r="M439" s="14">
        <f t="shared" si="19"/>
        <v>10853000000</v>
      </c>
      <c r="N439" s="14">
        <f t="shared" si="20"/>
        <v>11540000000</v>
      </c>
    </row>
    <row r="440" spans="1:14" x14ac:dyDescent="0.2">
      <c r="A440">
        <v>466</v>
      </c>
      <c r="B440" t="s">
        <v>192</v>
      </c>
      <c r="C440" t="s">
        <v>6</v>
      </c>
      <c r="D440" s="1">
        <v>42280</v>
      </c>
      <c r="E440" s="2">
        <v>52465000000</v>
      </c>
      <c r="F440" s="2">
        <v>28364000000</v>
      </c>
      <c r="G440" s="2">
        <v>8523000000</v>
      </c>
      <c r="H440" s="2">
        <v>0</v>
      </c>
      <c r="I440" s="2">
        <v>2354000000</v>
      </c>
      <c r="J440" t="s">
        <v>9</v>
      </c>
      <c r="K440" s="18" t="s">
        <v>193</v>
      </c>
      <c r="L440" s="171">
        <f t="shared" si="18"/>
        <v>24101000000</v>
      </c>
      <c r="M440" s="14">
        <f t="shared" si="19"/>
        <v>10877000000</v>
      </c>
      <c r="N440" s="14">
        <f t="shared" si="20"/>
        <v>13224000000</v>
      </c>
    </row>
    <row r="441" spans="1:14" x14ac:dyDescent="0.2">
      <c r="A441">
        <v>467</v>
      </c>
      <c r="B441" t="s">
        <v>192</v>
      </c>
      <c r="C441" t="s">
        <v>7</v>
      </c>
      <c r="D441" s="1">
        <v>42644</v>
      </c>
      <c r="E441" s="2">
        <v>55632000000</v>
      </c>
      <c r="F441" s="2">
        <v>29993000000</v>
      </c>
      <c r="G441" s="2">
        <v>8754000000</v>
      </c>
      <c r="H441" s="2">
        <v>0</v>
      </c>
      <c r="I441" s="2">
        <v>2527000000</v>
      </c>
      <c r="J441" t="s">
        <v>9</v>
      </c>
      <c r="K441" s="18" t="s">
        <v>193</v>
      </c>
      <c r="L441" s="171">
        <f t="shared" si="18"/>
        <v>25639000000</v>
      </c>
      <c r="M441" s="14">
        <f t="shared" si="19"/>
        <v>11281000000</v>
      </c>
      <c r="N441" s="14">
        <f t="shared" si="20"/>
        <v>14358000000</v>
      </c>
    </row>
    <row r="442" spans="1:14" x14ac:dyDescent="0.2">
      <c r="A442">
        <v>468</v>
      </c>
      <c r="B442" t="s">
        <v>194</v>
      </c>
      <c r="C442" t="s">
        <v>2</v>
      </c>
      <c r="D442" s="1">
        <v>41639</v>
      </c>
      <c r="E442" s="2">
        <v>5535000000</v>
      </c>
      <c r="F442" s="2">
        <v>1689000000</v>
      </c>
      <c r="G442" s="2">
        <v>1598000000</v>
      </c>
      <c r="H442" s="2">
        <v>0</v>
      </c>
      <c r="I442" s="2">
        <v>276000000</v>
      </c>
      <c r="J442" t="s">
        <v>9</v>
      </c>
      <c r="K442" s="18" t="s">
        <v>137</v>
      </c>
      <c r="L442" s="171">
        <f t="shared" si="18"/>
        <v>3846000000</v>
      </c>
      <c r="M442" s="14">
        <f t="shared" si="19"/>
        <v>1874000000</v>
      </c>
      <c r="N442" s="14">
        <f t="shared" si="20"/>
        <v>1972000000</v>
      </c>
    </row>
    <row r="443" spans="1:14" x14ac:dyDescent="0.2">
      <c r="A443">
        <v>469</v>
      </c>
      <c r="B443" t="s">
        <v>194</v>
      </c>
      <c r="C443" t="s">
        <v>5</v>
      </c>
      <c r="D443" s="1">
        <v>42004</v>
      </c>
      <c r="E443" s="2">
        <v>6265000000</v>
      </c>
      <c r="F443" s="2">
        <v>2124000000</v>
      </c>
      <c r="G443" s="2">
        <v>1692000000</v>
      </c>
      <c r="H443" s="2">
        <v>0</v>
      </c>
      <c r="I443" s="2">
        <v>329000000</v>
      </c>
      <c r="J443" t="s">
        <v>9</v>
      </c>
      <c r="K443" s="18" t="s">
        <v>137</v>
      </c>
      <c r="L443" s="171">
        <f t="shared" si="18"/>
        <v>4141000000</v>
      </c>
      <c r="M443" s="14">
        <f t="shared" si="19"/>
        <v>2021000000</v>
      </c>
      <c r="N443" s="14">
        <f t="shared" si="20"/>
        <v>2120000000</v>
      </c>
    </row>
    <row r="444" spans="1:14" x14ac:dyDescent="0.2">
      <c r="A444">
        <v>470</v>
      </c>
      <c r="B444" t="s">
        <v>194</v>
      </c>
      <c r="C444" t="s">
        <v>6</v>
      </c>
      <c r="D444" s="1">
        <v>42369</v>
      </c>
      <c r="E444" s="2">
        <v>6394000000</v>
      </c>
      <c r="F444" s="2">
        <v>2343000000</v>
      </c>
      <c r="G444" s="2">
        <v>1669000000</v>
      </c>
      <c r="H444" s="2">
        <v>0</v>
      </c>
      <c r="I444" s="2">
        <v>330000000</v>
      </c>
      <c r="J444" t="s">
        <v>9</v>
      </c>
      <c r="K444" s="18" t="s">
        <v>137</v>
      </c>
      <c r="L444" s="171">
        <f t="shared" si="18"/>
        <v>4051000000</v>
      </c>
      <c r="M444" s="14">
        <f t="shared" si="19"/>
        <v>1999000000</v>
      </c>
      <c r="N444" s="14">
        <f t="shared" si="20"/>
        <v>2052000000</v>
      </c>
    </row>
    <row r="445" spans="1:14" x14ac:dyDescent="0.2">
      <c r="A445">
        <v>471</v>
      </c>
      <c r="B445" t="s">
        <v>194</v>
      </c>
      <c r="C445" t="s">
        <v>7</v>
      </c>
      <c r="D445" s="1">
        <v>42735</v>
      </c>
      <c r="E445" s="2">
        <v>6497000000</v>
      </c>
      <c r="F445" s="2">
        <v>2432000000</v>
      </c>
      <c r="G445" s="2">
        <v>1690000000</v>
      </c>
      <c r="H445" s="2">
        <v>0</v>
      </c>
      <c r="I445" s="2">
        <v>322000000</v>
      </c>
      <c r="J445" t="s">
        <v>9</v>
      </c>
      <c r="K445" s="18" t="s">
        <v>137</v>
      </c>
      <c r="L445" s="171">
        <f t="shared" si="18"/>
        <v>4065000000</v>
      </c>
      <c r="M445" s="14">
        <f t="shared" si="19"/>
        <v>2012000000</v>
      </c>
      <c r="N445" s="14">
        <f t="shared" si="20"/>
        <v>2053000000</v>
      </c>
    </row>
    <row r="446" spans="1:14" x14ac:dyDescent="0.2">
      <c r="A446">
        <v>472</v>
      </c>
      <c r="B446" t="s">
        <v>195</v>
      </c>
      <c r="C446" t="s">
        <v>2</v>
      </c>
      <c r="D446" s="1">
        <v>41639</v>
      </c>
      <c r="E446" s="2">
        <v>5535000000</v>
      </c>
      <c r="F446" s="2">
        <v>1689000000</v>
      </c>
      <c r="G446" s="2">
        <v>1598000000</v>
      </c>
      <c r="H446" s="2">
        <v>0</v>
      </c>
      <c r="I446" s="2">
        <v>276000000</v>
      </c>
      <c r="J446" t="s">
        <v>9</v>
      </c>
      <c r="K446" s="18" t="s">
        <v>137</v>
      </c>
      <c r="L446" s="171">
        <f t="shared" si="18"/>
        <v>3846000000</v>
      </c>
      <c r="M446" s="14">
        <f t="shared" si="19"/>
        <v>1874000000</v>
      </c>
      <c r="N446" s="14">
        <f t="shared" si="20"/>
        <v>1972000000</v>
      </c>
    </row>
    <row r="447" spans="1:14" x14ac:dyDescent="0.2">
      <c r="A447">
        <v>473</v>
      </c>
      <c r="B447" t="s">
        <v>195</v>
      </c>
      <c r="C447" t="s">
        <v>5</v>
      </c>
      <c r="D447" s="1">
        <v>42004</v>
      </c>
      <c r="E447" s="2">
        <v>6265000000</v>
      </c>
      <c r="F447" s="2">
        <v>2124000000</v>
      </c>
      <c r="G447" s="2">
        <v>1692000000</v>
      </c>
      <c r="H447" s="2">
        <v>0</v>
      </c>
      <c r="I447" s="2">
        <v>329000000</v>
      </c>
      <c r="J447" t="s">
        <v>9</v>
      </c>
      <c r="K447" s="18" t="s">
        <v>137</v>
      </c>
      <c r="L447" s="171">
        <f t="shared" si="18"/>
        <v>4141000000</v>
      </c>
      <c r="M447" s="14">
        <f t="shared" si="19"/>
        <v>2021000000</v>
      </c>
      <c r="N447" s="14">
        <f t="shared" si="20"/>
        <v>2120000000</v>
      </c>
    </row>
    <row r="448" spans="1:14" x14ac:dyDescent="0.2">
      <c r="A448">
        <v>474</v>
      </c>
      <c r="B448" t="s">
        <v>195</v>
      </c>
      <c r="C448" t="s">
        <v>6</v>
      </c>
      <c r="D448" s="1">
        <v>42369</v>
      </c>
      <c r="E448" s="2">
        <v>6394000000</v>
      </c>
      <c r="F448" s="2">
        <v>2343000000</v>
      </c>
      <c r="G448" s="2">
        <v>1669000000</v>
      </c>
      <c r="H448" s="2">
        <v>0</v>
      </c>
      <c r="I448" s="2">
        <v>330000000</v>
      </c>
      <c r="J448" t="s">
        <v>9</v>
      </c>
      <c r="K448" s="18" t="s">
        <v>137</v>
      </c>
      <c r="L448" s="171">
        <f t="shared" si="18"/>
        <v>4051000000</v>
      </c>
      <c r="M448" s="14">
        <f t="shared" si="19"/>
        <v>1999000000</v>
      </c>
      <c r="N448" s="14">
        <f t="shared" si="20"/>
        <v>2052000000</v>
      </c>
    </row>
    <row r="449" spans="1:14" x14ac:dyDescent="0.2">
      <c r="A449">
        <v>475</v>
      </c>
      <c r="B449" t="s">
        <v>195</v>
      </c>
      <c r="C449" t="s">
        <v>7</v>
      </c>
      <c r="D449" s="1">
        <v>42735</v>
      </c>
      <c r="E449" s="2">
        <v>6497000000</v>
      </c>
      <c r="F449" s="2">
        <v>2432000000</v>
      </c>
      <c r="G449" s="2">
        <v>1690000000</v>
      </c>
      <c r="H449" s="2">
        <v>0</v>
      </c>
      <c r="I449" s="2">
        <v>322000000</v>
      </c>
      <c r="J449" t="s">
        <v>9</v>
      </c>
      <c r="K449" s="18" t="s">
        <v>137</v>
      </c>
      <c r="L449" s="171">
        <f t="shared" si="18"/>
        <v>4065000000</v>
      </c>
      <c r="M449" s="14">
        <f t="shared" si="19"/>
        <v>2012000000</v>
      </c>
      <c r="N449" s="14">
        <f t="shared" si="20"/>
        <v>2053000000</v>
      </c>
    </row>
    <row r="450" spans="1:14" x14ac:dyDescent="0.2">
      <c r="A450">
        <v>476</v>
      </c>
      <c r="B450" t="s">
        <v>196</v>
      </c>
      <c r="C450" t="s">
        <v>2</v>
      </c>
      <c r="D450" s="1">
        <v>41639</v>
      </c>
      <c r="E450" s="2">
        <v>15051000000</v>
      </c>
      <c r="F450" s="2">
        <v>12274000000</v>
      </c>
      <c r="G450" s="2">
        <v>916000000</v>
      </c>
      <c r="H450" s="2">
        <v>0</v>
      </c>
      <c r="I450" s="2">
        <v>97000000</v>
      </c>
      <c r="J450" t="s">
        <v>9</v>
      </c>
      <c r="K450" s="18" t="s">
        <v>110</v>
      </c>
      <c r="L450" s="171">
        <f t="shared" si="18"/>
        <v>2777000000</v>
      </c>
      <c r="M450" s="14">
        <f t="shared" si="19"/>
        <v>1013000000</v>
      </c>
      <c r="N450" s="14">
        <f t="shared" si="20"/>
        <v>1764000000</v>
      </c>
    </row>
    <row r="451" spans="1:14" x14ac:dyDescent="0.2">
      <c r="A451">
        <v>477</v>
      </c>
      <c r="B451" t="s">
        <v>196</v>
      </c>
      <c r="C451" t="s">
        <v>5</v>
      </c>
      <c r="D451" s="1">
        <v>42004</v>
      </c>
      <c r="E451" s="2">
        <v>15499000000</v>
      </c>
      <c r="F451" s="2">
        <v>12471000000</v>
      </c>
      <c r="G451" s="2">
        <v>1036000000</v>
      </c>
      <c r="H451" s="2">
        <v>0</v>
      </c>
      <c r="I451" s="2">
        <v>94000000</v>
      </c>
      <c r="J451" t="s">
        <v>9</v>
      </c>
      <c r="K451" s="18" t="s">
        <v>110</v>
      </c>
      <c r="L451" s="171">
        <f t="shared" ref="L451:L514" si="21">E451-F451</f>
        <v>3028000000</v>
      </c>
      <c r="M451" s="14">
        <f t="shared" ref="M451:M514" si="22">G451+H451+I451</f>
        <v>1130000000</v>
      </c>
      <c r="N451" s="14">
        <f t="shared" ref="N451:N514" si="23">L451-M451</f>
        <v>1898000000</v>
      </c>
    </row>
    <row r="452" spans="1:14" x14ac:dyDescent="0.2">
      <c r="A452">
        <v>478</v>
      </c>
      <c r="B452" t="s">
        <v>196</v>
      </c>
      <c r="C452" t="s">
        <v>6</v>
      </c>
      <c r="D452" s="1">
        <v>42369</v>
      </c>
      <c r="E452" s="2">
        <v>15165000000</v>
      </c>
      <c r="F452" s="2">
        <v>12155000000</v>
      </c>
      <c r="G452" s="2">
        <v>1017000000</v>
      </c>
      <c r="H452" s="2">
        <v>0</v>
      </c>
      <c r="I452" s="2">
        <v>93000000</v>
      </c>
      <c r="J452" t="s">
        <v>9</v>
      </c>
      <c r="K452" s="18" t="s">
        <v>110</v>
      </c>
      <c r="L452" s="171">
        <f t="shared" si="21"/>
        <v>3010000000</v>
      </c>
      <c r="M452" s="14">
        <f t="shared" si="22"/>
        <v>1110000000</v>
      </c>
      <c r="N452" s="14">
        <f t="shared" si="23"/>
        <v>1900000000</v>
      </c>
    </row>
    <row r="453" spans="1:14" x14ac:dyDescent="0.2">
      <c r="A453">
        <v>479</v>
      </c>
      <c r="B453" t="s">
        <v>196</v>
      </c>
      <c r="C453" t="s">
        <v>7</v>
      </c>
      <c r="D453" s="1">
        <v>42735</v>
      </c>
      <c r="E453" s="2">
        <v>16661000000</v>
      </c>
      <c r="F453" s="2">
        <v>13107000000</v>
      </c>
      <c r="G453" s="2">
        <v>1145000000</v>
      </c>
      <c r="H453" s="2">
        <v>0</v>
      </c>
      <c r="I453" s="2">
        <v>134000000</v>
      </c>
      <c r="J453" t="s">
        <v>9</v>
      </c>
      <c r="K453" s="18" t="s">
        <v>110</v>
      </c>
      <c r="L453" s="171">
        <f t="shared" si="21"/>
        <v>3554000000</v>
      </c>
      <c r="M453" s="14">
        <f t="shared" si="22"/>
        <v>1279000000</v>
      </c>
      <c r="N453" s="14">
        <f t="shared" si="23"/>
        <v>2275000000</v>
      </c>
    </row>
    <row r="454" spans="1:14" x14ac:dyDescent="0.2">
      <c r="A454">
        <v>480</v>
      </c>
      <c r="B454" t="s">
        <v>197</v>
      </c>
      <c r="C454" t="s">
        <v>2</v>
      </c>
      <c r="D454" s="1">
        <v>41274</v>
      </c>
      <c r="E454" s="2">
        <v>1279067000</v>
      </c>
      <c r="F454" s="2">
        <v>461898000</v>
      </c>
      <c r="G454" s="2">
        <v>68538000</v>
      </c>
      <c r="H454" s="2">
        <v>0</v>
      </c>
      <c r="I454" s="2">
        <v>382553000</v>
      </c>
      <c r="J454" t="s">
        <v>42</v>
      </c>
      <c r="K454" s="18" t="s">
        <v>64</v>
      </c>
      <c r="L454" s="171">
        <f t="shared" si="21"/>
        <v>817169000</v>
      </c>
      <c r="M454" s="14">
        <f t="shared" si="22"/>
        <v>451091000</v>
      </c>
      <c r="N454" s="14">
        <f t="shared" si="23"/>
        <v>366078000</v>
      </c>
    </row>
    <row r="455" spans="1:14" x14ac:dyDescent="0.2">
      <c r="A455">
        <v>481</v>
      </c>
      <c r="B455" t="s">
        <v>197</v>
      </c>
      <c r="C455" t="s">
        <v>5</v>
      </c>
      <c r="D455" s="1">
        <v>41639</v>
      </c>
      <c r="E455" s="2">
        <v>1482259000</v>
      </c>
      <c r="F455" s="2">
        <v>555660000</v>
      </c>
      <c r="G455" s="2">
        <v>69323000</v>
      </c>
      <c r="H455" s="2">
        <v>0</v>
      </c>
      <c r="I455" s="2">
        <v>475464000</v>
      </c>
      <c r="J455" t="s">
        <v>42</v>
      </c>
      <c r="K455" s="18" t="s">
        <v>64</v>
      </c>
      <c r="L455" s="171">
        <f t="shared" si="21"/>
        <v>926599000</v>
      </c>
      <c r="M455" s="14">
        <f t="shared" si="22"/>
        <v>544787000</v>
      </c>
      <c r="N455" s="14">
        <f t="shared" si="23"/>
        <v>381812000</v>
      </c>
    </row>
    <row r="456" spans="1:14" x14ac:dyDescent="0.2">
      <c r="A456">
        <v>482</v>
      </c>
      <c r="B456" t="s">
        <v>197</v>
      </c>
      <c r="C456" t="s">
        <v>6</v>
      </c>
      <c r="D456" s="1">
        <v>42004</v>
      </c>
      <c r="E456" s="2">
        <v>1616438000</v>
      </c>
      <c r="F456" s="2">
        <v>603321000</v>
      </c>
      <c r="G456" s="2">
        <v>89468000</v>
      </c>
      <c r="H456" s="2">
        <v>0</v>
      </c>
      <c r="I456" s="2">
        <v>538513000</v>
      </c>
      <c r="J456" t="s">
        <v>42</v>
      </c>
      <c r="K456" s="18" t="s">
        <v>64</v>
      </c>
      <c r="L456" s="171">
        <f t="shared" si="21"/>
        <v>1013117000</v>
      </c>
      <c r="M456" s="14">
        <f t="shared" si="22"/>
        <v>627981000</v>
      </c>
      <c r="N456" s="14">
        <f t="shared" si="23"/>
        <v>385136000</v>
      </c>
    </row>
    <row r="457" spans="1:14" x14ac:dyDescent="0.2">
      <c r="A457">
        <v>483</v>
      </c>
      <c r="B457" t="s">
        <v>197</v>
      </c>
      <c r="C457" t="s">
        <v>7</v>
      </c>
      <c r="D457" s="1">
        <v>42369</v>
      </c>
      <c r="E457" s="2">
        <v>1763336000</v>
      </c>
      <c r="F457" s="2">
        <v>651282000</v>
      </c>
      <c r="G457" s="2">
        <v>139616000</v>
      </c>
      <c r="H457" s="2">
        <v>0</v>
      </c>
      <c r="I457" s="2">
        <v>570527000</v>
      </c>
      <c r="J457" t="s">
        <v>42</v>
      </c>
      <c r="K457" s="18" t="s">
        <v>64</v>
      </c>
      <c r="L457" s="171">
        <f t="shared" si="21"/>
        <v>1112054000</v>
      </c>
      <c r="M457" s="14">
        <f t="shared" si="22"/>
        <v>710143000</v>
      </c>
      <c r="N457" s="14">
        <f t="shared" si="23"/>
        <v>401911000</v>
      </c>
    </row>
    <row r="458" spans="1:14" x14ac:dyDescent="0.2">
      <c r="A458">
        <v>484</v>
      </c>
      <c r="B458" t="s">
        <v>198</v>
      </c>
      <c r="C458" t="s">
        <v>2</v>
      </c>
      <c r="D458" s="1">
        <v>41307</v>
      </c>
      <c r="E458" s="2">
        <v>7394500000</v>
      </c>
      <c r="F458" s="2">
        <v>4741800000</v>
      </c>
      <c r="G458" s="2">
        <v>1732600000</v>
      </c>
      <c r="H458" s="2">
        <v>0</v>
      </c>
      <c r="I458" s="2">
        <v>0</v>
      </c>
      <c r="J458" t="s">
        <v>9</v>
      </c>
      <c r="K458" s="18" t="s">
        <v>186</v>
      </c>
      <c r="L458" s="171">
        <f t="shared" si="21"/>
        <v>2652700000</v>
      </c>
      <c r="M458" s="14">
        <f t="shared" si="22"/>
        <v>1732600000</v>
      </c>
      <c r="N458" s="14">
        <f t="shared" si="23"/>
        <v>920100000</v>
      </c>
    </row>
    <row r="459" spans="1:14" x14ac:dyDescent="0.2">
      <c r="A459">
        <v>485</v>
      </c>
      <c r="B459" t="s">
        <v>198</v>
      </c>
      <c r="C459" t="s">
        <v>5</v>
      </c>
      <c r="D459" s="1">
        <v>41671</v>
      </c>
      <c r="E459" s="2">
        <v>7840300000</v>
      </c>
      <c r="F459" s="2">
        <v>5050500000</v>
      </c>
      <c r="G459" s="2">
        <v>1819500000</v>
      </c>
      <c r="H459" s="2">
        <v>0</v>
      </c>
      <c r="I459" s="2">
        <v>0</v>
      </c>
      <c r="J459" t="s">
        <v>9</v>
      </c>
      <c r="K459" s="18" t="s">
        <v>186</v>
      </c>
      <c r="L459" s="171">
        <f t="shared" si="21"/>
        <v>2789800000</v>
      </c>
      <c r="M459" s="14">
        <f t="shared" si="22"/>
        <v>1819500000</v>
      </c>
      <c r="N459" s="14">
        <f t="shared" si="23"/>
        <v>970300000</v>
      </c>
    </row>
    <row r="460" spans="1:14" x14ac:dyDescent="0.2">
      <c r="A460">
        <v>486</v>
      </c>
      <c r="B460" t="s">
        <v>198</v>
      </c>
      <c r="C460" t="s">
        <v>6</v>
      </c>
      <c r="D460" s="1">
        <v>42035</v>
      </c>
      <c r="E460" s="2">
        <v>8602200000</v>
      </c>
      <c r="F460" s="2">
        <v>5568200000</v>
      </c>
      <c r="G460" s="2">
        <v>1993800000</v>
      </c>
      <c r="H460" s="2">
        <v>0</v>
      </c>
      <c r="I460" s="2">
        <v>0</v>
      </c>
      <c r="J460" t="s">
        <v>9</v>
      </c>
      <c r="K460" s="18" t="s">
        <v>186</v>
      </c>
      <c r="L460" s="171">
        <f t="shared" si="21"/>
        <v>3034000000</v>
      </c>
      <c r="M460" s="14">
        <f t="shared" si="22"/>
        <v>1993800000</v>
      </c>
      <c r="N460" s="14">
        <f t="shared" si="23"/>
        <v>1040200000</v>
      </c>
    </row>
    <row r="461" spans="1:14" x14ac:dyDescent="0.2">
      <c r="A461">
        <v>487</v>
      </c>
      <c r="B461" t="s">
        <v>198</v>
      </c>
      <c r="C461" t="s">
        <v>7</v>
      </c>
      <c r="D461" s="1">
        <v>42399</v>
      </c>
      <c r="E461" s="2">
        <v>15498400000</v>
      </c>
      <c r="F461" s="2">
        <v>10841700000</v>
      </c>
      <c r="G461" s="2">
        <v>3607000000</v>
      </c>
      <c r="H461" s="2">
        <v>0</v>
      </c>
      <c r="I461" s="2">
        <v>0</v>
      </c>
      <c r="J461" t="s">
        <v>9</v>
      </c>
      <c r="K461" s="18" t="s">
        <v>186</v>
      </c>
      <c r="L461" s="171">
        <f t="shared" si="21"/>
        <v>4656700000</v>
      </c>
      <c r="M461" s="14">
        <f t="shared" si="22"/>
        <v>3607000000</v>
      </c>
      <c r="N461" s="14">
        <f t="shared" si="23"/>
        <v>1049700000</v>
      </c>
    </row>
    <row r="462" spans="1:14" x14ac:dyDescent="0.2">
      <c r="A462">
        <v>488</v>
      </c>
      <c r="B462" t="s">
        <v>199</v>
      </c>
      <c r="C462" t="s">
        <v>2</v>
      </c>
      <c r="D462" s="1">
        <v>41274</v>
      </c>
      <c r="E462" s="2">
        <v>1663000000</v>
      </c>
      <c r="F462" s="2">
        <v>0</v>
      </c>
      <c r="G462" s="2">
        <v>1123200000</v>
      </c>
      <c r="H462" s="2">
        <v>0</v>
      </c>
      <c r="I462" s="2">
        <v>78300000</v>
      </c>
      <c r="J462" t="s">
        <v>3</v>
      </c>
      <c r="K462" s="18" t="s">
        <v>200</v>
      </c>
      <c r="L462" s="171">
        <f t="shared" si="21"/>
        <v>1663000000</v>
      </c>
      <c r="M462" s="14">
        <f t="shared" si="22"/>
        <v>1201500000</v>
      </c>
      <c r="N462" s="14">
        <f t="shared" si="23"/>
        <v>461500000</v>
      </c>
    </row>
    <row r="463" spans="1:14" x14ac:dyDescent="0.2">
      <c r="A463">
        <v>489</v>
      </c>
      <c r="B463" t="s">
        <v>199</v>
      </c>
      <c r="C463" t="s">
        <v>5</v>
      </c>
      <c r="D463" s="1">
        <v>41639</v>
      </c>
      <c r="E463" s="2">
        <v>1558400000</v>
      </c>
      <c r="F463" s="2">
        <v>0</v>
      </c>
      <c r="G463" s="2">
        <v>1058000000</v>
      </c>
      <c r="H463" s="2">
        <v>0</v>
      </c>
      <c r="I463" s="2">
        <v>60400000</v>
      </c>
      <c r="J463" t="s">
        <v>3</v>
      </c>
      <c r="K463" s="18" t="s">
        <v>200</v>
      </c>
      <c r="L463" s="171">
        <f t="shared" si="21"/>
        <v>1558400000</v>
      </c>
      <c r="M463" s="14">
        <f t="shared" si="22"/>
        <v>1118400000</v>
      </c>
      <c r="N463" s="14">
        <f t="shared" si="23"/>
        <v>440000000</v>
      </c>
    </row>
    <row r="464" spans="1:14" x14ac:dyDescent="0.2">
      <c r="A464">
        <v>490</v>
      </c>
      <c r="B464" t="s">
        <v>199</v>
      </c>
      <c r="C464" t="s">
        <v>6</v>
      </c>
      <c r="D464" s="1">
        <v>42004</v>
      </c>
      <c r="E464" s="2">
        <v>1584500000</v>
      </c>
      <c r="F464" s="2">
        <v>0</v>
      </c>
      <c r="G464" s="2">
        <v>1105700000</v>
      </c>
      <c r="H464" s="2">
        <v>0</v>
      </c>
      <c r="I464" s="2">
        <v>52500000</v>
      </c>
      <c r="J464" t="s">
        <v>3</v>
      </c>
      <c r="K464" s="18" t="s">
        <v>200</v>
      </c>
      <c r="L464" s="171">
        <f t="shared" si="21"/>
        <v>1584500000</v>
      </c>
      <c r="M464" s="14">
        <f t="shared" si="22"/>
        <v>1158200000</v>
      </c>
      <c r="N464" s="14">
        <f t="shared" si="23"/>
        <v>426300000</v>
      </c>
    </row>
    <row r="465" spans="1:14" x14ac:dyDescent="0.2">
      <c r="A465">
        <v>491</v>
      </c>
      <c r="B465" t="s">
        <v>199</v>
      </c>
      <c r="C465" t="s">
        <v>7</v>
      </c>
      <c r="D465" s="1">
        <v>42369</v>
      </c>
      <c r="E465" s="2">
        <v>1637100000</v>
      </c>
      <c r="F465" s="2">
        <v>0</v>
      </c>
      <c r="G465" s="2">
        <v>1209100000</v>
      </c>
      <c r="H465" s="2">
        <v>0</v>
      </c>
      <c r="I465" s="2">
        <v>58700000</v>
      </c>
      <c r="J465" t="s">
        <v>3</v>
      </c>
      <c r="K465" s="18" t="s">
        <v>200</v>
      </c>
      <c r="L465" s="171">
        <f t="shared" si="21"/>
        <v>1637100000</v>
      </c>
      <c r="M465" s="14">
        <f t="shared" si="22"/>
        <v>1267800000</v>
      </c>
      <c r="N465" s="14">
        <f t="shared" si="23"/>
        <v>369300000</v>
      </c>
    </row>
    <row r="466" spans="1:14" x14ac:dyDescent="0.2">
      <c r="A466">
        <v>492</v>
      </c>
      <c r="B466" t="s">
        <v>201</v>
      </c>
      <c r="C466" t="s">
        <v>2</v>
      </c>
      <c r="D466" s="1">
        <v>41639</v>
      </c>
      <c r="E466" s="2">
        <v>7155096000</v>
      </c>
      <c r="F466" s="2">
        <v>4376505000</v>
      </c>
      <c r="G466" s="2">
        <v>1616921000</v>
      </c>
      <c r="H466" s="2">
        <v>0</v>
      </c>
      <c r="I466" s="2">
        <v>0</v>
      </c>
      <c r="J466" t="s">
        <v>3</v>
      </c>
      <c r="K466" s="18" t="s">
        <v>146</v>
      </c>
      <c r="L466" s="171">
        <f t="shared" si="21"/>
        <v>2778591000</v>
      </c>
      <c r="M466" s="14">
        <f t="shared" si="22"/>
        <v>1616921000</v>
      </c>
      <c r="N466" s="14">
        <f t="shared" si="23"/>
        <v>1161670000</v>
      </c>
    </row>
    <row r="467" spans="1:14" x14ac:dyDescent="0.2">
      <c r="A467">
        <v>493</v>
      </c>
      <c r="B467" t="s">
        <v>201</v>
      </c>
      <c r="C467" t="s">
        <v>5</v>
      </c>
      <c r="D467" s="1">
        <v>42004</v>
      </c>
      <c r="E467" s="2">
        <v>7752728000</v>
      </c>
      <c r="F467" s="2">
        <v>4778479000</v>
      </c>
      <c r="G467" s="2">
        <v>1758765000</v>
      </c>
      <c r="H467" s="2">
        <v>0</v>
      </c>
      <c r="I467" s="2">
        <v>0</v>
      </c>
      <c r="J467" t="s">
        <v>3</v>
      </c>
      <c r="K467" s="18" t="s">
        <v>146</v>
      </c>
      <c r="L467" s="171">
        <f t="shared" si="21"/>
        <v>2974249000</v>
      </c>
      <c r="M467" s="14">
        <f t="shared" si="22"/>
        <v>1758765000</v>
      </c>
      <c r="N467" s="14">
        <f t="shared" si="23"/>
        <v>1215484000</v>
      </c>
    </row>
    <row r="468" spans="1:14" x14ac:dyDescent="0.2">
      <c r="A468">
        <v>494</v>
      </c>
      <c r="B468" t="s">
        <v>201</v>
      </c>
      <c r="C468" t="s">
        <v>6</v>
      </c>
      <c r="D468" s="1">
        <v>42369</v>
      </c>
      <c r="E468" s="2">
        <v>6956311000</v>
      </c>
      <c r="F468" s="2">
        <v>4388167000</v>
      </c>
      <c r="G468" s="2">
        <v>1647382000</v>
      </c>
      <c r="H468" s="2">
        <v>0</v>
      </c>
      <c r="I468" s="2">
        <v>0</v>
      </c>
      <c r="J468" t="s">
        <v>3</v>
      </c>
      <c r="K468" s="18" t="s">
        <v>146</v>
      </c>
      <c r="L468" s="171">
        <f t="shared" si="21"/>
        <v>2568144000</v>
      </c>
      <c r="M468" s="14">
        <f t="shared" si="22"/>
        <v>1647382000</v>
      </c>
      <c r="N468" s="14">
        <f t="shared" si="23"/>
        <v>920762000</v>
      </c>
    </row>
    <row r="469" spans="1:14" x14ac:dyDescent="0.2">
      <c r="A469">
        <v>495</v>
      </c>
      <c r="B469" t="s">
        <v>201</v>
      </c>
      <c r="C469" t="s">
        <v>7</v>
      </c>
      <c r="D469" s="1">
        <v>42735</v>
      </c>
      <c r="E469" s="2">
        <v>6794342000</v>
      </c>
      <c r="F469" s="2">
        <v>4322373000</v>
      </c>
      <c r="G469" s="2">
        <v>1757523000</v>
      </c>
      <c r="H469" s="2">
        <v>0</v>
      </c>
      <c r="I469" s="2">
        <v>0</v>
      </c>
      <c r="J469" t="s">
        <v>3</v>
      </c>
      <c r="K469" s="18" t="s">
        <v>146</v>
      </c>
      <c r="L469" s="171">
        <f t="shared" si="21"/>
        <v>2471969000</v>
      </c>
      <c r="M469" s="14">
        <f t="shared" si="22"/>
        <v>1757523000</v>
      </c>
      <c r="N469" s="14">
        <f t="shared" si="23"/>
        <v>714446000</v>
      </c>
    </row>
    <row r="470" spans="1:14" x14ac:dyDescent="0.2">
      <c r="A470">
        <v>496</v>
      </c>
      <c r="B470" t="s">
        <v>202</v>
      </c>
      <c r="C470" t="s">
        <v>2</v>
      </c>
      <c r="D470" s="1">
        <v>41639</v>
      </c>
      <c r="E470" s="2">
        <v>5997000000</v>
      </c>
      <c r="F470" s="2">
        <v>2499000000</v>
      </c>
      <c r="G470" s="2">
        <v>2337000000</v>
      </c>
      <c r="H470" s="2">
        <v>0</v>
      </c>
      <c r="I470" s="2">
        <v>115000000</v>
      </c>
      <c r="J470" t="s">
        <v>26</v>
      </c>
      <c r="K470" s="18" t="s">
        <v>203</v>
      </c>
      <c r="L470" s="171">
        <f t="shared" si="21"/>
        <v>3498000000</v>
      </c>
      <c r="M470" s="14">
        <f t="shared" si="22"/>
        <v>2452000000</v>
      </c>
      <c r="N470" s="14">
        <f t="shared" si="23"/>
        <v>1046000000</v>
      </c>
    </row>
    <row r="471" spans="1:14" x14ac:dyDescent="0.2">
      <c r="A471">
        <v>497</v>
      </c>
      <c r="B471" t="s">
        <v>202</v>
      </c>
      <c r="C471" t="s">
        <v>5</v>
      </c>
      <c r="D471" s="1">
        <v>42004</v>
      </c>
      <c r="E471" s="2">
        <v>6121000000</v>
      </c>
      <c r="F471" s="2">
        <v>2491000000</v>
      </c>
      <c r="G471" s="2">
        <v>2335000000</v>
      </c>
      <c r="H471" s="2">
        <v>0</v>
      </c>
      <c r="I471" s="2">
        <v>115000000</v>
      </c>
      <c r="J471" t="s">
        <v>26</v>
      </c>
      <c r="K471" s="18" t="s">
        <v>203</v>
      </c>
      <c r="L471" s="171">
        <f t="shared" si="21"/>
        <v>3630000000</v>
      </c>
      <c r="M471" s="14">
        <f t="shared" si="22"/>
        <v>2450000000</v>
      </c>
      <c r="N471" s="14">
        <f t="shared" si="23"/>
        <v>1180000000</v>
      </c>
    </row>
    <row r="472" spans="1:14" x14ac:dyDescent="0.2">
      <c r="A472">
        <v>498</v>
      </c>
      <c r="B472" t="s">
        <v>202</v>
      </c>
      <c r="C472" t="s">
        <v>6</v>
      </c>
      <c r="D472" s="1">
        <v>42369</v>
      </c>
      <c r="E472" s="2">
        <v>6282000000</v>
      </c>
      <c r="F472" s="2">
        <v>2559000000</v>
      </c>
      <c r="G472" s="2">
        <v>2320000000</v>
      </c>
      <c r="H472" s="2">
        <v>0</v>
      </c>
      <c r="I472" s="2">
        <v>105000000</v>
      </c>
      <c r="J472" t="s">
        <v>26</v>
      </c>
      <c r="K472" s="18" t="s">
        <v>203</v>
      </c>
      <c r="L472" s="171">
        <f t="shared" si="21"/>
        <v>3723000000</v>
      </c>
      <c r="M472" s="14">
        <f t="shared" si="22"/>
        <v>2425000000</v>
      </c>
      <c r="N472" s="14">
        <f t="shared" si="23"/>
        <v>1298000000</v>
      </c>
    </row>
    <row r="473" spans="1:14" x14ac:dyDescent="0.2">
      <c r="A473">
        <v>499</v>
      </c>
      <c r="B473" t="s">
        <v>202</v>
      </c>
      <c r="C473" t="s">
        <v>7</v>
      </c>
      <c r="D473" s="1">
        <v>42735</v>
      </c>
      <c r="E473" s="2">
        <v>6440000000</v>
      </c>
      <c r="F473" s="2">
        <v>2582000000</v>
      </c>
      <c r="G473" s="2">
        <v>2326000000</v>
      </c>
      <c r="H473" s="2">
        <v>0</v>
      </c>
      <c r="I473" s="2">
        <v>99000000</v>
      </c>
      <c r="J473" t="s">
        <v>26</v>
      </c>
      <c r="K473" s="18" t="s">
        <v>203</v>
      </c>
      <c r="L473" s="171">
        <f t="shared" si="21"/>
        <v>3858000000</v>
      </c>
      <c r="M473" s="14">
        <f t="shared" si="22"/>
        <v>2425000000</v>
      </c>
      <c r="N473" s="14">
        <f t="shared" si="23"/>
        <v>1433000000</v>
      </c>
    </row>
    <row r="474" spans="1:14" x14ac:dyDescent="0.2">
      <c r="A474">
        <v>500</v>
      </c>
      <c r="B474" t="s">
        <v>204</v>
      </c>
      <c r="C474" t="s">
        <v>2</v>
      </c>
      <c r="D474" s="1">
        <v>41420</v>
      </c>
      <c r="E474" s="2">
        <v>5921000000</v>
      </c>
      <c r="F474" s="2">
        <v>4616600000</v>
      </c>
      <c r="G474" s="2">
        <v>625200000</v>
      </c>
      <c r="H474" s="2">
        <v>0</v>
      </c>
      <c r="I474" s="2">
        <v>278300000</v>
      </c>
      <c r="J474" t="s">
        <v>9</v>
      </c>
      <c r="K474" s="18" t="s">
        <v>144</v>
      </c>
      <c r="L474" s="171">
        <f t="shared" si="21"/>
        <v>1304400000</v>
      </c>
      <c r="M474" s="14">
        <f t="shared" si="22"/>
        <v>903500000</v>
      </c>
      <c r="N474" s="14">
        <f t="shared" si="23"/>
        <v>400900000</v>
      </c>
    </row>
    <row r="475" spans="1:14" x14ac:dyDescent="0.2">
      <c r="A475">
        <v>501</v>
      </c>
      <c r="B475" t="s">
        <v>204</v>
      </c>
      <c r="C475" t="s">
        <v>5</v>
      </c>
      <c r="D475" s="1">
        <v>41784</v>
      </c>
      <c r="E475" s="2">
        <v>6285600000</v>
      </c>
      <c r="F475" s="2">
        <v>4990500000</v>
      </c>
      <c r="G475" s="2">
        <v>665400000</v>
      </c>
      <c r="H475" s="2">
        <v>0</v>
      </c>
      <c r="I475" s="2">
        <v>304400000</v>
      </c>
      <c r="J475" t="s">
        <v>9</v>
      </c>
      <c r="K475" s="18" t="s">
        <v>144</v>
      </c>
      <c r="L475" s="171">
        <f t="shared" si="21"/>
        <v>1295100000</v>
      </c>
      <c r="M475" s="14">
        <f t="shared" si="22"/>
        <v>969800000</v>
      </c>
      <c r="N475" s="14">
        <f t="shared" si="23"/>
        <v>325300000</v>
      </c>
    </row>
    <row r="476" spans="1:14" x14ac:dyDescent="0.2">
      <c r="A476">
        <v>502</v>
      </c>
      <c r="B476" t="s">
        <v>204</v>
      </c>
      <c r="C476" t="s">
        <v>6</v>
      </c>
      <c r="D476" s="1">
        <v>42155</v>
      </c>
      <c r="E476" s="2">
        <v>6764000000</v>
      </c>
      <c r="F476" s="2">
        <v>5341500000</v>
      </c>
      <c r="G476" s="2">
        <v>673500000</v>
      </c>
      <c r="H476" s="2">
        <v>0</v>
      </c>
      <c r="I476" s="2">
        <v>319300000</v>
      </c>
      <c r="J476" t="s">
        <v>9</v>
      </c>
      <c r="K476" s="18" t="s">
        <v>144</v>
      </c>
      <c r="L476" s="171">
        <f t="shared" si="21"/>
        <v>1422500000</v>
      </c>
      <c r="M476" s="14">
        <f t="shared" si="22"/>
        <v>992800000</v>
      </c>
      <c r="N476" s="14">
        <f t="shared" si="23"/>
        <v>429700000</v>
      </c>
    </row>
    <row r="477" spans="1:14" x14ac:dyDescent="0.2">
      <c r="A477">
        <v>503</v>
      </c>
      <c r="B477" t="s">
        <v>204</v>
      </c>
      <c r="C477" t="s">
        <v>7</v>
      </c>
      <c r="D477" s="1">
        <v>42519</v>
      </c>
      <c r="E477" s="2">
        <v>6933500000</v>
      </c>
      <c r="F477" s="2">
        <v>5392400000</v>
      </c>
      <c r="G477" s="2">
        <v>622900000</v>
      </c>
      <c r="H477" s="2">
        <v>0</v>
      </c>
      <c r="I477" s="2">
        <v>290200000</v>
      </c>
      <c r="J477" t="s">
        <v>9</v>
      </c>
      <c r="K477" s="18" t="s">
        <v>144</v>
      </c>
      <c r="L477" s="171">
        <f t="shared" si="21"/>
        <v>1541100000</v>
      </c>
      <c r="M477" s="14">
        <f t="shared" si="22"/>
        <v>913100000</v>
      </c>
      <c r="N477" s="14">
        <f t="shared" si="23"/>
        <v>628000000</v>
      </c>
    </row>
    <row r="478" spans="1:14" x14ac:dyDescent="0.2">
      <c r="A478">
        <v>504</v>
      </c>
      <c r="B478" t="s">
        <v>205</v>
      </c>
      <c r="C478" t="s">
        <v>2</v>
      </c>
      <c r="D478" s="1">
        <v>41274</v>
      </c>
      <c r="E478" s="2">
        <v>17912000000</v>
      </c>
      <c r="F478" s="2">
        <v>11235000000</v>
      </c>
      <c r="G478" s="2">
        <v>965000000</v>
      </c>
      <c r="H478" s="2">
        <v>0</v>
      </c>
      <c r="I478" s="2">
        <v>2145000000</v>
      </c>
      <c r="J478" t="s">
        <v>32</v>
      </c>
      <c r="K478" s="18" t="s">
        <v>35</v>
      </c>
      <c r="L478" s="171">
        <f t="shared" si="21"/>
        <v>6677000000</v>
      </c>
      <c r="M478" s="14">
        <f t="shared" si="22"/>
        <v>3110000000</v>
      </c>
      <c r="N478" s="14">
        <f t="shared" si="23"/>
        <v>3567000000</v>
      </c>
    </row>
    <row r="479" spans="1:14" x14ac:dyDescent="0.2">
      <c r="A479">
        <v>505</v>
      </c>
      <c r="B479" t="s">
        <v>205</v>
      </c>
      <c r="C479" t="s">
        <v>5</v>
      </c>
      <c r="D479" s="1">
        <v>41639</v>
      </c>
      <c r="E479" s="2">
        <v>22756000000</v>
      </c>
      <c r="F479" s="2">
        <v>13545000000</v>
      </c>
      <c r="G479" s="2">
        <v>1274000000</v>
      </c>
      <c r="H479" s="2">
        <v>0</v>
      </c>
      <c r="I479" s="2">
        <v>2668000000</v>
      </c>
      <c r="J479" t="s">
        <v>32</v>
      </c>
      <c r="K479" s="18" t="s">
        <v>35</v>
      </c>
      <c r="L479" s="171">
        <f t="shared" si="21"/>
        <v>9211000000</v>
      </c>
      <c r="M479" s="14">
        <f t="shared" si="22"/>
        <v>3942000000</v>
      </c>
      <c r="N479" s="14">
        <f t="shared" si="23"/>
        <v>5269000000</v>
      </c>
    </row>
    <row r="480" spans="1:14" x14ac:dyDescent="0.2">
      <c r="A480">
        <v>506</v>
      </c>
      <c r="B480" t="s">
        <v>205</v>
      </c>
      <c r="C480" t="s">
        <v>6</v>
      </c>
      <c r="D480" s="1">
        <v>42004</v>
      </c>
      <c r="E480" s="2">
        <v>23925000000</v>
      </c>
      <c r="F480" s="2">
        <v>14323000000</v>
      </c>
      <c r="G480" s="2">
        <v>1213000000</v>
      </c>
      <c r="H480" s="2">
        <v>0</v>
      </c>
      <c r="I480" s="2">
        <v>3066000000</v>
      </c>
      <c r="J480" t="s">
        <v>32</v>
      </c>
      <c r="K480" s="18" t="s">
        <v>35</v>
      </c>
      <c r="L480" s="171">
        <f t="shared" si="21"/>
        <v>9602000000</v>
      </c>
      <c r="M480" s="14">
        <f t="shared" si="22"/>
        <v>4279000000</v>
      </c>
      <c r="N480" s="14">
        <f t="shared" si="23"/>
        <v>5323000000</v>
      </c>
    </row>
    <row r="481" spans="1:14" x14ac:dyDescent="0.2">
      <c r="A481">
        <v>507</v>
      </c>
      <c r="B481" t="s">
        <v>205</v>
      </c>
      <c r="C481" t="s">
        <v>7</v>
      </c>
      <c r="D481" s="1">
        <v>42369</v>
      </c>
      <c r="E481" s="2">
        <v>23459000000</v>
      </c>
      <c r="F481" s="2">
        <v>13728000000</v>
      </c>
      <c r="G481" s="2">
        <v>1135000000</v>
      </c>
      <c r="H481" s="2">
        <v>0</v>
      </c>
      <c r="I481" s="2">
        <v>3144000000</v>
      </c>
      <c r="J481" t="s">
        <v>32</v>
      </c>
      <c r="K481" s="18" t="s">
        <v>35</v>
      </c>
      <c r="L481" s="171">
        <f t="shared" si="21"/>
        <v>9731000000</v>
      </c>
      <c r="M481" s="14">
        <f t="shared" si="22"/>
        <v>4279000000</v>
      </c>
      <c r="N481" s="14">
        <f t="shared" si="23"/>
        <v>5452000000</v>
      </c>
    </row>
    <row r="482" spans="1:14" x14ac:dyDescent="0.2">
      <c r="A482">
        <v>508</v>
      </c>
      <c r="B482" t="s">
        <v>206</v>
      </c>
      <c r="C482" t="s">
        <v>2</v>
      </c>
      <c r="D482" s="1">
        <v>41274</v>
      </c>
      <c r="E482" s="2">
        <v>8186280000</v>
      </c>
      <c r="F482" s="2">
        <v>5583549000</v>
      </c>
      <c r="G482" s="2">
        <v>889879000</v>
      </c>
      <c r="H482" s="2">
        <v>0</v>
      </c>
      <c r="I482" s="2">
        <v>341969000</v>
      </c>
      <c r="J482" t="s">
        <v>15</v>
      </c>
      <c r="K482" s="18" t="s">
        <v>188</v>
      </c>
      <c r="L482" s="171">
        <f t="shared" si="21"/>
        <v>2602731000</v>
      </c>
      <c r="M482" s="14">
        <f t="shared" si="22"/>
        <v>1231848000</v>
      </c>
      <c r="N482" s="14">
        <f t="shared" si="23"/>
        <v>1370883000</v>
      </c>
    </row>
    <row r="483" spans="1:14" x14ac:dyDescent="0.2">
      <c r="A483">
        <v>509</v>
      </c>
      <c r="B483" t="s">
        <v>206</v>
      </c>
      <c r="C483" t="s">
        <v>5</v>
      </c>
      <c r="D483" s="1">
        <v>41639</v>
      </c>
      <c r="E483" s="2">
        <v>11764050000</v>
      </c>
      <c r="F483" s="2">
        <v>8198377000</v>
      </c>
      <c r="G483" s="2">
        <v>1516508000</v>
      </c>
      <c r="H483" s="2">
        <v>0</v>
      </c>
      <c r="I483" s="2">
        <v>528737000</v>
      </c>
      <c r="J483" t="s">
        <v>15</v>
      </c>
      <c r="K483" s="18" t="s">
        <v>188</v>
      </c>
      <c r="L483" s="171">
        <f t="shared" si="21"/>
        <v>3565673000</v>
      </c>
      <c r="M483" s="14">
        <f t="shared" si="22"/>
        <v>2045245000</v>
      </c>
      <c r="N483" s="14">
        <f t="shared" si="23"/>
        <v>1520428000</v>
      </c>
    </row>
    <row r="484" spans="1:14" x14ac:dyDescent="0.2">
      <c r="A484">
        <v>510</v>
      </c>
      <c r="B484" t="s">
        <v>206</v>
      </c>
      <c r="C484" t="s">
        <v>6</v>
      </c>
      <c r="D484" s="1">
        <v>42004</v>
      </c>
      <c r="E484" s="2">
        <v>12795106000</v>
      </c>
      <c r="F484" s="2">
        <v>9119305000</v>
      </c>
      <c r="G484" s="2">
        <v>1278506000</v>
      </c>
      <c r="H484" s="2">
        <v>0</v>
      </c>
      <c r="I484" s="2">
        <v>590935000</v>
      </c>
      <c r="J484" t="s">
        <v>15</v>
      </c>
      <c r="K484" s="18" t="s">
        <v>188</v>
      </c>
      <c r="L484" s="171">
        <f t="shared" si="21"/>
        <v>3675801000</v>
      </c>
      <c r="M484" s="14">
        <f t="shared" si="22"/>
        <v>1869441000</v>
      </c>
      <c r="N484" s="14">
        <f t="shared" si="23"/>
        <v>1806360000</v>
      </c>
    </row>
    <row r="485" spans="1:14" x14ac:dyDescent="0.2">
      <c r="A485">
        <v>511</v>
      </c>
      <c r="B485" t="s">
        <v>206</v>
      </c>
      <c r="C485" t="s">
        <v>7</v>
      </c>
      <c r="D485" s="1">
        <v>42369</v>
      </c>
      <c r="E485" s="2">
        <v>13781837000</v>
      </c>
      <c r="F485" s="2">
        <v>9824834000</v>
      </c>
      <c r="G485" s="2">
        <v>1947135000</v>
      </c>
      <c r="H485" s="2">
        <v>0</v>
      </c>
      <c r="I485" s="2">
        <v>638024000</v>
      </c>
      <c r="J485" t="s">
        <v>15</v>
      </c>
      <c r="K485" s="18" t="s">
        <v>188</v>
      </c>
      <c r="L485" s="171">
        <f t="shared" si="21"/>
        <v>3957003000</v>
      </c>
      <c r="M485" s="14">
        <f t="shared" si="22"/>
        <v>2585159000</v>
      </c>
      <c r="N485" s="14">
        <f t="shared" si="23"/>
        <v>1371844000</v>
      </c>
    </row>
    <row r="486" spans="1:14" x14ac:dyDescent="0.2">
      <c r="A486">
        <v>512</v>
      </c>
      <c r="B486" t="s">
        <v>207</v>
      </c>
      <c r="C486" t="s">
        <v>2</v>
      </c>
      <c r="D486" s="1">
        <v>41639</v>
      </c>
      <c r="E486" s="2">
        <v>10397000000</v>
      </c>
      <c r="F486" s="2">
        <v>2268000000</v>
      </c>
      <c r="G486" s="2">
        <v>2743000000</v>
      </c>
      <c r="H486" s="2">
        <v>0</v>
      </c>
      <c r="I486" s="2">
        <v>2780000000</v>
      </c>
      <c r="J486" t="s">
        <v>72</v>
      </c>
      <c r="K486" s="18" t="s">
        <v>73</v>
      </c>
      <c r="L486" s="171">
        <f t="shared" si="21"/>
        <v>8129000000</v>
      </c>
      <c r="M486" s="14">
        <f t="shared" si="22"/>
        <v>5523000000</v>
      </c>
      <c r="N486" s="14">
        <f t="shared" si="23"/>
        <v>2606000000</v>
      </c>
    </row>
    <row r="487" spans="1:14" x14ac:dyDescent="0.2">
      <c r="A487">
        <v>513</v>
      </c>
      <c r="B487" t="s">
        <v>207</v>
      </c>
      <c r="C487" t="s">
        <v>5</v>
      </c>
      <c r="D487" s="1">
        <v>42004</v>
      </c>
      <c r="E487" s="2">
        <v>20638000000</v>
      </c>
      <c r="F487" s="2">
        <v>2332000000</v>
      </c>
      <c r="G487" s="2">
        <v>8290000000</v>
      </c>
      <c r="H487" s="2">
        <v>0</v>
      </c>
      <c r="I487" s="2">
        <v>3319000000</v>
      </c>
      <c r="J487" t="s">
        <v>72</v>
      </c>
      <c r="K487" s="18" t="s">
        <v>73</v>
      </c>
      <c r="L487" s="171">
        <f t="shared" si="21"/>
        <v>18306000000</v>
      </c>
      <c r="M487" s="14">
        <f t="shared" si="22"/>
        <v>11609000000</v>
      </c>
      <c r="N487" s="14">
        <f t="shared" si="23"/>
        <v>6697000000</v>
      </c>
    </row>
    <row r="488" spans="1:14" x14ac:dyDescent="0.2">
      <c r="A488">
        <v>514</v>
      </c>
      <c r="B488" t="s">
        <v>207</v>
      </c>
      <c r="C488" t="s">
        <v>6</v>
      </c>
      <c r="D488" s="1">
        <v>42369</v>
      </c>
      <c r="E488" s="2">
        <v>13145000000</v>
      </c>
      <c r="F488" s="2">
        <v>2104000000</v>
      </c>
      <c r="G488" s="2">
        <v>7741000000</v>
      </c>
      <c r="H488" s="2">
        <v>0</v>
      </c>
      <c r="I488" s="2">
        <v>3129000000</v>
      </c>
      <c r="J488" t="s">
        <v>72</v>
      </c>
      <c r="K488" s="18" t="s">
        <v>73</v>
      </c>
      <c r="L488" s="171">
        <f t="shared" si="21"/>
        <v>11041000000</v>
      </c>
      <c r="M488" s="14">
        <f t="shared" si="22"/>
        <v>10870000000</v>
      </c>
      <c r="N488" s="14">
        <f t="shared" si="23"/>
        <v>171000000</v>
      </c>
    </row>
    <row r="489" spans="1:14" x14ac:dyDescent="0.2">
      <c r="A489">
        <v>515</v>
      </c>
      <c r="B489" t="s">
        <v>207</v>
      </c>
      <c r="C489" t="s">
        <v>7</v>
      </c>
      <c r="D489" s="1">
        <v>42735</v>
      </c>
      <c r="E489" s="2">
        <v>12197000000</v>
      </c>
      <c r="F489" s="2">
        <v>1582000000</v>
      </c>
      <c r="G489" s="2">
        <v>6476000000</v>
      </c>
      <c r="H489" s="2">
        <v>0</v>
      </c>
      <c r="I489" s="2">
        <v>1792000000</v>
      </c>
      <c r="J489" t="s">
        <v>72</v>
      </c>
      <c r="K489" s="18" t="s">
        <v>73</v>
      </c>
      <c r="L489" s="171">
        <f t="shared" si="21"/>
        <v>10615000000</v>
      </c>
      <c r="M489" s="14">
        <f t="shared" si="22"/>
        <v>8268000000</v>
      </c>
      <c r="N489" s="14">
        <f t="shared" si="23"/>
        <v>2347000000</v>
      </c>
    </row>
    <row r="490" spans="1:14" x14ac:dyDescent="0.2">
      <c r="A490">
        <v>516</v>
      </c>
      <c r="B490" t="s">
        <v>208</v>
      </c>
      <c r="C490" t="s">
        <v>2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12</v>
      </c>
      <c r="K490" s="18" t="s">
        <v>82</v>
      </c>
      <c r="L490" s="171">
        <f t="shared" si="21"/>
        <v>2409000000</v>
      </c>
      <c r="M490" s="14">
        <f t="shared" si="22"/>
        <v>2261000000</v>
      </c>
      <c r="N490" s="14">
        <f t="shared" si="23"/>
        <v>148000000</v>
      </c>
    </row>
    <row r="491" spans="1:14" x14ac:dyDescent="0.2">
      <c r="A491">
        <v>517</v>
      </c>
      <c r="B491" t="s">
        <v>208</v>
      </c>
      <c r="C491" t="s">
        <v>5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12</v>
      </c>
      <c r="K491" s="18" t="s">
        <v>82</v>
      </c>
      <c r="L491" s="171">
        <f t="shared" si="21"/>
        <v>2228000000</v>
      </c>
      <c r="M491" s="14">
        <f t="shared" si="22"/>
        <v>2196000000</v>
      </c>
      <c r="N491" s="14">
        <f t="shared" si="23"/>
        <v>32000000</v>
      </c>
    </row>
    <row r="492" spans="1:14" x14ac:dyDescent="0.2">
      <c r="A492">
        <v>518</v>
      </c>
      <c r="B492" t="s">
        <v>208</v>
      </c>
      <c r="C492" t="s">
        <v>6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12</v>
      </c>
      <c r="K492" s="18" t="s">
        <v>82</v>
      </c>
      <c r="L492" s="171">
        <f t="shared" si="21"/>
        <v>3086000000</v>
      </c>
      <c r="M492" s="14">
        <f t="shared" si="22"/>
        <v>2138000000</v>
      </c>
      <c r="N492" s="14">
        <f t="shared" si="23"/>
        <v>948000000</v>
      </c>
    </row>
    <row r="493" spans="1:14" x14ac:dyDescent="0.2">
      <c r="A493">
        <v>519</v>
      </c>
      <c r="B493" t="s">
        <v>208</v>
      </c>
      <c r="C493" t="s">
        <v>7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12</v>
      </c>
      <c r="K493" s="18" t="s">
        <v>82</v>
      </c>
      <c r="L493" s="171">
        <f t="shared" si="21"/>
        <v>3042000000</v>
      </c>
      <c r="M493" s="14">
        <f t="shared" si="22"/>
        <v>2144000000</v>
      </c>
      <c r="N493" s="14">
        <f t="shared" si="23"/>
        <v>898000000</v>
      </c>
    </row>
    <row r="494" spans="1:14" x14ac:dyDescent="0.2">
      <c r="A494">
        <v>520</v>
      </c>
      <c r="B494" t="s">
        <v>209</v>
      </c>
      <c r="C494" t="s">
        <v>2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12</v>
      </c>
      <c r="K494" s="18" t="s">
        <v>46</v>
      </c>
      <c r="L494" s="171">
        <f t="shared" si="21"/>
        <v>6765000000</v>
      </c>
      <c r="M494" s="14">
        <f t="shared" si="22"/>
        <v>4311000000</v>
      </c>
      <c r="N494" s="14">
        <f t="shared" si="23"/>
        <v>2454000000</v>
      </c>
    </row>
    <row r="495" spans="1:14" x14ac:dyDescent="0.2">
      <c r="A495">
        <v>521</v>
      </c>
      <c r="B495" t="s">
        <v>209</v>
      </c>
      <c r="C495" t="s">
        <v>5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12</v>
      </c>
      <c r="K495" s="18" t="s">
        <v>46</v>
      </c>
      <c r="L495" s="171">
        <f t="shared" si="21"/>
        <v>7127000000</v>
      </c>
      <c r="M495" s="14">
        <f t="shared" si="22"/>
        <v>4651000000</v>
      </c>
      <c r="N495" s="14">
        <f t="shared" si="23"/>
        <v>2476000000</v>
      </c>
    </row>
    <row r="496" spans="1:14" x14ac:dyDescent="0.2">
      <c r="A496">
        <v>522</v>
      </c>
      <c r="B496" t="s">
        <v>209</v>
      </c>
      <c r="C496" t="s">
        <v>6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12</v>
      </c>
      <c r="K496" s="18" t="s">
        <v>46</v>
      </c>
      <c r="L496" s="171">
        <f t="shared" si="21"/>
        <v>6821000000</v>
      </c>
      <c r="M496" s="14">
        <f t="shared" si="22"/>
        <v>4624000000</v>
      </c>
      <c r="N496" s="14">
        <f t="shared" si="23"/>
        <v>2197000000</v>
      </c>
    </row>
    <row r="497" spans="1:14" x14ac:dyDescent="0.2">
      <c r="A497">
        <v>523</v>
      </c>
      <c r="B497" t="s">
        <v>209</v>
      </c>
      <c r="C497" t="s">
        <v>7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12</v>
      </c>
      <c r="K497" s="18" t="s">
        <v>46</v>
      </c>
      <c r="L497" s="171">
        <f t="shared" si="21"/>
        <v>6972000000</v>
      </c>
      <c r="M497" s="14">
        <f t="shared" si="22"/>
        <v>4647000000</v>
      </c>
      <c r="N497" s="14">
        <f t="shared" si="23"/>
        <v>2325000000</v>
      </c>
    </row>
    <row r="498" spans="1:14" x14ac:dyDescent="0.2">
      <c r="A498">
        <v>524</v>
      </c>
      <c r="B498" t="s">
        <v>210</v>
      </c>
      <c r="C498" t="s">
        <v>2</v>
      </c>
      <c r="D498" s="1">
        <v>41274</v>
      </c>
      <c r="E498" s="2">
        <v>11838700000</v>
      </c>
      <c r="F498" s="2">
        <v>6385400000</v>
      </c>
      <c r="G498" s="2">
        <v>4018300000</v>
      </c>
      <c r="H498" s="2">
        <v>0</v>
      </c>
      <c r="I498" s="2">
        <v>0</v>
      </c>
      <c r="J498" t="s">
        <v>48</v>
      </c>
      <c r="K498" s="18" t="s">
        <v>49</v>
      </c>
      <c r="L498" s="171">
        <f t="shared" si="21"/>
        <v>5453300000</v>
      </c>
      <c r="M498" s="14">
        <f t="shared" si="22"/>
        <v>4018300000</v>
      </c>
      <c r="N498" s="14">
        <f t="shared" si="23"/>
        <v>1435000000</v>
      </c>
    </row>
    <row r="499" spans="1:14" x14ac:dyDescent="0.2">
      <c r="A499">
        <v>525</v>
      </c>
      <c r="B499" t="s">
        <v>210</v>
      </c>
      <c r="C499" t="s">
        <v>5</v>
      </c>
      <c r="D499" s="1">
        <v>41639</v>
      </c>
      <c r="E499" s="2">
        <v>13253400000</v>
      </c>
      <c r="F499" s="2">
        <v>7161200000</v>
      </c>
      <c r="G499" s="2">
        <v>4360300000</v>
      </c>
      <c r="H499" s="2">
        <v>0</v>
      </c>
      <c r="I499" s="2">
        <v>0</v>
      </c>
      <c r="J499" t="s">
        <v>48</v>
      </c>
      <c r="K499" s="18" t="s">
        <v>49</v>
      </c>
      <c r="L499" s="171">
        <f t="shared" si="21"/>
        <v>6092200000</v>
      </c>
      <c r="M499" s="14">
        <f t="shared" si="22"/>
        <v>4360300000</v>
      </c>
      <c r="N499" s="14">
        <f t="shared" si="23"/>
        <v>1731900000</v>
      </c>
    </row>
    <row r="500" spans="1:14" x14ac:dyDescent="0.2">
      <c r="A500">
        <v>526</v>
      </c>
      <c r="B500" t="s">
        <v>210</v>
      </c>
      <c r="C500" t="s">
        <v>6</v>
      </c>
      <c r="D500" s="1">
        <v>42004</v>
      </c>
      <c r="E500" s="2">
        <v>14280500000</v>
      </c>
      <c r="F500" s="2">
        <v>7679100000</v>
      </c>
      <c r="G500" s="2">
        <v>4577600000</v>
      </c>
      <c r="H500" s="2">
        <v>0</v>
      </c>
      <c r="I500" s="2">
        <v>0</v>
      </c>
      <c r="J500" t="s">
        <v>48</v>
      </c>
      <c r="K500" s="18" t="s">
        <v>49</v>
      </c>
      <c r="L500" s="171">
        <f t="shared" si="21"/>
        <v>6601400000</v>
      </c>
      <c r="M500" s="14">
        <f t="shared" si="22"/>
        <v>4577600000</v>
      </c>
      <c r="N500" s="14">
        <f t="shared" si="23"/>
        <v>2023800000</v>
      </c>
    </row>
    <row r="501" spans="1:14" x14ac:dyDescent="0.2">
      <c r="A501">
        <v>527</v>
      </c>
      <c r="B501" t="s">
        <v>210</v>
      </c>
      <c r="C501" t="s">
        <v>7</v>
      </c>
      <c r="D501" s="1">
        <v>42369</v>
      </c>
      <c r="E501" s="2">
        <v>13545100000</v>
      </c>
      <c r="F501" s="2">
        <v>7223500000</v>
      </c>
      <c r="G501" s="2">
        <v>4345500000</v>
      </c>
      <c r="H501" s="2">
        <v>0</v>
      </c>
      <c r="I501" s="2">
        <v>0</v>
      </c>
      <c r="J501" t="s">
        <v>48</v>
      </c>
      <c r="K501" s="18" t="s">
        <v>49</v>
      </c>
      <c r="L501" s="171">
        <f t="shared" si="21"/>
        <v>6321600000</v>
      </c>
      <c r="M501" s="14">
        <f t="shared" si="22"/>
        <v>4345500000</v>
      </c>
      <c r="N501" s="14">
        <f t="shared" si="23"/>
        <v>1976100000</v>
      </c>
    </row>
    <row r="502" spans="1:14" x14ac:dyDescent="0.2">
      <c r="A502">
        <v>528</v>
      </c>
      <c r="B502" t="s">
        <v>211</v>
      </c>
      <c r="C502" t="s">
        <v>2</v>
      </c>
      <c r="D502" s="1">
        <v>41639</v>
      </c>
      <c r="E502" s="2">
        <v>12354000000</v>
      </c>
      <c r="F502" s="2">
        <v>7191000000</v>
      </c>
      <c r="G502" s="2">
        <v>1895000000</v>
      </c>
      <c r="H502" s="2">
        <v>0</v>
      </c>
      <c r="I502" s="2">
        <v>1024000000</v>
      </c>
      <c r="J502" t="s">
        <v>32</v>
      </c>
      <c r="K502" s="18" t="s">
        <v>35</v>
      </c>
      <c r="L502" s="171">
        <f t="shared" si="21"/>
        <v>5163000000</v>
      </c>
      <c r="M502" s="14">
        <f t="shared" si="22"/>
        <v>2919000000</v>
      </c>
      <c r="N502" s="14">
        <f t="shared" si="23"/>
        <v>2244000000</v>
      </c>
    </row>
    <row r="503" spans="1:14" x14ac:dyDescent="0.2">
      <c r="A503">
        <v>529</v>
      </c>
      <c r="B503" t="s">
        <v>211</v>
      </c>
      <c r="C503" t="s">
        <v>5</v>
      </c>
      <c r="D503" s="1">
        <v>42004</v>
      </c>
      <c r="E503" s="2">
        <v>12919000000</v>
      </c>
      <c r="F503" s="2">
        <v>7807000000</v>
      </c>
      <c r="G503" s="2">
        <v>1877000000</v>
      </c>
      <c r="H503" s="2">
        <v>0</v>
      </c>
      <c r="I503" s="2">
        <v>1071000000</v>
      </c>
      <c r="J503" t="s">
        <v>32</v>
      </c>
      <c r="K503" s="18" t="s">
        <v>35</v>
      </c>
      <c r="L503" s="171">
        <f t="shared" si="21"/>
        <v>5112000000</v>
      </c>
      <c r="M503" s="14">
        <f t="shared" si="22"/>
        <v>2948000000</v>
      </c>
      <c r="N503" s="14">
        <f t="shared" si="23"/>
        <v>2164000000</v>
      </c>
    </row>
    <row r="504" spans="1:14" x14ac:dyDescent="0.2">
      <c r="A504">
        <v>530</v>
      </c>
      <c r="B504" t="s">
        <v>211</v>
      </c>
      <c r="C504" t="s">
        <v>6</v>
      </c>
      <c r="D504" s="1">
        <v>42369</v>
      </c>
      <c r="E504" s="2">
        <v>12554000000</v>
      </c>
      <c r="F504" s="2">
        <v>7060000000</v>
      </c>
      <c r="G504" s="2">
        <v>1937000000</v>
      </c>
      <c r="H504" s="2">
        <v>0</v>
      </c>
      <c r="I504" s="2">
        <v>1130000000</v>
      </c>
      <c r="J504" t="s">
        <v>32</v>
      </c>
      <c r="K504" s="18" t="s">
        <v>35</v>
      </c>
      <c r="L504" s="171">
        <f t="shared" si="21"/>
        <v>5494000000</v>
      </c>
      <c r="M504" s="14">
        <f t="shared" si="22"/>
        <v>3067000000</v>
      </c>
      <c r="N504" s="14">
        <f t="shared" si="23"/>
        <v>2427000000</v>
      </c>
    </row>
    <row r="505" spans="1:14" x14ac:dyDescent="0.2">
      <c r="A505">
        <v>531</v>
      </c>
      <c r="B505" t="s">
        <v>211</v>
      </c>
      <c r="C505" t="s">
        <v>7</v>
      </c>
      <c r="D505" s="1">
        <v>42735</v>
      </c>
      <c r="E505" s="2">
        <v>12075000000</v>
      </c>
      <c r="F505" s="2">
        <v>6357000000</v>
      </c>
      <c r="G505" s="2">
        <v>2031000000</v>
      </c>
      <c r="H505" s="2">
        <v>0</v>
      </c>
      <c r="I505" s="2">
        <v>1216000000</v>
      </c>
      <c r="J505" t="s">
        <v>32</v>
      </c>
      <c r="K505" s="18" t="s">
        <v>35</v>
      </c>
      <c r="L505" s="171">
        <f t="shared" si="21"/>
        <v>5718000000</v>
      </c>
      <c r="M505" s="14">
        <f t="shared" si="22"/>
        <v>3247000000</v>
      </c>
      <c r="N505" s="14">
        <f t="shared" si="23"/>
        <v>2471000000</v>
      </c>
    </row>
    <row r="506" spans="1:14" x14ac:dyDescent="0.2">
      <c r="A506">
        <v>532</v>
      </c>
      <c r="B506" t="s">
        <v>212</v>
      </c>
      <c r="C506" t="s">
        <v>2</v>
      </c>
      <c r="D506" s="1">
        <v>41274</v>
      </c>
      <c r="E506" s="2">
        <v>2073000000</v>
      </c>
      <c r="F506" s="2">
        <v>759500000</v>
      </c>
      <c r="G506" s="2">
        <v>673500000</v>
      </c>
      <c r="H506" s="2">
        <v>0</v>
      </c>
      <c r="I506" s="2">
        <v>160000000</v>
      </c>
      <c r="J506" t="s">
        <v>3</v>
      </c>
      <c r="K506" s="18" t="s">
        <v>200</v>
      </c>
      <c r="L506" s="171">
        <f t="shared" si="21"/>
        <v>1313500000</v>
      </c>
      <c r="M506" s="14">
        <f t="shared" si="22"/>
        <v>833500000</v>
      </c>
      <c r="N506" s="14">
        <f t="shared" si="23"/>
        <v>480000000</v>
      </c>
    </row>
    <row r="507" spans="1:14" x14ac:dyDescent="0.2">
      <c r="A507">
        <v>533</v>
      </c>
      <c r="B507" t="s">
        <v>212</v>
      </c>
      <c r="C507" t="s">
        <v>5</v>
      </c>
      <c r="D507" s="1">
        <v>41639</v>
      </c>
      <c r="E507" s="2">
        <v>2303900000</v>
      </c>
      <c r="F507" s="2">
        <v>787300000</v>
      </c>
      <c r="G507" s="2">
        <v>715800000</v>
      </c>
      <c r="H507" s="2">
        <v>0</v>
      </c>
      <c r="I507" s="2">
        <v>189600000</v>
      </c>
      <c r="J507" t="s">
        <v>3</v>
      </c>
      <c r="K507" s="18" t="s">
        <v>200</v>
      </c>
      <c r="L507" s="171">
        <f t="shared" si="21"/>
        <v>1516600000</v>
      </c>
      <c r="M507" s="14">
        <f t="shared" si="22"/>
        <v>905400000</v>
      </c>
      <c r="N507" s="14">
        <f t="shared" si="23"/>
        <v>611200000</v>
      </c>
    </row>
    <row r="508" spans="1:14" x14ac:dyDescent="0.2">
      <c r="A508">
        <v>534</v>
      </c>
      <c r="B508" t="s">
        <v>212</v>
      </c>
      <c r="C508" t="s">
        <v>6</v>
      </c>
      <c r="D508" s="1">
        <v>42004</v>
      </c>
      <c r="E508" s="2">
        <v>2436400000</v>
      </c>
      <c r="F508" s="2">
        <v>844700000</v>
      </c>
      <c r="G508" s="2">
        <v>751700000</v>
      </c>
      <c r="H508" s="2">
        <v>0</v>
      </c>
      <c r="I508" s="2">
        <v>201800000</v>
      </c>
      <c r="J508" t="s">
        <v>3</v>
      </c>
      <c r="K508" s="18" t="s">
        <v>200</v>
      </c>
      <c r="L508" s="171">
        <f t="shared" si="21"/>
        <v>1591700000</v>
      </c>
      <c r="M508" s="14">
        <f t="shared" si="22"/>
        <v>953500000</v>
      </c>
      <c r="N508" s="14">
        <f t="shared" si="23"/>
        <v>638200000</v>
      </c>
    </row>
    <row r="509" spans="1:14" x14ac:dyDescent="0.2">
      <c r="A509">
        <v>535</v>
      </c>
      <c r="B509" t="s">
        <v>212</v>
      </c>
      <c r="C509" t="s">
        <v>7</v>
      </c>
      <c r="D509" s="1">
        <v>42369</v>
      </c>
      <c r="E509" s="2">
        <v>2663600000</v>
      </c>
      <c r="F509" s="2">
        <v>887400000</v>
      </c>
      <c r="G509" s="2">
        <v>884300000</v>
      </c>
      <c r="H509" s="2">
        <v>0</v>
      </c>
      <c r="I509" s="2">
        <v>198000000</v>
      </c>
      <c r="J509" t="s">
        <v>3</v>
      </c>
      <c r="K509" s="18" t="s">
        <v>200</v>
      </c>
      <c r="L509" s="171">
        <f t="shared" si="21"/>
        <v>1776200000</v>
      </c>
      <c r="M509" s="14">
        <f t="shared" si="22"/>
        <v>1082300000</v>
      </c>
      <c r="N509" s="14">
        <f t="shared" si="23"/>
        <v>693900000</v>
      </c>
    </row>
    <row r="510" spans="1:14" x14ac:dyDescent="0.2">
      <c r="A510">
        <v>536</v>
      </c>
      <c r="B510" t="s">
        <v>213</v>
      </c>
      <c r="C510" t="s">
        <v>2</v>
      </c>
      <c r="D510" s="1">
        <v>41274</v>
      </c>
      <c r="E510" s="2">
        <v>11862000000</v>
      </c>
      <c r="F510" s="2">
        <v>7747000000</v>
      </c>
      <c r="G510" s="2">
        <v>296000000</v>
      </c>
      <c r="H510" s="2">
        <v>0</v>
      </c>
      <c r="I510" s="2">
        <v>1562000000</v>
      </c>
      <c r="J510" t="s">
        <v>32</v>
      </c>
      <c r="K510" s="18" t="s">
        <v>35</v>
      </c>
      <c r="L510" s="171">
        <f t="shared" si="21"/>
        <v>4115000000</v>
      </c>
      <c r="M510" s="14">
        <f t="shared" si="22"/>
        <v>1858000000</v>
      </c>
      <c r="N510" s="14">
        <f t="shared" si="23"/>
        <v>2257000000</v>
      </c>
    </row>
    <row r="511" spans="1:14" x14ac:dyDescent="0.2">
      <c r="A511">
        <v>537</v>
      </c>
      <c r="B511" t="s">
        <v>213</v>
      </c>
      <c r="C511" t="s">
        <v>5</v>
      </c>
      <c r="D511" s="1">
        <v>41639</v>
      </c>
      <c r="E511" s="2">
        <v>12581000000</v>
      </c>
      <c r="F511" s="2">
        <v>8364000000</v>
      </c>
      <c r="G511" s="2">
        <v>309000000</v>
      </c>
      <c r="H511" s="2">
        <v>0</v>
      </c>
      <c r="I511" s="2">
        <v>1622000000</v>
      </c>
      <c r="J511" t="s">
        <v>32</v>
      </c>
      <c r="K511" s="18" t="s">
        <v>35</v>
      </c>
      <c r="L511" s="171">
        <f t="shared" si="21"/>
        <v>4217000000</v>
      </c>
      <c r="M511" s="14">
        <f t="shared" si="22"/>
        <v>1931000000</v>
      </c>
      <c r="N511" s="14">
        <f t="shared" si="23"/>
        <v>2286000000</v>
      </c>
    </row>
    <row r="512" spans="1:14" x14ac:dyDescent="0.2">
      <c r="A512">
        <v>538</v>
      </c>
      <c r="B512" t="s">
        <v>213</v>
      </c>
      <c r="C512" t="s">
        <v>6</v>
      </c>
      <c r="D512" s="1">
        <v>42004</v>
      </c>
      <c r="E512" s="2">
        <v>13413000000</v>
      </c>
      <c r="F512" s="2">
        <v>8742000000</v>
      </c>
      <c r="G512" s="2">
        <v>322000000</v>
      </c>
      <c r="H512" s="2">
        <v>0</v>
      </c>
      <c r="I512" s="2">
        <v>1720000000</v>
      </c>
      <c r="J512" t="s">
        <v>32</v>
      </c>
      <c r="K512" s="18" t="s">
        <v>35</v>
      </c>
      <c r="L512" s="171">
        <f t="shared" si="21"/>
        <v>4671000000</v>
      </c>
      <c r="M512" s="14">
        <f t="shared" si="22"/>
        <v>2042000000</v>
      </c>
      <c r="N512" s="14">
        <f t="shared" si="23"/>
        <v>2629000000</v>
      </c>
    </row>
    <row r="513" spans="1:14" x14ac:dyDescent="0.2">
      <c r="A513">
        <v>539</v>
      </c>
      <c r="B513" t="s">
        <v>213</v>
      </c>
      <c r="C513" t="s">
        <v>7</v>
      </c>
      <c r="D513" s="1">
        <v>42369</v>
      </c>
      <c r="E513" s="2">
        <v>11524000000</v>
      </c>
      <c r="F513" s="2">
        <v>7256000000</v>
      </c>
      <c r="G513" s="2">
        <v>336000000</v>
      </c>
      <c r="H513" s="2">
        <v>0</v>
      </c>
      <c r="I513" s="2">
        <v>1919000000</v>
      </c>
      <c r="J513" t="s">
        <v>32</v>
      </c>
      <c r="K513" s="18" t="s">
        <v>35</v>
      </c>
      <c r="L513" s="171">
        <f t="shared" si="21"/>
        <v>4268000000</v>
      </c>
      <c r="M513" s="14">
        <f t="shared" si="22"/>
        <v>2255000000</v>
      </c>
      <c r="N513" s="14">
        <f t="shared" si="23"/>
        <v>2013000000</v>
      </c>
    </row>
    <row r="514" spans="1:14" x14ac:dyDescent="0.2">
      <c r="A514">
        <v>540</v>
      </c>
      <c r="B514" t="s">
        <v>214</v>
      </c>
      <c r="C514" t="s">
        <v>2</v>
      </c>
      <c r="D514" s="1">
        <v>41455</v>
      </c>
      <c r="E514" s="2">
        <v>10181700000</v>
      </c>
      <c r="F514" s="2">
        <v>2025900000</v>
      </c>
      <c r="G514" s="2">
        <v>6597000000</v>
      </c>
      <c r="H514" s="2">
        <v>0</v>
      </c>
      <c r="I514" s="2">
        <v>0</v>
      </c>
      <c r="J514" t="s">
        <v>26</v>
      </c>
      <c r="K514" s="18" t="s">
        <v>159</v>
      </c>
      <c r="L514" s="171">
        <f t="shared" si="21"/>
        <v>8155800000</v>
      </c>
      <c r="M514" s="14">
        <f t="shared" si="22"/>
        <v>6597000000</v>
      </c>
      <c r="N514" s="14">
        <f t="shared" si="23"/>
        <v>1558800000</v>
      </c>
    </row>
    <row r="515" spans="1:14" x14ac:dyDescent="0.2">
      <c r="A515">
        <v>541</v>
      </c>
      <c r="B515" t="s">
        <v>214</v>
      </c>
      <c r="C515" t="s">
        <v>5</v>
      </c>
      <c r="D515" s="1">
        <v>41820</v>
      </c>
      <c r="E515" s="2">
        <v>10968800000</v>
      </c>
      <c r="F515" s="2">
        <v>2158200000</v>
      </c>
      <c r="G515" s="2">
        <v>6985900000</v>
      </c>
      <c r="H515" s="2">
        <v>0</v>
      </c>
      <c r="I515" s="2">
        <v>0</v>
      </c>
      <c r="J515" t="s">
        <v>26</v>
      </c>
      <c r="K515" s="18" t="s">
        <v>159</v>
      </c>
      <c r="L515" s="171">
        <f t="shared" ref="L515:L578" si="24">E515-F515</f>
        <v>8810600000</v>
      </c>
      <c r="M515" s="14">
        <f t="shared" ref="M515:M578" si="25">G515+H515+I515</f>
        <v>6985900000</v>
      </c>
      <c r="N515" s="14">
        <f t="shared" ref="N515:N578" si="26">L515-M515</f>
        <v>1824700000</v>
      </c>
    </row>
    <row r="516" spans="1:14" x14ac:dyDescent="0.2">
      <c r="A516">
        <v>542</v>
      </c>
      <c r="B516" t="s">
        <v>214</v>
      </c>
      <c r="C516" t="s">
        <v>6</v>
      </c>
      <c r="D516" s="1">
        <v>42185</v>
      </c>
      <c r="E516" s="2">
        <v>10780400000</v>
      </c>
      <c r="F516" s="2">
        <v>2100600000</v>
      </c>
      <c r="G516" s="2">
        <v>7073500000</v>
      </c>
      <c r="H516" s="2">
        <v>0</v>
      </c>
      <c r="I516" s="2">
        <v>0</v>
      </c>
      <c r="J516" t="s">
        <v>26</v>
      </c>
      <c r="K516" s="18" t="s">
        <v>159</v>
      </c>
      <c r="L516" s="171">
        <f t="shared" si="24"/>
        <v>8679800000</v>
      </c>
      <c r="M516" s="14">
        <f t="shared" si="25"/>
        <v>7073500000</v>
      </c>
      <c r="N516" s="14">
        <f t="shared" si="26"/>
        <v>1606300000</v>
      </c>
    </row>
    <row r="517" spans="1:14" x14ac:dyDescent="0.2">
      <c r="A517">
        <v>543</v>
      </c>
      <c r="B517" t="s">
        <v>214</v>
      </c>
      <c r="C517" t="s">
        <v>7</v>
      </c>
      <c r="D517" s="1">
        <v>42551</v>
      </c>
      <c r="E517" s="2">
        <v>11262300000</v>
      </c>
      <c r="F517" s="2">
        <v>2181100000</v>
      </c>
      <c r="G517" s="2">
        <v>7337800000</v>
      </c>
      <c r="H517" s="2">
        <v>0</v>
      </c>
      <c r="I517" s="2">
        <v>0</v>
      </c>
      <c r="J517" t="s">
        <v>26</v>
      </c>
      <c r="K517" s="18" t="s">
        <v>159</v>
      </c>
      <c r="L517" s="171">
        <f t="shared" si="24"/>
        <v>9081200000</v>
      </c>
      <c r="M517" s="14">
        <f t="shared" si="25"/>
        <v>7337800000</v>
      </c>
      <c r="N517" s="14">
        <f t="shared" si="26"/>
        <v>1743400000</v>
      </c>
    </row>
    <row r="518" spans="1:14" x14ac:dyDescent="0.2">
      <c r="A518">
        <v>544</v>
      </c>
      <c r="B518" t="s">
        <v>215</v>
      </c>
      <c r="C518" t="s">
        <v>2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s="2">
        <v>0</v>
      </c>
      <c r="J518" t="s">
        <v>48</v>
      </c>
      <c r="K518" s="18" t="s">
        <v>182</v>
      </c>
      <c r="L518" s="171">
        <f t="shared" si="24"/>
        <v>1762000000</v>
      </c>
      <c r="M518" s="14">
        <f t="shared" si="25"/>
        <v>842000000</v>
      </c>
      <c r="N518" s="14">
        <f t="shared" si="26"/>
        <v>920000000</v>
      </c>
    </row>
    <row r="519" spans="1:14" x14ac:dyDescent="0.2">
      <c r="A519">
        <v>545</v>
      </c>
      <c r="B519" t="s">
        <v>215</v>
      </c>
      <c r="C519" t="s">
        <v>5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s="2">
        <v>0</v>
      </c>
      <c r="J519" t="s">
        <v>48</v>
      </c>
      <c r="K519" s="18" t="s">
        <v>182</v>
      </c>
      <c r="L519" s="171">
        <f t="shared" si="24"/>
        <v>2776000000</v>
      </c>
      <c r="M519" s="14">
        <f t="shared" si="25"/>
        <v>838000000</v>
      </c>
      <c r="N519" s="14">
        <f t="shared" si="26"/>
        <v>1938000000</v>
      </c>
    </row>
    <row r="520" spans="1:14" x14ac:dyDescent="0.2">
      <c r="A520">
        <v>546</v>
      </c>
      <c r="B520" t="s">
        <v>215</v>
      </c>
      <c r="C520" t="s">
        <v>6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s="2">
        <v>0</v>
      </c>
      <c r="J520" t="s">
        <v>48</v>
      </c>
      <c r="K520" s="18" t="s">
        <v>182</v>
      </c>
      <c r="L520" s="171">
        <f t="shared" si="24"/>
        <v>2221000000</v>
      </c>
      <c r="M520" s="14">
        <f t="shared" si="25"/>
        <v>982000000</v>
      </c>
      <c r="N520" s="14">
        <f t="shared" si="26"/>
        <v>1239000000</v>
      </c>
    </row>
    <row r="521" spans="1:14" x14ac:dyDescent="0.2">
      <c r="A521">
        <v>547</v>
      </c>
      <c r="B521" t="s">
        <v>215</v>
      </c>
      <c r="C521" t="s">
        <v>7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s="2">
        <v>0</v>
      </c>
      <c r="J521" t="s">
        <v>48</v>
      </c>
      <c r="K521" s="18" t="s">
        <v>182</v>
      </c>
      <c r="L521" s="171">
        <f t="shared" si="24"/>
        <v>2580000000</v>
      </c>
      <c r="M521" s="14">
        <f t="shared" si="25"/>
        <v>1013000000</v>
      </c>
      <c r="N521" s="14">
        <f t="shared" si="26"/>
        <v>1567000000</v>
      </c>
    </row>
    <row r="522" spans="1:14" x14ac:dyDescent="0.2">
      <c r="A522">
        <v>548</v>
      </c>
      <c r="B522" t="s">
        <v>216</v>
      </c>
      <c r="C522" t="s">
        <v>2</v>
      </c>
      <c r="D522" s="1">
        <v>41547</v>
      </c>
      <c r="E522" s="2">
        <v>24669000000</v>
      </c>
      <c r="F522" s="2">
        <v>14717000000</v>
      </c>
      <c r="G522" s="2">
        <v>6010000000</v>
      </c>
      <c r="H522" s="2">
        <v>0</v>
      </c>
      <c r="I522" s="2">
        <v>0</v>
      </c>
      <c r="J522" t="s">
        <v>3</v>
      </c>
      <c r="K522" s="18" t="s">
        <v>153</v>
      </c>
      <c r="L522" s="171">
        <f t="shared" si="24"/>
        <v>9952000000</v>
      </c>
      <c r="M522" s="14">
        <f t="shared" si="25"/>
        <v>6010000000</v>
      </c>
      <c r="N522" s="14">
        <f t="shared" si="26"/>
        <v>3942000000</v>
      </c>
    </row>
    <row r="523" spans="1:14" x14ac:dyDescent="0.2">
      <c r="A523">
        <v>549</v>
      </c>
      <c r="B523" t="s">
        <v>216</v>
      </c>
      <c r="C523" t="s">
        <v>5</v>
      </c>
      <c r="D523" s="1">
        <v>41912</v>
      </c>
      <c r="E523" s="2">
        <v>17733000000</v>
      </c>
      <c r="F523" s="2">
        <v>9971000000</v>
      </c>
      <c r="G523" s="2">
        <v>4375000000</v>
      </c>
      <c r="H523" s="2">
        <v>0</v>
      </c>
      <c r="I523" s="2">
        <v>0</v>
      </c>
      <c r="J523" t="s">
        <v>3</v>
      </c>
      <c r="K523" s="18" t="s">
        <v>153</v>
      </c>
      <c r="L523" s="171">
        <f t="shared" si="24"/>
        <v>7762000000</v>
      </c>
      <c r="M523" s="14">
        <f t="shared" si="25"/>
        <v>4375000000</v>
      </c>
      <c r="N523" s="14">
        <f t="shared" si="26"/>
        <v>3387000000</v>
      </c>
    </row>
    <row r="524" spans="1:14" x14ac:dyDescent="0.2">
      <c r="A524">
        <v>550</v>
      </c>
      <c r="B524" t="s">
        <v>216</v>
      </c>
      <c r="C524" t="s">
        <v>6</v>
      </c>
      <c r="D524" s="1">
        <v>42277</v>
      </c>
      <c r="E524" s="2">
        <v>16249000000</v>
      </c>
      <c r="F524" s="2">
        <v>9241000000</v>
      </c>
      <c r="G524" s="2">
        <v>4065000000</v>
      </c>
      <c r="H524" s="2">
        <v>0</v>
      </c>
      <c r="I524" s="2">
        <v>0</v>
      </c>
      <c r="J524" t="s">
        <v>3</v>
      </c>
      <c r="K524" s="18" t="s">
        <v>153</v>
      </c>
      <c r="L524" s="171">
        <f t="shared" si="24"/>
        <v>7008000000</v>
      </c>
      <c r="M524" s="14">
        <f t="shared" si="25"/>
        <v>4065000000</v>
      </c>
      <c r="N524" s="14">
        <f t="shared" si="26"/>
        <v>2943000000</v>
      </c>
    </row>
    <row r="525" spans="1:14" x14ac:dyDescent="0.2">
      <c r="A525">
        <v>551</v>
      </c>
      <c r="B525" t="s">
        <v>216</v>
      </c>
      <c r="C525" t="s">
        <v>7</v>
      </c>
      <c r="D525" s="1">
        <v>42643</v>
      </c>
      <c r="E525" s="2">
        <v>14522000000</v>
      </c>
      <c r="F525" s="2">
        <v>8260000000</v>
      </c>
      <c r="G525" s="2">
        <v>3758000000</v>
      </c>
      <c r="H525" s="2">
        <v>0</v>
      </c>
      <c r="I525" s="2">
        <v>0</v>
      </c>
      <c r="J525" t="s">
        <v>3</v>
      </c>
      <c r="K525" s="18" t="s">
        <v>153</v>
      </c>
      <c r="L525" s="171">
        <f t="shared" si="24"/>
        <v>6262000000</v>
      </c>
      <c r="M525" s="14">
        <f t="shared" si="25"/>
        <v>3758000000</v>
      </c>
      <c r="N525" s="14">
        <f t="shared" si="26"/>
        <v>2504000000</v>
      </c>
    </row>
    <row r="526" spans="1:14" x14ac:dyDescent="0.2">
      <c r="A526">
        <v>552</v>
      </c>
      <c r="B526" t="s">
        <v>217</v>
      </c>
      <c r="C526" t="s">
        <v>2</v>
      </c>
      <c r="D526" s="1">
        <v>41274</v>
      </c>
      <c r="E526" s="2">
        <v>11682636000</v>
      </c>
      <c r="F526" s="2">
        <v>1699428000</v>
      </c>
      <c r="G526" s="2">
        <v>3862434000</v>
      </c>
      <c r="H526" s="2">
        <v>0</v>
      </c>
      <c r="I526" s="2">
        <v>3169703000</v>
      </c>
      <c r="J526" t="s">
        <v>72</v>
      </c>
      <c r="K526" s="18" t="s">
        <v>73</v>
      </c>
      <c r="L526" s="171">
        <f t="shared" si="24"/>
        <v>9983208000</v>
      </c>
      <c r="M526" s="14">
        <f t="shared" si="25"/>
        <v>7032137000</v>
      </c>
      <c r="N526" s="14">
        <f t="shared" si="26"/>
        <v>2951071000</v>
      </c>
    </row>
    <row r="527" spans="1:14" x14ac:dyDescent="0.2">
      <c r="A527">
        <v>553</v>
      </c>
      <c r="B527" t="s">
        <v>217</v>
      </c>
      <c r="C527" t="s">
        <v>5</v>
      </c>
      <c r="D527" s="1">
        <v>41639</v>
      </c>
      <c r="E527" s="2">
        <v>14487118000</v>
      </c>
      <c r="F527" s="2">
        <v>2066893000</v>
      </c>
      <c r="G527" s="2">
        <v>4621096000</v>
      </c>
      <c r="H527" s="2">
        <v>0</v>
      </c>
      <c r="I527" s="2">
        <v>3600976000</v>
      </c>
      <c r="J527" t="s">
        <v>72</v>
      </c>
      <c r="K527" s="18" t="s">
        <v>73</v>
      </c>
      <c r="L527" s="171">
        <f t="shared" si="24"/>
        <v>12420225000</v>
      </c>
      <c r="M527" s="14">
        <f t="shared" si="25"/>
        <v>8222072000</v>
      </c>
      <c r="N527" s="14">
        <f t="shared" si="26"/>
        <v>4198153000</v>
      </c>
    </row>
    <row r="528" spans="1:14" x14ac:dyDescent="0.2">
      <c r="A528">
        <v>554</v>
      </c>
      <c r="B528" t="s">
        <v>217</v>
      </c>
      <c r="C528" t="s">
        <v>6</v>
      </c>
      <c r="D528" s="1">
        <v>42004</v>
      </c>
      <c r="E528" s="2">
        <v>18035340000</v>
      </c>
      <c r="F528" s="2">
        <v>2534389000</v>
      </c>
      <c r="G528" s="2">
        <v>5285634000</v>
      </c>
      <c r="H528" s="2">
        <v>0</v>
      </c>
      <c r="I528" s="2">
        <v>3997041000</v>
      </c>
      <c r="J528" t="s">
        <v>72</v>
      </c>
      <c r="K528" s="18" t="s">
        <v>73</v>
      </c>
      <c r="L528" s="171">
        <f t="shared" si="24"/>
        <v>15500951000</v>
      </c>
      <c r="M528" s="14">
        <f t="shared" si="25"/>
        <v>9282675000</v>
      </c>
      <c r="N528" s="14">
        <f t="shared" si="26"/>
        <v>6218276000</v>
      </c>
    </row>
    <row r="529" spans="1:14" x14ac:dyDescent="0.2">
      <c r="A529">
        <v>555</v>
      </c>
      <c r="B529" t="s">
        <v>217</v>
      </c>
      <c r="C529" t="s">
        <v>7</v>
      </c>
      <c r="D529" s="1">
        <v>42369</v>
      </c>
      <c r="E529" s="2">
        <v>8757428000</v>
      </c>
      <c r="F529" s="2">
        <v>2177757000</v>
      </c>
      <c r="G529" s="2">
        <v>3174320000</v>
      </c>
      <c r="H529" s="2">
        <v>0</v>
      </c>
      <c r="I529" s="2">
        <v>3313644000</v>
      </c>
      <c r="J529" t="s">
        <v>72</v>
      </c>
      <c r="K529" s="18" t="s">
        <v>73</v>
      </c>
      <c r="L529" s="171">
        <f t="shared" si="24"/>
        <v>6579671000</v>
      </c>
      <c r="M529" s="14">
        <f t="shared" si="25"/>
        <v>6487964000</v>
      </c>
      <c r="N529" s="14">
        <f t="shared" si="26"/>
        <v>91707000</v>
      </c>
    </row>
    <row r="530" spans="1:14" x14ac:dyDescent="0.2">
      <c r="A530">
        <v>556</v>
      </c>
      <c r="B530" t="s">
        <v>218</v>
      </c>
      <c r="C530" t="s">
        <v>2</v>
      </c>
      <c r="D530" s="1">
        <v>41274</v>
      </c>
      <c r="E530" s="2">
        <v>1887376000</v>
      </c>
      <c r="F530" s="2">
        <v>944617000</v>
      </c>
      <c r="G530" s="2">
        <v>531180000</v>
      </c>
      <c r="H530" s="2">
        <v>0</v>
      </c>
      <c r="I530" s="2">
        <v>0</v>
      </c>
      <c r="J530" t="s">
        <v>42</v>
      </c>
      <c r="K530" s="18" t="s">
        <v>43</v>
      </c>
      <c r="L530" s="171">
        <f t="shared" si="24"/>
        <v>942759000</v>
      </c>
      <c r="M530" s="14">
        <f t="shared" si="25"/>
        <v>531180000</v>
      </c>
      <c r="N530" s="14">
        <f t="shared" si="26"/>
        <v>411579000</v>
      </c>
    </row>
    <row r="531" spans="1:14" x14ac:dyDescent="0.2">
      <c r="A531">
        <v>557</v>
      </c>
      <c r="B531" t="s">
        <v>218</v>
      </c>
      <c r="C531" t="s">
        <v>5</v>
      </c>
      <c r="D531" s="1">
        <v>41639</v>
      </c>
      <c r="E531" s="2">
        <v>2152766000</v>
      </c>
      <c r="F531" s="2">
        <v>1064403000</v>
      </c>
      <c r="G531" s="2">
        <v>621413000</v>
      </c>
      <c r="H531" s="2">
        <v>0</v>
      </c>
      <c r="I531" s="2">
        <v>0</v>
      </c>
      <c r="J531" t="s">
        <v>42</v>
      </c>
      <c r="K531" s="18" t="s">
        <v>43</v>
      </c>
      <c r="L531" s="171">
        <f t="shared" si="24"/>
        <v>1088363000</v>
      </c>
      <c r="M531" s="14">
        <f t="shared" si="25"/>
        <v>621413000</v>
      </c>
      <c r="N531" s="14">
        <f t="shared" si="26"/>
        <v>466950000</v>
      </c>
    </row>
    <row r="532" spans="1:14" x14ac:dyDescent="0.2">
      <c r="A532">
        <v>558</v>
      </c>
      <c r="B532" t="s">
        <v>218</v>
      </c>
      <c r="C532" t="s">
        <v>6</v>
      </c>
      <c r="D532" s="1">
        <v>42004</v>
      </c>
      <c r="E532" s="2">
        <v>2443776000</v>
      </c>
      <c r="F532" s="2">
        <v>1197885000</v>
      </c>
      <c r="G532" s="2">
        <v>734119000</v>
      </c>
      <c r="H532" s="2">
        <v>0</v>
      </c>
      <c r="I532" s="2">
        <v>0</v>
      </c>
      <c r="J532" t="s">
        <v>42</v>
      </c>
      <c r="K532" s="18" t="s">
        <v>43</v>
      </c>
      <c r="L532" s="171">
        <f t="shared" si="24"/>
        <v>1245891000</v>
      </c>
      <c r="M532" s="14">
        <f t="shared" si="25"/>
        <v>734119000</v>
      </c>
      <c r="N532" s="14">
        <f t="shared" si="26"/>
        <v>511772000</v>
      </c>
    </row>
    <row r="533" spans="1:14" x14ac:dyDescent="0.2">
      <c r="A533">
        <v>559</v>
      </c>
      <c r="B533" t="s">
        <v>218</v>
      </c>
      <c r="C533" t="s">
        <v>7</v>
      </c>
      <c r="D533" s="1">
        <v>42369</v>
      </c>
      <c r="E533" s="2">
        <v>2725867000</v>
      </c>
      <c r="F533" s="2">
        <v>1291506000</v>
      </c>
      <c r="G533" s="2">
        <v>825296000</v>
      </c>
      <c r="H533" s="2">
        <v>0</v>
      </c>
      <c r="I533" s="2">
        <v>0</v>
      </c>
      <c r="J533" t="s">
        <v>42</v>
      </c>
      <c r="K533" s="18" t="s">
        <v>43</v>
      </c>
      <c r="L533" s="171">
        <f t="shared" si="24"/>
        <v>1434361000</v>
      </c>
      <c r="M533" s="14">
        <f t="shared" si="25"/>
        <v>825296000</v>
      </c>
      <c r="N533" s="14">
        <f t="shared" si="26"/>
        <v>609065000</v>
      </c>
    </row>
    <row r="534" spans="1:14" x14ac:dyDescent="0.2">
      <c r="A534">
        <v>560</v>
      </c>
      <c r="B534" t="s">
        <v>219</v>
      </c>
      <c r="C534" t="s">
        <v>2</v>
      </c>
      <c r="D534" s="1">
        <v>41274</v>
      </c>
      <c r="E534" s="2">
        <v>1747502000</v>
      </c>
      <c r="F534" s="2">
        <v>625507000</v>
      </c>
      <c r="G534" s="2">
        <v>47233000</v>
      </c>
      <c r="H534" s="2">
        <v>0</v>
      </c>
      <c r="I534" s="2">
        <v>560669000</v>
      </c>
      <c r="J534" t="s">
        <v>42</v>
      </c>
      <c r="K534" s="18" t="s">
        <v>43</v>
      </c>
      <c r="L534" s="171">
        <f t="shared" si="24"/>
        <v>1121995000</v>
      </c>
      <c r="M534" s="14">
        <f t="shared" si="25"/>
        <v>607902000</v>
      </c>
      <c r="N534" s="14">
        <f t="shared" si="26"/>
        <v>514093000</v>
      </c>
    </row>
    <row r="535" spans="1:14" x14ac:dyDescent="0.2">
      <c r="A535">
        <v>561</v>
      </c>
      <c r="B535" t="s">
        <v>219</v>
      </c>
      <c r="C535" t="s">
        <v>5</v>
      </c>
      <c r="D535" s="1">
        <v>41639</v>
      </c>
      <c r="E535" s="2">
        <v>2387702000</v>
      </c>
      <c r="F535" s="2">
        <v>834228000</v>
      </c>
      <c r="G535" s="2">
        <v>62179000</v>
      </c>
      <c r="H535" s="2">
        <v>0</v>
      </c>
      <c r="I535" s="2">
        <v>978973000</v>
      </c>
      <c r="J535" t="s">
        <v>42</v>
      </c>
      <c r="K535" s="18" t="s">
        <v>43</v>
      </c>
      <c r="L535" s="171">
        <f t="shared" si="24"/>
        <v>1553474000</v>
      </c>
      <c r="M535" s="14">
        <f t="shared" si="25"/>
        <v>1041152000</v>
      </c>
      <c r="N535" s="14">
        <f t="shared" si="26"/>
        <v>512322000</v>
      </c>
    </row>
    <row r="536" spans="1:14" x14ac:dyDescent="0.2">
      <c r="A536">
        <v>562</v>
      </c>
      <c r="B536" t="s">
        <v>219</v>
      </c>
      <c r="C536" t="s">
        <v>6</v>
      </c>
      <c r="D536" s="1">
        <v>42004</v>
      </c>
      <c r="E536" s="2">
        <v>2614748000</v>
      </c>
      <c r="F536" s="2">
        <v>883564000</v>
      </c>
      <c r="G536" s="2">
        <v>50948000</v>
      </c>
      <c r="H536" s="2">
        <v>0</v>
      </c>
      <c r="I536" s="2">
        <v>758861000</v>
      </c>
      <c r="J536" t="s">
        <v>42</v>
      </c>
      <c r="K536" s="18" t="s">
        <v>43</v>
      </c>
      <c r="L536" s="171">
        <f t="shared" si="24"/>
        <v>1731184000</v>
      </c>
      <c r="M536" s="14">
        <f t="shared" si="25"/>
        <v>809809000</v>
      </c>
      <c r="N536" s="14">
        <f t="shared" si="26"/>
        <v>921375000</v>
      </c>
    </row>
    <row r="537" spans="1:14" x14ac:dyDescent="0.2">
      <c r="A537">
        <v>563</v>
      </c>
      <c r="B537" t="s">
        <v>219</v>
      </c>
      <c r="C537" t="s">
        <v>7</v>
      </c>
      <c r="D537" s="1">
        <v>42369</v>
      </c>
      <c r="E537" s="2">
        <v>2744965000</v>
      </c>
      <c r="F537" s="2">
        <v>905168000</v>
      </c>
      <c r="G537" s="2">
        <v>65082000</v>
      </c>
      <c r="H537" s="2">
        <v>0</v>
      </c>
      <c r="I537" s="2">
        <v>765895000</v>
      </c>
      <c r="J537" t="s">
        <v>42</v>
      </c>
      <c r="K537" s="18" t="s">
        <v>43</v>
      </c>
      <c r="L537" s="171">
        <f t="shared" si="24"/>
        <v>1839797000</v>
      </c>
      <c r="M537" s="14">
        <f t="shared" si="25"/>
        <v>830977000</v>
      </c>
      <c r="N537" s="14">
        <f t="shared" si="26"/>
        <v>1008820000</v>
      </c>
    </row>
    <row r="538" spans="1:14" x14ac:dyDescent="0.2">
      <c r="A538">
        <v>564</v>
      </c>
      <c r="B538" t="s">
        <v>220</v>
      </c>
      <c r="C538" t="s">
        <v>2</v>
      </c>
      <c r="D538" s="1">
        <v>41639</v>
      </c>
      <c r="E538" s="2">
        <v>1859177000</v>
      </c>
      <c r="F538" s="2">
        <v>354561000</v>
      </c>
      <c r="G538" s="2">
        <v>200849000</v>
      </c>
      <c r="H538" s="2">
        <v>0</v>
      </c>
      <c r="I538" s="2">
        <v>653132000</v>
      </c>
      <c r="J538" t="s">
        <v>72</v>
      </c>
      <c r="K538" s="18" t="s">
        <v>73</v>
      </c>
      <c r="L538" s="171">
        <f t="shared" si="24"/>
        <v>1504616000</v>
      </c>
      <c r="M538" s="14">
        <f t="shared" si="25"/>
        <v>853981000</v>
      </c>
      <c r="N538" s="14">
        <f t="shared" si="26"/>
        <v>650635000</v>
      </c>
    </row>
    <row r="539" spans="1:14" x14ac:dyDescent="0.2">
      <c r="A539">
        <v>565</v>
      </c>
      <c r="B539" t="s">
        <v>220</v>
      </c>
      <c r="C539" t="s">
        <v>5</v>
      </c>
      <c r="D539" s="1">
        <v>42004</v>
      </c>
      <c r="E539" s="2">
        <v>2388768000</v>
      </c>
      <c r="F539" s="2">
        <v>443974000</v>
      </c>
      <c r="G539" s="2">
        <v>238134000</v>
      </c>
      <c r="H539" s="2">
        <v>0</v>
      </c>
      <c r="I539" s="2">
        <v>679298000</v>
      </c>
      <c r="J539" t="s">
        <v>72</v>
      </c>
      <c r="K539" s="18" t="s">
        <v>73</v>
      </c>
      <c r="L539" s="171">
        <f t="shared" si="24"/>
        <v>1944794000</v>
      </c>
      <c r="M539" s="14">
        <f t="shared" si="25"/>
        <v>917432000</v>
      </c>
      <c r="N539" s="14">
        <f t="shared" si="26"/>
        <v>1027362000</v>
      </c>
    </row>
    <row r="540" spans="1:14" x14ac:dyDescent="0.2">
      <c r="A540">
        <v>566</v>
      </c>
      <c r="B540" t="s">
        <v>220</v>
      </c>
      <c r="C540" t="s">
        <v>6</v>
      </c>
      <c r="D540" s="1">
        <v>42369</v>
      </c>
      <c r="E540" s="2">
        <v>1954000000</v>
      </c>
      <c r="F540" s="2">
        <v>523043000</v>
      </c>
      <c r="G540" s="2">
        <v>249925000</v>
      </c>
      <c r="H540" s="2">
        <v>0</v>
      </c>
      <c r="I540" s="2">
        <v>819216000</v>
      </c>
      <c r="J540" t="s">
        <v>72</v>
      </c>
      <c r="K540" s="18" t="s">
        <v>73</v>
      </c>
      <c r="L540" s="171">
        <f t="shared" si="24"/>
        <v>1430957000</v>
      </c>
      <c r="M540" s="14">
        <f t="shared" si="25"/>
        <v>1069141000</v>
      </c>
      <c r="N540" s="14">
        <f t="shared" si="26"/>
        <v>361816000</v>
      </c>
    </row>
    <row r="541" spans="1:14" x14ac:dyDescent="0.2">
      <c r="A541">
        <v>567</v>
      </c>
      <c r="B541" t="s">
        <v>220</v>
      </c>
      <c r="C541" t="s">
        <v>7</v>
      </c>
      <c r="D541" s="1">
        <v>42735</v>
      </c>
      <c r="E541" s="2">
        <v>1857339000</v>
      </c>
      <c r="F541" s="2">
        <v>613909000</v>
      </c>
      <c r="G541" s="2">
        <v>272747000</v>
      </c>
      <c r="H541" s="2">
        <v>0</v>
      </c>
      <c r="I541" s="2">
        <v>927920000</v>
      </c>
      <c r="J541" t="s">
        <v>72</v>
      </c>
      <c r="K541" s="18" t="s">
        <v>73</v>
      </c>
      <c r="L541" s="171">
        <f t="shared" si="24"/>
        <v>1243430000</v>
      </c>
      <c r="M541" s="14">
        <f t="shared" si="25"/>
        <v>1200667000</v>
      </c>
      <c r="N541" s="14">
        <f t="shared" si="26"/>
        <v>42763000</v>
      </c>
    </row>
    <row r="542" spans="1:14" x14ac:dyDescent="0.2">
      <c r="A542">
        <v>568</v>
      </c>
      <c r="B542" t="s">
        <v>221</v>
      </c>
      <c r="C542" t="s">
        <v>2</v>
      </c>
      <c r="D542" s="1">
        <v>41274</v>
      </c>
      <c r="E542" s="2">
        <v>6273787000</v>
      </c>
      <c r="F542" s="2">
        <v>3667434000</v>
      </c>
      <c r="G542" s="2">
        <v>747356000</v>
      </c>
      <c r="H542" s="2">
        <v>0</v>
      </c>
      <c r="I542" s="2">
        <v>740791000</v>
      </c>
      <c r="J542" t="s">
        <v>32</v>
      </c>
      <c r="K542" s="18" t="s">
        <v>33</v>
      </c>
      <c r="L542" s="171">
        <f t="shared" si="24"/>
        <v>2606353000</v>
      </c>
      <c r="M542" s="14">
        <f t="shared" si="25"/>
        <v>1488147000</v>
      </c>
      <c r="N542" s="14">
        <f t="shared" si="26"/>
        <v>1118206000</v>
      </c>
    </row>
    <row r="543" spans="1:14" x14ac:dyDescent="0.2">
      <c r="A543">
        <v>569</v>
      </c>
      <c r="B543" t="s">
        <v>221</v>
      </c>
      <c r="C543" t="s">
        <v>5</v>
      </c>
      <c r="D543" s="1">
        <v>41639</v>
      </c>
      <c r="E543" s="2">
        <v>7301204000</v>
      </c>
      <c r="F543" s="2">
        <v>3997940000</v>
      </c>
      <c r="G543" s="2">
        <v>914149000</v>
      </c>
      <c r="H543" s="2">
        <v>0</v>
      </c>
      <c r="I543" s="2">
        <v>859680000</v>
      </c>
      <c r="J543" t="s">
        <v>32</v>
      </c>
      <c r="K543" s="18" t="s">
        <v>33</v>
      </c>
      <c r="L543" s="171">
        <f t="shared" si="24"/>
        <v>3303264000</v>
      </c>
      <c r="M543" s="14">
        <f t="shared" si="25"/>
        <v>1773829000</v>
      </c>
      <c r="N543" s="14">
        <f t="shared" si="26"/>
        <v>1529435000</v>
      </c>
    </row>
    <row r="544" spans="1:14" x14ac:dyDescent="0.2">
      <c r="A544">
        <v>570</v>
      </c>
      <c r="B544" t="s">
        <v>221</v>
      </c>
      <c r="C544" t="s">
        <v>6</v>
      </c>
      <c r="D544" s="1">
        <v>42004</v>
      </c>
      <c r="E544" s="2">
        <v>7741856000</v>
      </c>
      <c r="F544" s="2">
        <v>4449139000</v>
      </c>
      <c r="G544" s="2">
        <v>1034507000</v>
      </c>
      <c r="H544" s="2">
        <v>0</v>
      </c>
      <c r="I544" s="2">
        <v>625361000</v>
      </c>
      <c r="J544" t="s">
        <v>32</v>
      </c>
      <c r="K544" s="18" t="s">
        <v>33</v>
      </c>
      <c r="L544" s="171">
        <f t="shared" si="24"/>
        <v>3292717000</v>
      </c>
      <c r="M544" s="14">
        <f t="shared" si="25"/>
        <v>1659868000</v>
      </c>
      <c r="N544" s="14">
        <f t="shared" si="26"/>
        <v>1632849000</v>
      </c>
    </row>
    <row r="545" spans="1:14" x14ac:dyDescent="0.2">
      <c r="A545">
        <v>571</v>
      </c>
      <c r="B545" t="s">
        <v>221</v>
      </c>
      <c r="C545" t="s">
        <v>7</v>
      </c>
      <c r="D545" s="1">
        <v>42369</v>
      </c>
      <c r="E545" s="2">
        <v>7954827000</v>
      </c>
      <c r="F545" s="2">
        <v>4416194000</v>
      </c>
      <c r="G545" s="2">
        <v>1086274000</v>
      </c>
      <c r="H545" s="2">
        <v>0</v>
      </c>
      <c r="I545" s="2">
        <v>688195000</v>
      </c>
      <c r="J545" t="s">
        <v>32</v>
      </c>
      <c r="K545" s="18" t="s">
        <v>33</v>
      </c>
      <c r="L545" s="171">
        <f t="shared" si="24"/>
        <v>3538633000</v>
      </c>
      <c r="M545" s="14">
        <f t="shared" si="25"/>
        <v>1774469000</v>
      </c>
      <c r="N545" s="14">
        <f t="shared" si="26"/>
        <v>1764164000</v>
      </c>
    </row>
    <row r="546" spans="1:14" x14ac:dyDescent="0.2">
      <c r="A546">
        <v>572</v>
      </c>
      <c r="B546" t="s">
        <v>222</v>
      </c>
      <c r="C546" t="s">
        <v>2</v>
      </c>
      <c r="D546" s="1">
        <v>41274</v>
      </c>
      <c r="E546" s="2">
        <v>535153000</v>
      </c>
      <c r="F546" s="2">
        <v>172167000</v>
      </c>
      <c r="G546" s="2">
        <v>24573000</v>
      </c>
      <c r="H546" s="2">
        <v>0</v>
      </c>
      <c r="I546" s="2">
        <v>169173000</v>
      </c>
      <c r="J546" t="s">
        <v>42</v>
      </c>
      <c r="K546" s="18" t="s">
        <v>223</v>
      </c>
      <c r="L546" s="171">
        <f t="shared" si="24"/>
        <v>362986000</v>
      </c>
      <c r="M546" s="14">
        <f t="shared" si="25"/>
        <v>193746000</v>
      </c>
      <c r="N546" s="14">
        <f t="shared" si="26"/>
        <v>169240000</v>
      </c>
    </row>
    <row r="547" spans="1:14" x14ac:dyDescent="0.2">
      <c r="A547">
        <v>573</v>
      </c>
      <c r="B547" t="s">
        <v>222</v>
      </c>
      <c r="C547" t="s">
        <v>5</v>
      </c>
      <c r="D547" s="1">
        <v>41639</v>
      </c>
      <c r="E547" s="2">
        <v>610590000</v>
      </c>
      <c r="F547" s="2">
        <v>197336000</v>
      </c>
      <c r="G547" s="2">
        <v>26684000</v>
      </c>
      <c r="H547" s="2">
        <v>0</v>
      </c>
      <c r="I547" s="2">
        <v>192420000</v>
      </c>
      <c r="J547" t="s">
        <v>42</v>
      </c>
      <c r="K547" s="18" t="s">
        <v>223</v>
      </c>
      <c r="L547" s="171">
        <f t="shared" si="24"/>
        <v>413254000</v>
      </c>
      <c r="M547" s="14">
        <f t="shared" si="25"/>
        <v>219104000</v>
      </c>
      <c r="N547" s="14">
        <f t="shared" si="26"/>
        <v>194150000</v>
      </c>
    </row>
    <row r="548" spans="1:14" x14ac:dyDescent="0.2">
      <c r="A548">
        <v>574</v>
      </c>
      <c r="B548" t="s">
        <v>222</v>
      </c>
      <c r="C548" t="s">
        <v>6</v>
      </c>
      <c r="D548" s="1">
        <v>42004</v>
      </c>
      <c r="E548" s="2">
        <v>970938000</v>
      </c>
      <c r="F548" s="2">
        <v>312546000</v>
      </c>
      <c r="G548" s="2">
        <v>40878000</v>
      </c>
      <c r="H548" s="2">
        <v>0</v>
      </c>
      <c r="I548" s="2">
        <v>360592000</v>
      </c>
      <c r="J548" t="s">
        <v>42</v>
      </c>
      <c r="K548" s="18" t="s">
        <v>223</v>
      </c>
      <c r="L548" s="171">
        <f t="shared" si="24"/>
        <v>658392000</v>
      </c>
      <c r="M548" s="14">
        <f t="shared" si="25"/>
        <v>401470000</v>
      </c>
      <c r="N548" s="14">
        <f t="shared" si="26"/>
        <v>256922000</v>
      </c>
    </row>
    <row r="549" spans="1:14" x14ac:dyDescent="0.2">
      <c r="A549">
        <v>575</v>
      </c>
      <c r="B549" t="s">
        <v>222</v>
      </c>
      <c r="C549" t="s">
        <v>7</v>
      </c>
      <c r="D549" s="1">
        <v>42369</v>
      </c>
      <c r="E549" s="2">
        <v>1194407000</v>
      </c>
      <c r="F549" s="2">
        <v>363508000</v>
      </c>
      <c r="G549" s="2">
        <v>40090000</v>
      </c>
      <c r="H549" s="2">
        <v>0</v>
      </c>
      <c r="I549" s="2">
        <v>453423000</v>
      </c>
      <c r="J549" t="s">
        <v>42</v>
      </c>
      <c r="K549" s="18" t="s">
        <v>223</v>
      </c>
      <c r="L549" s="171">
        <f t="shared" si="24"/>
        <v>830899000</v>
      </c>
      <c r="M549" s="14">
        <f t="shared" si="25"/>
        <v>493513000</v>
      </c>
      <c r="N549" s="14">
        <f t="shared" si="26"/>
        <v>337386000</v>
      </c>
    </row>
    <row r="550" spans="1:14" x14ac:dyDescent="0.2">
      <c r="A550">
        <v>576</v>
      </c>
      <c r="B550" t="s">
        <v>224</v>
      </c>
      <c r="C550" t="s">
        <v>2</v>
      </c>
      <c r="D550" s="1">
        <v>41274</v>
      </c>
      <c r="E550" s="2">
        <v>1365000000</v>
      </c>
      <c r="F550" s="2">
        <v>0</v>
      </c>
      <c r="G550" s="2">
        <v>921000000</v>
      </c>
      <c r="H550" s="2">
        <v>0</v>
      </c>
      <c r="I550" s="2">
        <v>471000000</v>
      </c>
      <c r="J550" t="s">
        <v>37</v>
      </c>
      <c r="K550" s="18" t="s">
        <v>225</v>
      </c>
      <c r="L550" s="171">
        <f t="shared" si="24"/>
        <v>1365000000</v>
      </c>
      <c r="M550" s="14">
        <f t="shared" si="25"/>
        <v>1392000000</v>
      </c>
      <c r="N550" s="14">
        <f t="shared" si="26"/>
        <v>-27000000</v>
      </c>
    </row>
    <row r="551" spans="1:14" x14ac:dyDescent="0.2">
      <c r="A551">
        <v>577</v>
      </c>
      <c r="B551" t="s">
        <v>224</v>
      </c>
      <c r="C551" t="s">
        <v>5</v>
      </c>
      <c r="D551" s="1">
        <v>41639</v>
      </c>
      <c r="E551" s="2">
        <v>1466000000</v>
      </c>
      <c r="F551" s="2">
        <v>0</v>
      </c>
      <c r="G551" s="2">
        <v>888000000</v>
      </c>
      <c r="H551" s="2">
        <v>0</v>
      </c>
      <c r="I551" s="2">
        <v>256000000</v>
      </c>
      <c r="J551" t="s">
        <v>37</v>
      </c>
      <c r="K551" s="18" t="s">
        <v>225</v>
      </c>
      <c r="L551" s="171">
        <f t="shared" si="24"/>
        <v>1466000000</v>
      </c>
      <c r="M551" s="14">
        <f t="shared" si="25"/>
        <v>1144000000</v>
      </c>
      <c r="N551" s="14">
        <f t="shared" si="26"/>
        <v>322000000</v>
      </c>
    </row>
    <row r="552" spans="1:14" x14ac:dyDescent="0.2">
      <c r="A552">
        <v>578</v>
      </c>
      <c r="B552" t="s">
        <v>224</v>
      </c>
      <c r="C552" t="s">
        <v>6</v>
      </c>
      <c r="D552" s="1">
        <v>42004</v>
      </c>
      <c r="E552" s="2">
        <v>1665000000</v>
      </c>
      <c r="F552" s="2">
        <v>0</v>
      </c>
      <c r="G552" s="2">
        <v>958000000</v>
      </c>
      <c r="H552" s="2">
        <v>0</v>
      </c>
      <c r="I552" s="2">
        <v>136000000</v>
      </c>
      <c r="J552" t="s">
        <v>37</v>
      </c>
      <c r="K552" s="18" t="s">
        <v>225</v>
      </c>
      <c r="L552" s="171">
        <f t="shared" si="24"/>
        <v>1665000000</v>
      </c>
      <c r="M552" s="14">
        <f t="shared" si="25"/>
        <v>1094000000</v>
      </c>
      <c r="N552" s="14">
        <f t="shared" si="26"/>
        <v>571000000</v>
      </c>
    </row>
    <row r="553" spans="1:14" x14ac:dyDescent="0.2">
      <c r="A553">
        <v>579</v>
      </c>
      <c r="B553" t="s">
        <v>224</v>
      </c>
      <c r="C553" t="s">
        <v>7</v>
      </c>
      <c r="D553" s="1">
        <v>42369</v>
      </c>
      <c r="E553" s="2">
        <v>1403000000</v>
      </c>
      <c r="F553" s="2">
        <v>0</v>
      </c>
      <c r="G553" s="2">
        <v>1048000000</v>
      </c>
      <c r="H553" s="2">
        <v>0</v>
      </c>
      <c r="I553" s="2">
        <v>61000000</v>
      </c>
      <c r="J553" t="s">
        <v>37</v>
      </c>
      <c r="K553" s="18" t="s">
        <v>225</v>
      </c>
      <c r="L553" s="171">
        <f t="shared" si="24"/>
        <v>1403000000</v>
      </c>
      <c r="M553" s="14">
        <f t="shared" si="25"/>
        <v>1109000000</v>
      </c>
      <c r="N553" s="14">
        <f t="shared" si="26"/>
        <v>294000000</v>
      </c>
    </row>
    <row r="554" spans="1:14" x14ac:dyDescent="0.2">
      <c r="A554">
        <v>580</v>
      </c>
      <c r="B554" t="s">
        <v>226</v>
      </c>
      <c r="C554" t="s">
        <v>2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s="2">
        <v>0</v>
      </c>
      <c r="J554" t="s">
        <v>3</v>
      </c>
      <c r="K554" s="18" t="s">
        <v>153</v>
      </c>
      <c r="L554" s="171">
        <f t="shared" si="24"/>
        <v>4863000000</v>
      </c>
      <c r="M554" s="14">
        <f t="shared" si="25"/>
        <v>3333000000</v>
      </c>
      <c r="N554" s="14">
        <f t="shared" si="26"/>
        <v>1530000000</v>
      </c>
    </row>
    <row r="555" spans="1:14" x14ac:dyDescent="0.2">
      <c r="A555">
        <v>581</v>
      </c>
      <c r="B555" t="s">
        <v>226</v>
      </c>
      <c r="C555" t="s">
        <v>5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s="2">
        <v>0</v>
      </c>
      <c r="J555" t="s">
        <v>3</v>
      </c>
      <c r="K555" s="18" t="s">
        <v>153</v>
      </c>
      <c r="L555" s="171">
        <f t="shared" si="24"/>
        <v>6677000000</v>
      </c>
      <c r="M555" s="14">
        <f t="shared" si="25"/>
        <v>4530000000</v>
      </c>
      <c r="N555" s="14">
        <f t="shared" si="26"/>
        <v>2147000000</v>
      </c>
    </row>
    <row r="556" spans="1:14" x14ac:dyDescent="0.2">
      <c r="A556">
        <v>582</v>
      </c>
      <c r="B556" t="s">
        <v>226</v>
      </c>
      <c r="C556" t="s">
        <v>6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s="2">
        <v>0</v>
      </c>
      <c r="J556" t="s">
        <v>3</v>
      </c>
      <c r="K556" s="18" t="s">
        <v>153</v>
      </c>
      <c r="L556" s="171">
        <f t="shared" si="24"/>
        <v>6906000000</v>
      </c>
      <c r="M556" s="14">
        <f t="shared" si="25"/>
        <v>4457000000</v>
      </c>
      <c r="N556" s="14">
        <f t="shared" si="26"/>
        <v>2449000000</v>
      </c>
    </row>
    <row r="557" spans="1:14" x14ac:dyDescent="0.2">
      <c r="A557">
        <v>583</v>
      </c>
      <c r="B557" t="s">
        <v>226</v>
      </c>
      <c r="C557" t="s">
        <v>7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s="2">
        <v>0</v>
      </c>
      <c r="J557" t="s">
        <v>3</v>
      </c>
      <c r="K557" s="18" t="s">
        <v>153</v>
      </c>
      <c r="L557" s="171">
        <f t="shared" si="24"/>
        <v>6563000000</v>
      </c>
      <c r="M557" s="14">
        <f t="shared" si="25"/>
        <v>4221000000</v>
      </c>
      <c r="N557" s="14">
        <f t="shared" si="26"/>
        <v>2342000000</v>
      </c>
    </row>
    <row r="558" spans="1:14" x14ac:dyDescent="0.2">
      <c r="A558">
        <v>584</v>
      </c>
      <c r="B558" t="s">
        <v>227</v>
      </c>
      <c r="C558" t="s">
        <v>2</v>
      </c>
      <c r="D558" s="1">
        <v>41274</v>
      </c>
      <c r="E558" s="2">
        <v>10302079000</v>
      </c>
      <c r="F558" s="2">
        <v>6583627000</v>
      </c>
      <c r="G558" s="2">
        <v>917162000</v>
      </c>
      <c r="H558" s="2">
        <v>0</v>
      </c>
      <c r="I558" s="2">
        <v>1144585000</v>
      </c>
      <c r="J558" t="s">
        <v>32</v>
      </c>
      <c r="K558" s="18" t="s">
        <v>35</v>
      </c>
      <c r="L558" s="171">
        <f t="shared" si="24"/>
        <v>3718452000</v>
      </c>
      <c r="M558" s="14">
        <f t="shared" si="25"/>
        <v>2061747000</v>
      </c>
      <c r="N558" s="14">
        <f t="shared" si="26"/>
        <v>1656705000</v>
      </c>
    </row>
    <row r="559" spans="1:14" x14ac:dyDescent="0.2">
      <c r="A559">
        <v>585</v>
      </c>
      <c r="B559" t="s">
        <v>227</v>
      </c>
      <c r="C559" t="s">
        <v>5</v>
      </c>
      <c r="D559" s="1">
        <v>41639</v>
      </c>
      <c r="E559" s="2">
        <v>11390947000</v>
      </c>
      <c r="F559" s="2">
        <v>7588885000</v>
      </c>
      <c r="G559" s="2">
        <v>888051000</v>
      </c>
      <c r="H559" s="2">
        <v>0</v>
      </c>
      <c r="I559" s="2">
        <v>1261044000</v>
      </c>
      <c r="J559" t="s">
        <v>32</v>
      </c>
      <c r="K559" s="18" t="s">
        <v>35</v>
      </c>
      <c r="L559" s="171">
        <f t="shared" si="24"/>
        <v>3802062000</v>
      </c>
      <c r="M559" s="14">
        <f t="shared" si="25"/>
        <v>2149095000</v>
      </c>
      <c r="N559" s="14">
        <f t="shared" si="26"/>
        <v>1652967000</v>
      </c>
    </row>
    <row r="560" spans="1:14" x14ac:dyDescent="0.2">
      <c r="A560">
        <v>586</v>
      </c>
      <c r="B560" t="s">
        <v>227</v>
      </c>
      <c r="C560" t="s">
        <v>6</v>
      </c>
      <c r="D560" s="1">
        <v>42004</v>
      </c>
      <c r="E560" s="2">
        <v>12494921000</v>
      </c>
      <c r="F560" s="2">
        <v>8126187000</v>
      </c>
      <c r="G560" s="2">
        <v>863455000</v>
      </c>
      <c r="H560" s="2">
        <v>0</v>
      </c>
      <c r="I560" s="2">
        <v>1318638000</v>
      </c>
      <c r="J560" t="s">
        <v>32</v>
      </c>
      <c r="K560" s="18" t="s">
        <v>35</v>
      </c>
      <c r="L560" s="171">
        <f t="shared" si="24"/>
        <v>4368734000</v>
      </c>
      <c r="M560" s="14">
        <f t="shared" si="25"/>
        <v>2182093000</v>
      </c>
      <c r="N560" s="14">
        <f t="shared" si="26"/>
        <v>2186641000</v>
      </c>
    </row>
    <row r="561" spans="1:14" x14ac:dyDescent="0.2">
      <c r="A561">
        <v>587</v>
      </c>
      <c r="B561" t="s">
        <v>227</v>
      </c>
      <c r="C561" t="s">
        <v>7</v>
      </c>
      <c r="D561" s="1">
        <v>42369</v>
      </c>
      <c r="E561" s="2">
        <v>11513251000</v>
      </c>
      <c r="F561" s="2">
        <v>7449273000</v>
      </c>
      <c r="G561" s="2">
        <v>1074998000</v>
      </c>
      <c r="H561" s="2">
        <v>0</v>
      </c>
      <c r="I561" s="2">
        <v>1337276000</v>
      </c>
      <c r="J561" t="s">
        <v>32</v>
      </c>
      <c r="K561" s="18" t="s">
        <v>35</v>
      </c>
      <c r="L561" s="171">
        <f t="shared" si="24"/>
        <v>4063978000</v>
      </c>
      <c r="M561" s="14">
        <f t="shared" si="25"/>
        <v>2412274000</v>
      </c>
      <c r="N561" s="14">
        <f t="shared" si="26"/>
        <v>1651704000</v>
      </c>
    </row>
    <row r="562" spans="1:14" x14ac:dyDescent="0.2">
      <c r="A562">
        <v>588</v>
      </c>
      <c r="B562" t="s">
        <v>228</v>
      </c>
      <c r="C562" t="s">
        <v>2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s="2">
        <v>0</v>
      </c>
      <c r="J562" t="s">
        <v>15</v>
      </c>
      <c r="K562" s="18" t="s">
        <v>20</v>
      </c>
      <c r="L562" s="171">
        <f t="shared" si="24"/>
        <v>1408600000</v>
      </c>
      <c r="M562" s="14">
        <f t="shared" si="25"/>
        <v>988700000</v>
      </c>
      <c r="N562" s="14">
        <f t="shared" si="26"/>
        <v>419900000</v>
      </c>
    </row>
    <row r="563" spans="1:14" x14ac:dyDescent="0.2">
      <c r="A563">
        <v>589</v>
      </c>
      <c r="B563" t="s">
        <v>228</v>
      </c>
      <c r="C563" t="s">
        <v>5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s="2">
        <v>0</v>
      </c>
      <c r="J563" t="s">
        <v>15</v>
      </c>
      <c r="K563" s="18" t="s">
        <v>20</v>
      </c>
      <c r="L563" s="171">
        <f t="shared" si="24"/>
        <v>1528900000</v>
      </c>
      <c r="M563" s="14">
        <f t="shared" si="25"/>
        <v>1072700000</v>
      </c>
      <c r="N563" s="14">
        <f t="shared" si="26"/>
        <v>456200000</v>
      </c>
    </row>
    <row r="564" spans="1:14" x14ac:dyDescent="0.2">
      <c r="A564">
        <v>590</v>
      </c>
      <c r="B564" t="s">
        <v>228</v>
      </c>
      <c r="C564" t="s">
        <v>6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s="2">
        <v>0</v>
      </c>
      <c r="J564" t="s">
        <v>15</v>
      </c>
      <c r="K564" s="18" t="s">
        <v>20</v>
      </c>
      <c r="L564" s="171">
        <f t="shared" si="24"/>
        <v>1697300000</v>
      </c>
      <c r="M564" s="14">
        <f t="shared" si="25"/>
        <v>1275200000</v>
      </c>
      <c r="N564" s="14">
        <f t="shared" si="26"/>
        <v>422100000</v>
      </c>
    </row>
    <row r="565" spans="1:14" x14ac:dyDescent="0.2">
      <c r="A565">
        <v>591</v>
      </c>
      <c r="B565" t="s">
        <v>228</v>
      </c>
      <c r="C565" t="s">
        <v>7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s="2">
        <v>0</v>
      </c>
      <c r="J565" t="s">
        <v>15</v>
      </c>
      <c r="K565" s="18" t="s">
        <v>20</v>
      </c>
      <c r="L565" s="171">
        <f t="shared" si="24"/>
        <v>1876500000</v>
      </c>
      <c r="M565" s="14">
        <f t="shared" si="25"/>
        <v>1233800000</v>
      </c>
      <c r="N565" s="14">
        <f t="shared" si="26"/>
        <v>642700000</v>
      </c>
    </row>
    <row r="566" spans="1:14" x14ac:dyDescent="0.2">
      <c r="A566">
        <v>592</v>
      </c>
      <c r="B566" t="s">
        <v>229</v>
      </c>
      <c r="C566" t="s">
        <v>2</v>
      </c>
      <c r="D566" s="1">
        <v>41639</v>
      </c>
      <c r="E566" s="2">
        <v>24888000000</v>
      </c>
      <c r="F566" s="2">
        <v>17994000000</v>
      </c>
      <c r="G566" s="2">
        <v>1095000000</v>
      </c>
      <c r="H566" s="2">
        <v>0</v>
      </c>
      <c r="I566" s="2">
        <v>2153000000</v>
      </c>
      <c r="J566" t="s">
        <v>32</v>
      </c>
      <c r="K566" s="18" t="s">
        <v>33</v>
      </c>
      <c r="L566" s="171">
        <f t="shared" si="24"/>
        <v>6894000000</v>
      </c>
      <c r="M566" s="14">
        <f t="shared" si="25"/>
        <v>3248000000</v>
      </c>
      <c r="N566" s="14">
        <f t="shared" si="26"/>
        <v>3646000000</v>
      </c>
    </row>
    <row r="567" spans="1:14" x14ac:dyDescent="0.2">
      <c r="A567">
        <v>593</v>
      </c>
      <c r="B567" t="s">
        <v>229</v>
      </c>
      <c r="C567" t="s">
        <v>5</v>
      </c>
      <c r="D567" s="1">
        <v>42004</v>
      </c>
      <c r="E567" s="2">
        <v>27429000000</v>
      </c>
      <c r="F567" s="2">
        <v>21571000000</v>
      </c>
      <c r="G567" s="2">
        <v>1154000000</v>
      </c>
      <c r="H567" s="2">
        <v>0</v>
      </c>
      <c r="I567" s="2">
        <v>2314000000</v>
      </c>
      <c r="J567" t="s">
        <v>32</v>
      </c>
      <c r="K567" s="18" t="s">
        <v>33</v>
      </c>
      <c r="L567" s="171">
        <f t="shared" si="24"/>
        <v>5858000000</v>
      </c>
      <c r="M567" s="14">
        <f t="shared" si="25"/>
        <v>3468000000</v>
      </c>
      <c r="N567" s="14">
        <f t="shared" si="26"/>
        <v>2390000000</v>
      </c>
    </row>
    <row r="568" spans="1:14" x14ac:dyDescent="0.2">
      <c r="A568">
        <v>594</v>
      </c>
      <c r="B568" t="s">
        <v>229</v>
      </c>
      <c r="C568" t="s">
        <v>6</v>
      </c>
      <c r="D568" s="1">
        <v>42369</v>
      </c>
      <c r="E568" s="2">
        <v>29447000000</v>
      </c>
      <c r="F568" s="2">
        <v>21406000000</v>
      </c>
      <c r="G568" s="2">
        <v>1200000000</v>
      </c>
      <c r="H568" s="2">
        <v>0</v>
      </c>
      <c r="I568" s="2">
        <v>2450000000</v>
      </c>
      <c r="J568" t="s">
        <v>32</v>
      </c>
      <c r="K568" s="18" t="s">
        <v>33</v>
      </c>
      <c r="L568" s="171">
        <f t="shared" si="24"/>
        <v>8041000000</v>
      </c>
      <c r="M568" s="14">
        <f t="shared" si="25"/>
        <v>3650000000</v>
      </c>
      <c r="N568" s="14">
        <f t="shared" si="26"/>
        <v>4391000000</v>
      </c>
    </row>
    <row r="569" spans="1:14" x14ac:dyDescent="0.2">
      <c r="A569">
        <v>595</v>
      </c>
      <c r="B569" t="s">
        <v>229</v>
      </c>
      <c r="C569" t="s">
        <v>7</v>
      </c>
      <c r="D569" s="1">
        <v>42735</v>
      </c>
      <c r="E569" s="2">
        <v>31360000000</v>
      </c>
      <c r="F569" s="2">
        <v>22688000000</v>
      </c>
      <c r="G569" s="2">
        <v>1576000000</v>
      </c>
      <c r="H569" s="2">
        <v>0</v>
      </c>
      <c r="I569" s="2">
        <v>3936000000</v>
      </c>
      <c r="J569" t="s">
        <v>32</v>
      </c>
      <c r="K569" s="18" t="s">
        <v>33</v>
      </c>
      <c r="L569" s="171">
        <f t="shared" si="24"/>
        <v>8672000000</v>
      </c>
      <c r="M569" s="14">
        <f t="shared" si="25"/>
        <v>5512000000</v>
      </c>
      <c r="N569" s="14">
        <f t="shared" si="26"/>
        <v>3160000000</v>
      </c>
    </row>
    <row r="570" spans="1:14" x14ac:dyDescent="0.2">
      <c r="A570">
        <v>596</v>
      </c>
      <c r="B570" t="s">
        <v>230</v>
      </c>
      <c r="C570" t="s">
        <v>2</v>
      </c>
      <c r="D570" s="1">
        <v>41274</v>
      </c>
      <c r="E570" s="2">
        <v>5992215000</v>
      </c>
      <c r="F570" s="2">
        <v>4156845000</v>
      </c>
      <c r="G570" s="2">
        <v>1264632000</v>
      </c>
      <c r="H570" s="2">
        <v>0</v>
      </c>
      <c r="I570" s="2">
        <v>39940000</v>
      </c>
      <c r="J570" t="s">
        <v>3</v>
      </c>
      <c r="K570" s="18" t="s">
        <v>135</v>
      </c>
      <c r="L570" s="171">
        <f t="shared" si="24"/>
        <v>1835370000</v>
      </c>
      <c r="M570" s="14">
        <f t="shared" si="25"/>
        <v>1304572000</v>
      </c>
      <c r="N570" s="14">
        <f t="shared" si="26"/>
        <v>530798000</v>
      </c>
    </row>
    <row r="571" spans="1:14" x14ac:dyDescent="0.2">
      <c r="A571">
        <v>597</v>
      </c>
      <c r="B571" t="s">
        <v>230</v>
      </c>
      <c r="C571" t="s">
        <v>5</v>
      </c>
      <c r="D571" s="1">
        <v>41639</v>
      </c>
      <c r="E571" s="2">
        <v>6080257000</v>
      </c>
      <c r="F571" s="2">
        <v>4197404000</v>
      </c>
      <c r="G571" s="2">
        <v>1282709000</v>
      </c>
      <c r="H571" s="2">
        <v>0</v>
      </c>
      <c r="I571" s="2">
        <v>48071000</v>
      </c>
      <c r="J571" t="s">
        <v>3</v>
      </c>
      <c r="K571" s="18" t="s">
        <v>135</v>
      </c>
      <c r="L571" s="171">
        <f t="shared" si="24"/>
        <v>1882853000</v>
      </c>
      <c r="M571" s="14">
        <f t="shared" si="25"/>
        <v>1330780000</v>
      </c>
      <c r="N571" s="14">
        <f t="shared" si="26"/>
        <v>552073000</v>
      </c>
    </row>
    <row r="572" spans="1:14" x14ac:dyDescent="0.2">
      <c r="A572">
        <v>598</v>
      </c>
      <c r="B572" t="s">
        <v>230</v>
      </c>
      <c r="C572" t="s">
        <v>6</v>
      </c>
      <c r="D572" s="1">
        <v>42004</v>
      </c>
      <c r="E572" s="2">
        <v>6564721000</v>
      </c>
      <c r="F572" s="2">
        <v>4583294000</v>
      </c>
      <c r="G572" s="2">
        <v>1337487000</v>
      </c>
      <c r="H572" s="2">
        <v>0</v>
      </c>
      <c r="I572" s="2">
        <v>49292000</v>
      </c>
      <c r="J572" t="s">
        <v>3</v>
      </c>
      <c r="K572" s="18" t="s">
        <v>135</v>
      </c>
      <c r="L572" s="171">
        <f t="shared" si="24"/>
        <v>1981427000</v>
      </c>
      <c r="M572" s="14">
        <f t="shared" si="25"/>
        <v>1386779000</v>
      </c>
      <c r="N572" s="14">
        <f t="shared" si="26"/>
        <v>594648000</v>
      </c>
    </row>
    <row r="573" spans="1:14" x14ac:dyDescent="0.2">
      <c r="A573">
        <v>599</v>
      </c>
      <c r="B573" t="s">
        <v>230</v>
      </c>
      <c r="C573" t="s">
        <v>7</v>
      </c>
      <c r="D573" s="1">
        <v>42369</v>
      </c>
      <c r="E573" s="2">
        <v>6616632000</v>
      </c>
      <c r="F573" s="2">
        <v>4428855000</v>
      </c>
      <c r="G573" s="2">
        <v>1420281000</v>
      </c>
      <c r="H573" s="2">
        <v>0</v>
      </c>
      <c r="I573" s="2">
        <v>46012000</v>
      </c>
      <c r="J573" t="s">
        <v>3</v>
      </c>
      <c r="K573" s="18" t="s">
        <v>135</v>
      </c>
      <c r="L573" s="171">
        <f t="shared" si="24"/>
        <v>2187777000</v>
      </c>
      <c r="M573" s="14">
        <f t="shared" si="25"/>
        <v>1466293000</v>
      </c>
      <c r="N573" s="14">
        <f t="shared" si="26"/>
        <v>721484000</v>
      </c>
    </row>
    <row r="574" spans="1:14" x14ac:dyDescent="0.2">
      <c r="A574">
        <v>600</v>
      </c>
      <c r="B574" t="s">
        <v>231</v>
      </c>
      <c r="C574" t="s">
        <v>2</v>
      </c>
      <c r="D574" s="1">
        <v>41639</v>
      </c>
      <c r="E574" s="2">
        <v>4771259000</v>
      </c>
      <c r="F574" s="2">
        <v>1038034000</v>
      </c>
      <c r="G574" s="2">
        <v>3151043000</v>
      </c>
      <c r="H574" s="2">
        <v>0</v>
      </c>
      <c r="I574" s="2">
        <v>71731000</v>
      </c>
      <c r="J574" t="s">
        <v>9</v>
      </c>
      <c r="K574" s="18" t="s">
        <v>66</v>
      </c>
      <c r="L574" s="171">
        <f t="shared" si="24"/>
        <v>3733225000</v>
      </c>
      <c r="M574" s="14">
        <f t="shared" si="25"/>
        <v>3222774000</v>
      </c>
      <c r="N574" s="14">
        <f t="shared" si="26"/>
        <v>510451000</v>
      </c>
    </row>
    <row r="575" spans="1:14" x14ac:dyDescent="0.2">
      <c r="A575">
        <v>601</v>
      </c>
      <c r="B575" t="s">
        <v>231</v>
      </c>
      <c r="C575" t="s">
        <v>5</v>
      </c>
      <c r="D575" s="1">
        <v>42004</v>
      </c>
      <c r="E575" s="2">
        <v>5763485000</v>
      </c>
      <c r="F575" s="2">
        <v>1179081000</v>
      </c>
      <c r="G575" s="2">
        <v>3919856000</v>
      </c>
      <c r="H575" s="2">
        <v>0</v>
      </c>
      <c r="I575" s="2">
        <v>76773000</v>
      </c>
      <c r="J575" t="s">
        <v>9</v>
      </c>
      <c r="K575" s="18" t="s">
        <v>66</v>
      </c>
      <c r="L575" s="171">
        <f t="shared" si="24"/>
        <v>4584404000</v>
      </c>
      <c r="M575" s="14">
        <f t="shared" si="25"/>
        <v>3996629000</v>
      </c>
      <c r="N575" s="14">
        <f t="shared" si="26"/>
        <v>587775000</v>
      </c>
    </row>
    <row r="576" spans="1:14" x14ac:dyDescent="0.2">
      <c r="A576">
        <v>602</v>
      </c>
      <c r="B576" t="s">
        <v>231</v>
      </c>
      <c r="C576" t="s">
        <v>6</v>
      </c>
      <c r="D576" s="1">
        <v>42369</v>
      </c>
      <c r="E576" s="2">
        <v>6672317000</v>
      </c>
      <c r="F576" s="2">
        <v>1309559000</v>
      </c>
      <c r="G576" s="2">
        <v>4785243000</v>
      </c>
      <c r="H576" s="2">
        <v>0</v>
      </c>
      <c r="I576" s="2">
        <v>156458000</v>
      </c>
      <c r="J576" t="s">
        <v>9</v>
      </c>
      <c r="K576" s="18" t="s">
        <v>66</v>
      </c>
      <c r="L576" s="171">
        <f t="shared" si="24"/>
        <v>5362758000</v>
      </c>
      <c r="M576" s="14">
        <f t="shared" si="25"/>
        <v>4941701000</v>
      </c>
      <c r="N576" s="14">
        <f t="shared" si="26"/>
        <v>421057000</v>
      </c>
    </row>
    <row r="577" spans="1:14" x14ac:dyDescent="0.2">
      <c r="A577">
        <v>603</v>
      </c>
      <c r="B577" t="s">
        <v>231</v>
      </c>
      <c r="C577" t="s">
        <v>7</v>
      </c>
      <c r="D577" s="1">
        <v>42735</v>
      </c>
      <c r="E577" s="2">
        <v>8773564000</v>
      </c>
      <c r="F577" s="2">
        <v>1596698000</v>
      </c>
      <c r="G577" s="2">
        <v>6280728000</v>
      </c>
      <c r="H577" s="2">
        <v>0</v>
      </c>
      <c r="I577" s="2">
        <v>317141000</v>
      </c>
      <c r="J577" t="s">
        <v>9</v>
      </c>
      <c r="K577" s="18" t="s">
        <v>66</v>
      </c>
      <c r="L577" s="171">
        <f t="shared" si="24"/>
        <v>7176866000</v>
      </c>
      <c r="M577" s="14">
        <f t="shared" si="25"/>
        <v>6597869000</v>
      </c>
      <c r="N577" s="14">
        <f t="shared" si="26"/>
        <v>578997000</v>
      </c>
    </row>
    <row r="578" spans="1:14" x14ac:dyDescent="0.2">
      <c r="A578">
        <v>604</v>
      </c>
      <c r="B578" t="s">
        <v>232</v>
      </c>
      <c r="C578" t="s">
        <v>2</v>
      </c>
      <c r="D578" s="1">
        <v>41274</v>
      </c>
      <c r="E578" s="2">
        <v>409396000</v>
      </c>
      <c r="F578" s="2">
        <v>114028000</v>
      </c>
      <c r="G578" s="2">
        <v>58323000</v>
      </c>
      <c r="H578" s="2">
        <v>0</v>
      </c>
      <c r="I578" s="2">
        <v>74453000</v>
      </c>
      <c r="J578" t="s">
        <v>42</v>
      </c>
      <c r="K578" s="18" t="s">
        <v>64</v>
      </c>
      <c r="L578" s="171">
        <f t="shared" si="24"/>
        <v>295368000</v>
      </c>
      <c r="M578" s="14">
        <f t="shared" si="25"/>
        <v>132776000</v>
      </c>
      <c r="N578" s="14">
        <f t="shared" si="26"/>
        <v>162592000</v>
      </c>
    </row>
    <row r="579" spans="1:14" x14ac:dyDescent="0.2">
      <c r="A579">
        <v>605</v>
      </c>
      <c r="B579" t="s">
        <v>232</v>
      </c>
      <c r="C579" t="s">
        <v>5</v>
      </c>
      <c r="D579" s="1">
        <v>41639</v>
      </c>
      <c r="E579" s="2">
        <v>520613000</v>
      </c>
      <c r="F579" s="2">
        <v>140012000</v>
      </c>
      <c r="G579" s="2">
        <v>63268000</v>
      </c>
      <c r="H579" s="2">
        <v>0</v>
      </c>
      <c r="I579" s="2">
        <v>95232000</v>
      </c>
      <c r="J579" t="s">
        <v>42</v>
      </c>
      <c r="K579" s="18" t="s">
        <v>64</v>
      </c>
      <c r="L579" s="171">
        <f t="shared" ref="L579:L642" si="27">E579-F579</f>
        <v>380601000</v>
      </c>
      <c r="M579" s="14">
        <f t="shared" ref="M579:M642" si="28">G579+H579+I579</f>
        <v>158500000</v>
      </c>
      <c r="N579" s="14">
        <f t="shared" ref="N579:N642" si="29">L579-M579</f>
        <v>222101000</v>
      </c>
    </row>
    <row r="580" spans="1:14" x14ac:dyDescent="0.2">
      <c r="A580">
        <v>606</v>
      </c>
      <c r="B580" t="s">
        <v>232</v>
      </c>
      <c r="C580" t="s">
        <v>6</v>
      </c>
      <c r="D580" s="1">
        <v>42004</v>
      </c>
      <c r="E580" s="2">
        <v>647155000</v>
      </c>
      <c r="F580" s="2">
        <v>172416000</v>
      </c>
      <c r="G580" s="2">
        <v>71369000</v>
      </c>
      <c r="H580" s="2">
        <v>0</v>
      </c>
      <c r="I580" s="2">
        <v>115076000</v>
      </c>
      <c r="J580" t="s">
        <v>42</v>
      </c>
      <c r="K580" s="18" t="s">
        <v>64</v>
      </c>
      <c r="L580" s="171">
        <f t="shared" si="27"/>
        <v>474739000</v>
      </c>
      <c r="M580" s="14">
        <f t="shared" si="28"/>
        <v>186445000</v>
      </c>
      <c r="N580" s="14">
        <f t="shared" si="29"/>
        <v>288294000</v>
      </c>
    </row>
    <row r="581" spans="1:14" x14ac:dyDescent="0.2">
      <c r="A581">
        <v>607</v>
      </c>
      <c r="B581" t="s">
        <v>232</v>
      </c>
      <c r="C581" t="s">
        <v>7</v>
      </c>
      <c r="D581" s="1">
        <v>42369</v>
      </c>
      <c r="E581" s="2">
        <v>782270000</v>
      </c>
      <c r="F581" s="2">
        <v>203965000</v>
      </c>
      <c r="G581" s="2">
        <v>80791000</v>
      </c>
      <c r="H581" s="2">
        <v>0</v>
      </c>
      <c r="I581" s="2">
        <v>133457000</v>
      </c>
      <c r="J581" t="s">
        <v>42</v>
      </c>
      <c r="K581" s="18" t="s">
        <v>64</v>
      </c>
      <c r="L581" s="171">
        <f t="shared" si="27"/>
        <v>578305000</v>
      </c>
      <c r="M581" s="14">
        <f t="shared" si="28"/>
        <v>214248000</v>
      </c>
      <c r="N581" s="14">
        <f t="shared" si="29"/>
        <v>364057000</v>
      </c>
    </row>
    <row r="582" spans="1:14" x14ac:dyDescent="0.2">
      <c r="A582">
        <v>608</v>
      </c>
      <c r="B582" t="s">
        <v>233</v>
      </c>
      <c r="C582" t="s">
        <v>2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s="2">
        <v>0</v>
      </c>
      <c r="I582" s="2">
        <v>0</v>
      </c>
      <c r="J582" t="s">
        <v>9</v>
      </c>
      <c r="K582" s="18" t="s">
        <v>234</v>
      </c>
      <c r="L582" s="171">
        <f t="shared" si="27"/>
        <v>23867000000</v>
      </c>
      <c r="M582" s="14">
        <f t="shared" si="28"/>
        <v>10850000000</v>
      </c>
      <c r="N582" s="14">
        <f t="shared" si="29"/>
        <v>13017000000</v>
      </c>
    </row>
    <row r="583" spans="1:14" x14ac:dyDescent="0.2">
      <c r="A583">
        <v>609</v>
      </c>
      <c r="B583" t="s">
        <v>233</v>
      </c>
      <c r="C583" t="s">
        <v>5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s="2">
        <v>0</v>
      </c>
      <c r="I583" s="2">
        <v>0</v>
      </c>
      <c r="J583" t="s">
        <v>9</v>
      </c>
      <c r="K583" s="18" t="s">
        <v>234</v>
      </c>
      <c r="L583" s="171">
        <f t="shared" si="27"/>
        <v>12174000000</v>
      </c>
      <c r="M583" s="14">
        <f t="shared" si="28"/>
        <v>11842000000</v>
      </c>
      <c r="N583" s="14">
        <f t="shared" si="29"/>
        <v>332000000</v>
      </c>
    </row>
    <row r="584" spans="1:14" x14ac:dyDescent="0.2">
      <c r="A584">
        <v>610</v>
      </c>
      <c r="B584" t="s">
        <v>233</v>
      </c>
      <c r="C584" t="s">
        <v>6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s="2">
        <v>0</v>
      </c>
      <c r="I584" s="2">
        <v>0</v>
      </c>
      <c r="J584" t="s">
        <v>9</v>
      </c>
      <c r="K584" s="18" t="s">
        <v>234</v>
      </c>
      <c r="L584" s="171">
        <f t="shared" si="27"/>
        <v>18149000000</v>
      </c>
      <c r="M584" s="14">
        <f t="shared" si="28"/>
        <v>10502000000</v>
      </c>
      <c r="N584" s="14">
        <f t="shared" si="29"/>
        <v>7647000000</v>
      </c>
    </row>
    <row r="585" spans="1:14" x14ac:dyDescent="0.2">
      <c r="A585">
        <v>611</v>
      </c>
      <c r="B585" t="s">
        <v>233</v>
      </c>
      <c r="C585" t="s">
        <v>7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s="2">
        <v>0</v>
      </c>
      <c r="I585" s="2">
        <v>0</v>
      </c>
      <c r="J585" t="s">
        <v>9</v>
      </c>
      <c r="K585" s="18" t="s">
        <v>234</v>
      </c>
      <c r="L585" s="171">
        <f t="shared" si="27"/>
        <v>16312000000</v>
      </c>
      <c r="M585" s="14">
        <f t="shared" si="28"/>
        <v>12196000000</v>
      </c>
      <c r="N585" s="14">
        <f t="shared" si="29"/>
        <v>4116000000</v>
      </c>
    </row>
    <row r="586" spans="1:14" x14ac:dyDescent="0.2">
      <c r="A586">
        <v>612</v>
      </c>
      <c r="B586" t="s">
        <v>235</v>
      </c>
      <c r="C586" t="s">
        <v>2</v>
      </c>
      <c r="D586" s="1">
        <v>41639</v>
      </c>
      <c r="E586" s="2">
        <v>3326106000</v>
      </c>
      <c r="F586" s="2">
        <v>1606661000</v>
      </c>
      <c r="G586" s="2">
        <v>1007431000</v>
      </c>
      <c r="H586" s="2">
        <v>0</v>
      </c>
      <c r="I586" s="2">
        <v>0</v>
      </c>
      <c r="J586" t="s">
        <v>3</v>
      </c>
      <c r="K586" s="18" t="s">
        <v>53</v>
      </c>
      <c r="L586" s="171">
        <f t="shared" si="27"/>
        <v>1719445000</v>
      </c>
      <c r="M586" s="14">
        <f t="shared" si="28"/>
        <v>1007431000</v>
      </c>
      <c r="N586" s="14">
        <f t="shared" si="29"/>
        <v>712014000</v>
      </c>
    </row>
    <row r="587" spans="1:14" x14ac:dyDescent="0.2">
      <c r="A587">
        <v>613</v>
      </c>
      <c r="B587" t="s">
        <v>235</v>
      </c>
      <c r="C587" t="s">
        <v>5</v>
      </c>
      <c r="D587" s="1">
        <v>42004</v>
      </c>
      <c r="E587" s="2">
        <v>3733507000</v>
      </c>
      <c r="F587" s="2">
        <v>1836105000</v>
      </c>
      <c r="G587" s="2">
        <v>1110776000</v>
      </c>
      <c r="H587" s="2">
        <v>0</v>
      </c>
      <c r="I587" s="2">
        <v>0</v>
      </c>
      <c r="J587" t="s">
        <v>3</v>
      </c>
      <c r="K587" s="18" t="s">
        <v>53</v>
      </c>
      <c r="L587" s="171">
        <f t="shared" si="27"/>
        <v>1897402000</v>
      </c>
      <c r="M587" s="14">
        <f t="shared" si="28"/>
        <v>1110776000</v>
      </c>
      <c r="N587" s="14">
        <f t="shared" si="29"/>
        <v>786626000</v>
      </c>
    </row>
    <row r="588" spans="1:14" x14ac:dyDescent="0.2">
      <c r="A588">
        <v>614</v>
      </c>
      <c r="B588" t="s">
        <v>235</v>
      </c>
      <c r="C588" t="s">
        <v>6</v>
      </c>
      <c r="D588" s="1">
        <v>42369</v>
      </c>
      <c r="E588" s="2">
        <v>3869187000</v>
      </c>
      <c r="F588" s="2">
        <v>1920253000</v>
      </c>
      <c r="G588" s="2">
        <v>1121590000</v>
      </c>
      <c r="H588" s="2">
        <v>0</v>
      </c>
      <c r="I588" s="2">
        <v>0</v>
      </c>
      <c r="J588" t="s">
        <v>3</v>
      </c>
      <c r="K588" s="18" t="s">
        <v>53</v>
      </c>
      <c r="L588" s="171">
        <f t="shared" si="27"/>
        <v>1948934000</v>
      </c>
      <c r="M588" s="14">
        <f t="shared" si="28"/>
        <v>1121590000</v>
      </c>
      <c r="N588" s="14">
        <f t="shared" si="29"/>
        <v>827344000</v>
      </c>
    </row>
    <row r="589" spans="1:14" x14ac:dyDescent="0.2">
      <c r="A589">
        <v>615</v>
      </c>
      <c r="B589" t="s">
        <v>235</v>
      </c>
      <c r="C589" t="s">
        <v>7</v>
      </c>
      <c r="D589" s="1">
        <v>42735</v>
      </c>
      <c r="E589" s="2">
        <v>3962036000</v>
      </c>
      <c r="F589" s="2">
        <v>1997259000</v>
      </c>
      <c r="G589" s="2">
        <v>1169470000</v>
      </c>
      <c r="H589" s="2">
        <v>0</v>
      </c>
      <c r="I589" s="2">
        <v>0</v>
      </c>
      <c r="J589" t="s">
        <v>3</v>
      </c>
      <c r="K589" s="18" t="s">
        <v>53</v>
      </c>
      <c r="L589" s="171">
        <f t="shared" si="27"/>
        <v>1964777000</v>
      </c>
      <c r="M589" s="14">
        <f t="shared" si="28"/>
        <v>1169470000</v>
      </c>
      <c r="N589" s="14">
        <f t="shared" si="29"/>
        <v>795307000</v>
      </c>
    </row>
    <row r="590" spans="1:14" x14ac:dyDescent="0.2">
      <c r="A590">
        <v>616</v>
      </c>
      <c r="B590" t="s">
        <v>236</v>
      </c>
      <c r="C590" t="s">
        <v>2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s="2">
        <v>0</v>
      </c>
      <c r="J590" t="s">
        <v>12</v>
      </c>
      <c r="K590" s="18" t="s">
        <v>46</v>
      </c>
      <c r="L590" s="171">
        <f t="shared" si="27"/>
        <v>5997000000</v>
      </c>
      <c r="M590" s="14">
        <f t="shared" si="28"/>
        <v>3193000000</v>
      </c>
      <c r="N590" s="14">
        <f t="shared" si="29"/>
        <v>2804000000</v>
      </c>
    </row>
    <row r="591" spans="1:14" x14ac:dyDescent="0.2">
      <c r="A591">
        <v>617</v>
      </c>
      <c r="B591" t="s">
        <v>236</v>
      </c>
      <c r="C591" t="s">
        <v>5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s="2">
        <v>0</v>
      </c>
      <c r="J591" t="s">
        <v>12</v>
      </c>
      <c r="K591" s="18" t="s">
        <v>46</v>
      </c>
      <c r="L591" s="171">
        <f t="shared" si="27"/>
        <v>10313000000</v>
      </c>
      <c r="M591" s="14">
        <f t="shared" si="28"/>
        <v>5319000000</v>
      </c>
      <c r="N591" s="14">
        <f t="shared" si="29"/>
        <v>4994000000</v>
      </c>
    </row>
    <row r="592" spans="1:14" x14ac:dyDescent="0.2">
      <c r="A592">
        <v>618</v>
      </c>
      <c r="B592" t="s">
        <v>236</v>
      </c>
      <c r="C592" t="s">
        <v>6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s="2">
        <v>0</v>
      </c>
      <c r="J592" t="s">
        <v>12</v>
      </c>
      <c r="K592" s="18" t="s">
        <v>46</v>
      </c>
      <c r="L592" s="171">
        <f t="shared" si="27"/>
        <v>15061000000</v>
      </c>
      <c r="M592" s="14">
        <f t="shared" si="28"/>
        <v>8836000000</v>
      </c>
      <c r="N592" s="14">
        <f t="shared" si="29"/>
        <v>6225000000</v>
      </c>
    </row>
    <row r="593" spans="1:14" x14ac:dyDescent="0.2">
      <c r="A593">
        <v>619</v>
      </c>
      <c r="B593" t="s">
        <v>236</v>
      </c>
      <c r="C593" t="s">
        <v>7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s="2">
        <v>0</v>
      </c>
      <c r="J593" t="s">
        <v>12</v>
      </c>
      <c r="K593" s="18" t="s">
        <v>46</v>
      </c>
      <c r="L593" s="171">
        <f t="shared" si="27"/>
        <v>23849000000</v>
      </c>
      <c r="M593" s="14">
        <f t="shared" si="28"/>
        <v>11422000000</v>
      </c>
      <c r="N593" s="14">
        <f t="shared" si="29"/>
        <v>12427000000</v>
      </c>
    </row>
    <row r="594" spans="1:14" x14ac:dyDescent="0.2">
      <c r="A594">
        <v>620</v>
      </c>
      <c r="B594" t="s">
        <v>237</v>
      </c>
      <c r="C594" t="s">
        <v>2</v>
      </c>
      <c r="D594" s="1">
        <v>41274</v>
      </c>
      <c r="E594" s="2">
        <v>3134800000</v>
      </c>
      <c r="F594" s="2">
        <v>2093200000</v>
      </c>
      <c r="G594" s="2">
        <v>873100000</v>
      </c>
      <c r="H594" s="2">
        <v>0</v>
      </c>
      <c r="I594" s="2">
        <v>7400000</v>
      </c>
      <c r="J594" t="s">
        <v>3</v>
      </c>
      <c r="K594" s="18" t="s">
        <v>53</v>
      </c>
      <c r="L594" s="171">
        <f t="shared" si="27"/>
        <v>1041600000</v>
      </c>
      <c r="M594" s="14">
        <f t="shared" si="28"/>
        <v>880500000</v>
      </c>
      <c r="N594" s="14">
        <f t="shared" si="29"/>
        <v>161100000</v>
      </c>
    </row>
    <row r="595" spans="1:14" x14ac:dyDescent="0.2">
      <c r="A595">
        <v>621</v>
      </c>
      <c r="B595" t="s">
        <v>237</v>
      </c>
      <c r="C595" t="s">
        <v>5</v>
      </c>
      <c r="D595" s="1">
        <v>41639</v>
      </c>
      <c r="E595" s="2">
        <v>3703600000</v>
      </c>
      <c r="F595" s="2">
        <v>2408500000</v>
      </c>
      <c r="G595" s="2">
        <v>938700000</v>
      </c>
      <c r="H595" s="2">
        <v>0</v>
      </c>
      <c r="I595" s="2">
        <v>9400000</v>
      </c>
      <c r="J595" t="s">
        <v>3</v>
      </c>
      <c r="K595" s="18" t="s">
        <v>53</v>
      </c>
      <c r="L595" s="171">
        <f t="shared" si="27"/>
        <v>1295100000</v>
      </c>
      <c r="M595" s="14">
        <f t="shared" si="28"/>
        <v>948100000</v>
      </c>
      <c r="N595" s="14">
        <f t="shared" si="29"/>
        <v>347000000</v>
      </c>
    </row>
    <row r="596" spans="1:14" x14ac:dyDescent="0.2">
      <c r="A596">
        <v>622</v>
      </c>
      <c r="B596" t="s">
        <v>237</v>
      </c>
      <c r="C596" t="s">
        <v>6</v>
      </c>
      <c r="D596" s="1">
        <v>42004</v>
      </c>
      <c r="E596" s="2">
        <v>4013600000</v>
      </c>
      <c r="F596" s="2">
        <v>2646700000</v>
      </c>
      <c r="G596" s="2">
        <v>943300000</v>
      </c>
      <c r="H596" s="2">
        <v>0</v>
      </c>
      <c r="I596" s="2">
        <v>13100000</v>
      </c>
      <c r="J596" t="s">
        <v>3</v>
      </c>
      <c r="K596" s="18" t="s">
        <v>53</v>
      </c>
      <c r="L596" s="171">
        <f t="shared" si="27"/>
        <v>1366900000</v>
      </c>
      <c r="M596" s="14">
        <f t="shared" si="28"/>
        <v>956400000</v>
      </c>
      <c r="N596" s="14">
        <f t="shared" si="29"/>
        <v>410500000</v>
      </c>
    </row>
    <row r="597" spans="1:14" x14ac:dyDescent="0.2">
      <c r="A597">
        <v>623</v>
      </c>
      <c r="B597" t="s">
        <v>237</v>
      </c>
      <c r="C597" t="s">
        <v>7</v>
      </c>
      <c r="D597" s="1">
        <v>42369</v>
      </c>
      <c r="E597" s="2">
        <v>4579400000</v>
      </c>
      <c r="F597" s="2">
        <v>2997500000</v>
      </c>
      <c r="G597" s="2">
        <v>1047600000</v>
      </c>
      <c r="H597" s="2">
        <v>0</v>
      </c>
      <c r="I597" s="2">
        <v>21600000</v>
      </c>
      <c r="J597" t="s">
        <v>3</v>
      </c>
      <c r="K597" s="18" t="s">
        <v>53</v>
      </c>
      <c r="L597" s="171">
        <f t="shared" si="27"/>
        <v>1581900000</v>
      </c>
      <c r="M597" s="14">
        <f t="shared" si="28"/>
        <v>1069200000</v>
      </c>
      <c r="N597" s="14">
        <f t="shared" si="29"/>
        <v>512700000</v>
      </c>
    </row>
    <row r="598" spans="1:14" x14ac:dyDescent="0.2">
      <c r="A598">
        <v>624</v>
      </c>
      <c r="B598" t="s">
        <v>238</v>
      </c>
      <c r="C598" t="s">
        <v>2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s="2">
        <v>0</v>
      </c>
      <c r="J598" t="s">
        <v>48</v>
      </c>
      <c r="K598" s="18" t="s">
        <v>239</v>
      </c>
      <c r="L598" s="171">
        <f t="shared" si="27"/>
        <v>6449000000</v>
      </c>
      <c r="M598" s="14">
        <f t="shared" si="28"/>
        <v>716000000</v>
      </c>
      <c r="N598" s="14">
        <f t="shared" si="29"/>
        <v>5733000000</v>
      </c>
    </row>
    <row r="599" spans="1:14" x14ac:dyDescent="0.2">
      <c r="A599">
        <v>625</v>
      </c>
      <c r="B599" t="s">
        <v>238</v>
      </c>
      <c r="C599" t="s">
        <v>5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s="2">
        <v>0</v>
      </c>
      <c r="J599" t="s">
        <v>48</v>
      </c>
      <c r="K599" s="18" t="s">
        <v>239</v>
      </c>
      <c r="L599" s="171">
        <f t="shared" si="27"/>
        <v>6284000000</v>
      </c>
      <c r="M599" s="14">
        <f t="shared" si="28"/>
        <v>867000000</v>
      </c>
      <c r="N599" s="14">
        <f t="shared" si="29"/>
        <v>5417000000</v>
      </c>
    </row>
    <row r="600" spans="1:14" x14ac:dyDescent="0.2">
      <c r="A600">
        <v>626</v>
      </c>
      <c r="B600" t="s">
        <v>238</v>
      </c>
      <c r="C600" t="s">
        <v>6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s="2">
        <v>0</v>
      </c>
      <c r="J600" t="s">
        <v>48</v>
      </c>
      <c r="K600" s="18" t="s">
        <v>239</v>
      </c>
      <c r="L600" s="171">
        <f t="shared" si="27"/>
        <v>1934000000</v>
      </c>
      <c r="M600" s="14">
        <f t="shared" si="28"/>
        <v>718000000</v>
      </c>
      <c r="N600" s="14">
        <f t="shared" si="29"/>
        <v>1216000000</v>
      </c>
    </row>
    <row r="601" spans="1:14" x14ac:dyDescent="0.2">
      <c r="A601">
        <v>627</v>
      </c>
      <c r="B601" t="s">
        <v>238</v>
      </c>
      <c r="C601" t="s">
        <v>7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s="2">
        <v>0</v>
      </c>
      <c r="J601" t="s">
        <v>48</v>
      </c>
      <c r="K601" s="18" t="s">
        <v>239</v>
      </c>
      <c r="L601" s="171">
        <f t="shared" si="27"/>
        <v>-12647000000</v>
      </c>
      <c r="M601" s="14">
        <f t="shared" si="28"/>
        <v>696000000</v>
      </c>
      <c r="N601" s="14">
        <f t="shared" si="29"/>
        <v>-13343000000</v>
      </c>
    </row>
    <row r="602" spans="1:14" x14ac:dyDescent="0.2">
      <c r="A602">
        <v>628</v>
      </c>
      <c r="B602" t="s">
        <v>240</v>
      </c>
      <c r="C602" t="s">
        <v>2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s="2">
        <v>0</v>
      </c>
      <c r="I602" s="2">
        <v>2386000000</v>
      </c>
      <c r="J602" t="s">
        <v>3</v>
      </c>
      <c r="K602" s="18" t="s">
        <v>135</v>
      </c>
      <c r="L602" s="171">
        <f t="shared" si="27"/>
        <v>27839000000</v>
      </c>
      <c r="M602" s="14">
        <f t="shared" si="28"/>
        <v>22745000000</v>
      </c>
      <c r="N602" s="14">
        <f t="shared" si="29"/>
        <v>5094000000</v>
      </c>
    </row>
    <row r="603" spans="1:14" x14ac:dyDescent="0.2">
      <c r="A603">
        <v>629</v>
      </c>
      <c r="B603" t="s">
        <v>240</v>
      </c>
      <c r="C603" t="s">
        <v>5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s="2">
        <v>0</v>
      </c>
      <c r="I603" s="2">
        <v>2587000000</v>
      </c>
      <c r="J603" t="s">
        <v>3</v>
      </c>
      <c r="K603" s="18" t="s">
        <v>135</v>
      </c>
      <c r="L603" s="171">
        <f t="shared" si="27"/>
        <v>28515000000</v>
      </c>
      <c r="M603" s="14">
        <f t="shared" si="28"/>
        <v>24700000000</v>
      </c>
      <c r="N603" s="14">
        <f t="shared" si="29"/>
        <v>3815000000</v>
      </c>
    </row>
    <row r="604" spans="1:14" x14ac:dyDescent="0.2">
      <c r="A604">
        <v>630</v>
      </c>
      <c r="B604" t="s">
        <v>240</v>
      </c>
      <c r="C604" t="s">
        <v>6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s="2">
        <v>0</v>
      </c>
      <c r="I604" s="2">
        <v>2611000000</v>
      </c>
      <c r="J604" t="s">
        <v>3</v>
      </c>
      <c r="K604" s="18" t="s">
        <v>135</v>
      </c>
      <c r="L604" s="171">
        <f t="shared" si="27"/>
        <v>30469000000</v>
      </c>
      <c r="M604" s="14">
        <f t="shared" si="28"/>
        <v>28326000000</v>
      </c>
      <c r="N604" s="14">
        <f t="shared" si="29"/>
        <v>2143000000</v>
      </c>
    </row>
    <row r="605" spans="1:14" x14ac:dyDescent="0.2">
      <c r="A605">
        <v>631</v>
      </c>
      <c r="B605" t="s">
        <v>240</v>
      </c>
      <c r="C605" t="s">
        <v>7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s="2">
        <v>0</v>
      </c>
      <c r="I605" s="2">
        <v>2631000000</v>
      </c>
      <c r="J605" t="s">
        <v>3</v>
      </c>
      <c r="K605" s="18" t="s">
        <v>135</v>
      </c>
      <c r="L605" s="171">
        <f t="shared" si="27"/>
        <v>33038000000</v>
      </c>
      <c r="M605" s="14">
        <f t="shared" si="28"/>
        <v>29961000000</v>
      </c>
      <c r="N605" s="14">
        <f t="shared" si="29"/>
        <v>3077000000</v>
      </c>
    </row>
    <row r="606" spans="1:14" x14ac:dyDescent="0.2">
      <c r="A606">
        <v>632</v>
      </c>
      <c r="B606" t="s">
        <v>241</v>
      </c>
      <c r="C606" t="s">
        <v>2</v>
      </c>
      <c r="D606" s="1">
        <v>41274</v>
      </c>
      <c r="E606" s="2">
        <v>15255000000</v>
      </c>
      <c r="F606" s="2">
        <v>6717000000</v>
      </c>
      <c r="G606" s="2">
        <v>5353000000</v>
      </c>
      <c r="H606" s="2">
        <v>0</v>
      </c>
      <c r="I606" s="2">
        <v>1051000000</v>
      </c>
      <c r="J606" t="s">
        <v>32</v>
      </c>
      <c r="K606" s="18" t="s">
        <v>35</v>
      </c>
      <c r="L606" s="171">
        <f t="shared" si="27"/>
        <v>8538000000</v>
      </c>
      <c r="M606" s="14">
        <f t="shared" si="28"/>
        <v>6404000000</v>
      </c>
      <c r="N606" s="14">
        <f t="shared" si="29"/>
        <v>2134000000</v>
      </c>
    </row>
    <row r="607" spans="1:14" x14ac:dyDescent="0.2">
      <c r="A607">
        <v>633</v>
      </c>
      <c r="B607" t="s">
        <v>241</v>
      </c>
      <c r="C607" t="s">
        <v>5</v>
      </c>
      <c r="D607" s="1">
        <v>41639</v>
      </c>
      <c r="E607" s="2">
        <v>14892000000</v>
      </c>
      <c r="F607" s="2">
        <v>6459000000</v>
      </c>
      <c r="G607" s="2">
        <v>4315000000</v>
      </c>
      <c r="H607" s="2">
        <v>0</v>
      </c>
      <c r="I607" s="2">
        <v>1741000000</v>
      </c>
      <c r="J607" t="s">
        <v>32</v>
      </c>
      <c r="K607" s="18" t="s">
        <v>35</v>
      </c>
      <c r="L607" s="171">
        <f t="shared" si="27"/>
        <v>8433000000</v>
      </c>
      <c r="M607" s="14">
        <f t="shared" si="28"/>
        <v>6056000000</v>
      </c>
      <c r="N607" s="14">
        <f t="shared" si="29"/>
        <v>2377000000</v>
      </c>
    </row>
    <row r="608" spans="1:14" x14ac:dyDescent="0.2">
      <c r="A608">
        <v>634</v>
      </c>
      <c r="B608" t="s">
        <v>241</v>
      </c>
      <c r="C608" t="s">
        <v>6</v>
      </c>
      <c r="D608" s="1">
        <v>42004</v>
      </c>
      <c r="E608" s="2">
        <v>15049000000</v>
      </c>
      <c r="F608" s="2">
        <v>6996000000</v>
      </c>
      <c r="G608" s="2">
        <v>5759000000</v>
      </c>
      <c r="H608" s="2">
        <v>0</v>
      </c>
      <c r="I608" s="2">
        <v>1232000000</v>
      </c>
      <c r="J608" t="s">
        <v>32</v>
      </c>
      <c r="K608" s="18" t="s">
        <v>35</v>
      </c>
      <c r="L608" s="171">
        <f t="shared" si="27"/>
        <v>8053000000</v>
      </c>
      <c r="M608" s="14">
        <f t="shared" si="28"/>
        <v>6991000000</v>
      </c>
      <c r="N608" s="14">
        <f t="shared" si="29"/>
        <v>1062000000</v>
      </c>
    </row>
    <row r="609" spans="1:14" x14ac:dyDescent="0.2">
      <c r="A609">
        <v>635</v>
      </c>
      <c r="B609" t="s">
        <v>241</v>
      </c>
      <c r="C609" t="s">
        <v>7</v>
      </c>
      <c r="D609" s="1">
        <v>42369</v>
      </c>
      <c r="E609" s="2">
        <v>15026000000</v>
      </c>
      <c r="F609" s="2">
        <v>6173000000</v>
      </c>
      <c r="G609" s="2">
        <v>4969000000</v>
      </c>
      <c r="H609" s="2">
        <v>0</v>
      </c>
      <c r="I609" s="2">
        <v>1550000000</v>
      </c>
      <c r="J609" t="s">
        <v>32</v>
      </c>
      <c r="K609" s="18" t="s">
        <v>35</v>
      </c>
      <c r="L609" s="171">
        <f t="shared" si="27"/>
        <v>8853000000</v>
      </c>
      <c r="M609" s="14">
        <f t="shared" si="28"/>
        <v>6519000000</v>
      </c>
      <c r="N609" s="14">
        <f t="shared" si="29"/>
        <v>2334000000</v>
      </c>
    </row>
    <row r="610" spans="1:14" x14ac:dyDescent="0.2">
      <c r="A610">
        <v>636</v>
      </c>
      <c r="B610" t="s">
        <v>242</v>
      </c>
      <c r="C610" t="s">
        <v>2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s="2">
        <v>0</v>
      </c>
      <c r="J610" t="s">
        <v>12</v>
      </c>
      <c r="K610" s="18" t="s">
        <v>163</v>
      </c>
      <c r="L610" s="171">
        <f t="shared" si="27"/>
        <v>1228267000</v>
      </c>
      <c r="M610" s="14">
        <f t="shared" si="28"/>
        <v>797449000</v>
      </c>
      <c r="N610" s="14">
        <f t="shared" si="29"/>
        <v>430818000</v>
      </c>
    </row>
    <row r="611" spans="1:14" x14ac:dyDescent="0.2">
      <c r="A611">
        <v>637</v>
      </c>
      <c r="B611" t="s">
        <v>242</v>
      </c>
      <c r="C611" t="s">
        <v>5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s="2">
        <v>0</v>
      </c>
      <c r="J611" t="s">
        <v>12</v>
      </c>
      <c r="K611" s="18" t="s">
        <v>163</v>
      </c>
      <c r="L611" s="171">
        <f t="shared" si="27"/>
        <v>1422087000</v>
      </c>
      <c r="M611" s="14">
        <f t="shared" si="28"/>
        <v>928530000</v>
      </c>
      <c r="N611" s="14">
        <f t="shared" si="29"/>
        <v>493557000</v>
      </c>
    </row>
    <row r="612" spans="1:14" x14ac:dyDescent="0.2">
      <c r="A612">
        <v>638</v>
      </c>
      <c r="B612" t="s">
        <v>242</v>
      </c>
      <c r="C612" t="s">
        <v>6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s="2">
        <v>0</v>
      </c>
      <c r="J612" t="s">
        <v>12</v>
      </c>
      <c r="K612" s="18" t="s">
        <v>163</v>
      </c>
      <c r="L612" s="171">
        <f t="shared" si="27"/>
        <v>1587562000</v>
      </c>
      <c r="M612" s="14">
        <f t="shared" si="28"/>
        <v>1034663000</v>
      </c>
      <c r="N612" s="14">
        <f t="shared" si="29"/>
        <v>552899000</v>
      </c>
    </row>
    <row r="613" spans="1:14" x14ac:dyDescent="0.2">
      <c r="A613">
        <v>639</v>
      </c>
      <c r="B613" t="s">
        <v>242</v>
      </c>
      <c r="C613" t="s">
        <v>7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s="2">
        <v>0</v>
      </c>
      <c r="J613" t="s">
        <v>12</v>
      </c>
      <c r="K613" s="18" t="s">
        <v>163</v>
      </c>
      <c r="L613" s="171">
        <f t="shared" si="27"/>
        <v>1657829000</v>
      </c>
      <c r="M613" s="14">
        <f t="shared" si="28"/>
        <v>1101401000</v>
      </c>
      <c r="N613" s="14">
        <f t="shared" si="29"/>
        <v>556428000</v>
      </c>
    </row>
    <row r="614" spans="1:14" x14ac:dyDescent="0.2">
      <c r="A614">
        <v>640</v>
      </c>
      <c r="B614" t="s">
        <v>243</v>
      </c>
      <c r="C614" t="s">
        <v>2</v>
      </c>
      <c r="D614" s="1">
        <v>41274</v>
      </c>
      <c r="E614" s="2">
        <v>5795800000</v>
      </c>
      <c r="F614" s="2">
        <v>3956200000</v>
      </c>
      <c r="G614" s="2">
        <v>763300000</v>
      </c>
      <c r="H614" s="2">
        <v>0</v>
      </c>
      <c r="I614" s="2">
        <v>0</v>
      </c>
      <c r="J614" t="s">
        <v>12</v>
      </c>
      <c r="K614" s="18" t="s">
        <v>46</v>
      </c>
      <c r="L614" s="171">
        <f t="shared" si="27"/>
        <v>1839600000</v>
      </c>
      <c r="M614" s="14">
        <f t="shared" si="28"/>
        <v>763300000</v>
      </c>
      <c r="N614" s="14">
        <f t="shared" si="29"/>
        <v>1076300000</v>
      </c>
    </row>
    <row r="615" spans="1:14" x14ac:dyDescent="0.2">
      <c r="A615">
        <v>641</v>
      </c>
      <c r="B615" t="s">
        <v>243</v>
      </c>
      <c r="C615" t="s">
        <v>5</v>
      </c>
      <c r="D615" s="1">
        <v>41639</v>
      </c>
      <c r="E615" s="2">
        <v>6063400000</v>
      </c>
      <c r="F615" s="2">
        <v>4092700000</v>
      </c>
      <c r="G615" s="2">
        <v>907800000</v>
      </c>
      <c r="H615" s="2">
        <v>0</v>
      </c>
      <c r="I615" s="2">
        <v>0</v>
      </c>
      <c r="J615" t="s">
        <v>12</v>
      </c>
      <c r="K615" s="18" t="s">
        <v>46</v>
      </c>
      <c r="L615" s="171">
        <f t="shared" si="27"/>
        <v>1970700000</v>
      </c>
      <c r="M615" s="14">
        <f t="shared" si="28"/>
        <v>907800000</v>
      </c>
      <c r="N615" s="14">
        <f t="shared" si="29"/>
        <v>1062900000</v>
      </c>
    </row>
    <row r="616" spans="1:14" x14ac:dyDescent="0.2">
      <c r="A616">
        <v>642</v>
      </c>
      <c r="B616" t="s">
        <v>243</v>
      </c>
      <c r="C616" t="s">
        <v>6</v>
      </c>
      <c r="D616" s="1">
        <v>42004</v>
      </c>
      <c r="E616" s="2">
        <v>6413800000</v>
      </c>
      <c r="F616" s="2">
        <v>4328300000</v>
      </c>
      <c r="G616" s="2">
        <v>814900000</v>
      </c>
      <c r="H616" s="2">
        <v>0</v>
      </c>
      <c r="I616" s="2">
        <v>0</v>
      </c>
      <c r="J616" t="s">
        <v>12</v>
      </c>
      <c r="K616" s="18" t="s">
        <v>46</v>
      </c>
      <c r="L616" s="171">
        <f t="shared" si="27"/>
        <v>2085500000</v>
      </c>
      <c r="M616" s="14">
        <f t="shared" si="28"/>
        <v>814900000</v>
      </c>
      <c r="N616" s="14">
        <f t="shared" si="29"/>
        <v>1270600000</v>
      </c>
    </row>
    <row r="617" spans="1:14" x14ac:dyDescent="0.2">
      <c r="A617">
        <v>643</v>
      </c>
      <c r="B617" t="s">
        <v>243</v>
      </c>
      <c r="C617" t="s">
        <v>7</v>
      </c>
      <c r="D617" s="1">
        <v>42369</v>
      </c>
      <c r="E617" s="2">
        <v>6595200000</v>
      </c>
      <c r="F617" s="2">
        <v>4393200000</v>
      </c>
      <c r="G617" s="2">
        <v>1102800000</v>
      </c>
      <c r="H617" s="2">
        <v>0</v>
      </c>
      <c r="I617" s="2">
        <v>0</v>
      </c>
      <c r="J617" t="s">
        <v>12</v>
      </c>
      <c r="K617" s="18" t="s">
        <v>46</v>
      </c>
      <c r="L617" s="171">
        <f t="shared" si="27"/>
        <v>2202000000</v>
      </c>
      <c r="M617" s="14">
        <f t="shared" si="28"/>
        <v>1102800000</v>
      </c>
      <c r="N617" s="14">
        <f t="shared" si="29"/>
        <v>1099200000</v>
      </c>
    </row>
    <row r="618" spans="1:14" x14ac:dyDescent="0.2">
      <c r="A618">
        <v>644</v>
      </c>
      <c r="B618" t="s">
        <v>244</v>
      </c>
      <c r="C618" t="s">
        <v>2</v>
      </c>
      <c r="D618" s="1">
        <v>41274</v>
      </c>
      <c r="E618" s="2">
        <v>4436000000</v>
      </c>
      <c r="F618" s="2">
        <v>2564000000</v>
      </c>
      <c r="G618" s="2">
        <v>824000000</v>
      </c>
      <c r="H618" s="2">
        <v>0</v>
      </c>
      <c r="I618" s="2">
        <v>0</v>
      </c>
      <c r="J618" t="s">
        <v>12</v>
      </c>
      <c r="K618" s="18" t="s">
        <v>46</v>
      </c>
      <c r="L618" s="171">
        <f t="shared" si="27"/>
        <v>1872000000</v>
      </c>
      <c r="M618" s="14">
        <f t="shared" si="28"/>
        <v>824000000</v>
      </c>
      <c r="N618" s="14">
        <f t="shared" si="29"/>
        <v>1048000000</v>
      </c>
    </row>
    <row r="619" spans="1:14" x14ac:dyDescent="0.2">
      <c r="A619">
        <v>645</v>
      </c>
      <c r="B619" t="s">
        <v>244</v>
      </c>
      <c r="C619" t="s">
        <v>5</v>
      </c>
      <c r="D619" s="1">
        <v>41639</v>
      </c>
      <c r="E619" s="2">
        <v>4814000000</v>
      </c>
      <c r="F619" s="2">
        <v>2776000000</v>
      </c>
      <c r="G619" s="2">
        <v>977000000</v>
      </c>
      <c r="H619" s="2">
        <v>0</v>
      </c>
      <c r="I619" s="2">
        <v>0</v>
      </c>
      <c r="J619" t="s">
        <v>12</v>
      </c>
      <c r="K619" s="18" t="s">
        <v>46</v>
      </c>
      <c r="L619" s="171">
        <f t="shared" si="27"/>
        <v>2038000000</v>
      </c>
      <c r="M619" s="14">
        <f t="shared" si="28"/>
        <v>977000000</v>
      </c>
      <c r="N619" s="14">
        <f t="shared" si="29"/>
        <v>1061000000</v>
      </c>
    </row>
    <row r="620" spans="1:14" x14ac:dyDescent="0.2">
      <c r="A620">
        <v>646</v>
      </c>
      <c r="B620" t="s">
        <v>244</v>
      </c>
      <c r="C620" t="s">
        <v>6</v>
      </c>
      <c r="D620" s="1">
        <v>42004</v>
      </c>
      <c r="E620" s="2">
        <v>5066000000</v>
      </c>
      <c r="F620" s="2">
        <v>2881000000</v>
      </c>
      <c r="G620" s="2">
        <v>975000000</v>
      </c>
      <c r="H620" s="2">
        <v>0</v>
      </c>
      <c r="I620" s="2">
        <v>0</v>
      </c>
      <c r="J620" t="s">
        <v>12</v>
      </c>
      <c r="K620" s="18" t="s">
        <v>46</v>
      </c>
      <c r="L620" s="171">
        <f t="shared" si="27"/>
        <v>2185000000</v>
      </c>
      <c r="M620" s="14">
        <f t="shared" si="28"/>
        <v>975000000</v>
      </c>
      <c r="N620" s="14">
        <f t="shared" si="29"/>
        <v>1210000000</v>
      </c>
    </row>
    <row r="621" spans="1:14" x14ac:dyDescent="0.2">
      <c r="A621">
        <v>647</v>
      </c>
      <c r="B621" t="s">
        <v>244</v>
      </c>
      <c r="C621" t="s">
        <v>7</v>
      </c>
      <c r="D621" s="1">
        <v>42369</v>
      </c>
      <c r="E621" s="2">
        <v>5254000000</v>
      </c>
      <c r="F621" s="2">
        <v>2909000000</v>
      </c>
      <c r="G621" s="2">
        <v>1034000000</v>
      </c>
      <c r="H621" s="2">
        <v>0</v>
      </c>
      <c r="I621" s="2">
        <v>0</v>
      </c>
      <c r="J621" t="s">
        <v>12</v>
      </c>
      <c r="K621" s="18" t="s">
        <v>46</v>
      </c>
      <c r="L621" s="171">
        <f t="shared" si="27"/>
        <v>2345000000</v>
      </c>
      <c r="M621" s="14">
        <f t="shared" si="28"/>
        <v>1034000000</v>
      </c>
      <c r="N621" s="14">
        <f t="shared" si="29"/>
        <v>1311000000</v>
      </c>
    </row>
    <row r="622" spans="1:14" x14ac:dyDescent="0.2">
      <c r="A622">
        <v>648</v>
      </c>
      <c r="B622" t="s">
        <v>245</v>
      </c>
      <c r="C622" t="s">
        <v>2</v>
      </c>
      <c r="D622" s="1">
        <v>41307</v>
      </c>
      <c r="E622" s="2">
        <v>6182000000</v>
      </c>
      <c r="F622" s="2">
        <v>4148000000</v>
      </c>
      <c r="G622" s="2">
        <v>1294000000</v>
      </c>
      <c r="H622" s="2">
        <v>0</v>
      </c>
      <c r="I622" s="2">
        <v>118000000</v>
      </c>
      <c r="J622" t="s">
        <v>9</v>
      </c>
      <c r="K622" s="18" t="s">
        <v>246</v>
      </c>
      <c r="L622" s="171">
        <f t="shared" si="27"/>
        <v>2034000000</v>
      </c>
      <c r="M622" s="14">
        <f t="shared" si="28"/>
        <v>1412000000</v>
      </c>
      <c r="N622" s="14">
        <f t="shared" si="29"/>
        <v>622000000</v>
      </c>
    </row>
    <row r="623" spans="1:14" x14ac:dyDescent="0.2">
      <c r="A623">
        <v>649</v>
      </c>
      <c r="B623" t="s">
        <v>245</v>
      </c>
      <c r="C623" t="s">
        <v>5</v>
      </c>
      <c r="D623" s="1">
        <v>41671</v>
      </c>
      <c r="E623" s="2">
        <v>6505000000</v>
      </c>
      <c r="F623" s="2">
        <v>4372000000</v>
      </c>
      <c r="G623" s="2">
        <v>1334000000</v>
      </c>
      <c r="H623" s="2">
        <v>0</v>
      </c>
      <c r="I623" s="2">
        <v>133000000</v>
      </c>
      <c r="J623" t="s">
        <v>9</v>
      </c>
      <c r="K623" s="18" t="s">
        <v>246</v>
      </c>
      <c r="L623" s="171">
        <f t="shared" si="27"/>
        <v>2133000000</v>
      </c>
      <c r="M623" s="14">
        <f t="shared" si="28"/>
        <v>1467000000</v>
      </c>
      <c r="N623" s="14">
        <f t="shared" si="29"/>
        <v>666000000</v>
      </c>
    </row>
    <row r="624" spans="1:14" x14ac:dyDescent="0.2">
      <c r="A624">
        <v>650</v>
      </c>
      <c r="B624" t="s">
        <v>245</v>
      </c>
      <c r="C624" t="s">
        <v>6</v>
      </c>
      <c r="D624" s="1">
        <v>42035</v>
      </c>
      <c r="E624" s="2">
        <v>7151000000</v>
      </c>
      <c r="F624" s="2">
        <v>4777000000</v>
      </c>
      <c r="G624" s="2">
        <v>1426000000</v>
      </c>
      <c r="H624" s="2">
        <v>0</v>
      </c>
      <c r="I624" s="2">
        <v>139000000</v>
      </c>
      <c r="J624" t="s">
        <v>9</v>
      </c>
      <c r="K624" s="18" t="s">
        <v>246</v>
      </c>
      <c r="L624" s="171">
        <f t="shared" si="27"/>
        <v>2374000000</v>
      </c>
      <c r="M624" s="14">
        <f t="shared" si="28"/>
        <v>1565000000</v>
      </c>
      <c r="N624" s="14">
        <f t="shared" si="29"/>
        <v>809000000</v>
      </c>
    </row>
    <row r="625" spans="1:14" x14ac:dyDescent="0.2">
      <c r="A625">
        <v>651</v>
      </c>
      <c r="B625" t="s">
        <v>245</v>
      </c>
      <c r="C625" t="s">
        <v>7</v>
      </c>
      <c r="D625" s="1">
        <v>42399</v>
      </c>
      <c r="E625" s="2">
        <v>7412000000</v>
      </c>
      <c r="F625" s="2">
        <v>4907000000</v>
      </c>
      <c r="G625" s="2">
        <v>1415000000</v>
      </c>
      <c r="H625" s="2">
        <v>0</v>
      </c>
      <c r="I625" s="2">
        <v>148000000</v>
      </c>
      <c r="J625" t="s">
        <v>9</v>
      </c>
      <c r="K625" s="18" t="s">
        <v>246</v>
      </c>
      <c r="L625" s="171">
        <f t="shared" si="27"/>
        <v>2505000000</v>
      </c>
      <c r="M625" s="14">
        <f t="shared" si="28"/>
        <v>1563000000</v>
      </c>
      <c r="N625" s="14">
        <f t="shared" si="29"/>
        <v>942000000</v>
      </c>
    </row>
    <row r="626" spans="1:14" x14ac:dyDescent="0.2">
      <c r="A626">
        <v>652</v>
      </c>
      <c r="B626" t="s">
        <v>247</v>
      </c>
      <c r="C626" t="s">
        <v>2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s="2">
        <v>0</v>
      </c>
      <c r="J626" t="s">
        <v>12</v>
      </c>
      <c r="K626" s="18" t="s">
        <v>248</v>
      </c>
      <c r="L626" s="171">
        <f t="shared" si="27"/>
        <v>735184000</v>
      </c>
      <c r="M626" s="14">
        <f t="shared" si="28"/>
        <v>429854000</v>
      </c>
      <c r="N626" s="14">
        <f t="shared" si="29"/>
        <v>305330000</v>
      </c>
    </row>
    <row r="627" spans="1:14" x14ac:dyDescent="0.2">
      <c r="A627">
        <v>653</v>
      </c>
      <c r="B627" t="s">
        <v>247</v>
      </c>
      <c r="C627" t="s">
        <v>5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s="2">
        <v>0</v>
      </c>
      <c r="J627" t="s">
        <v>12</v>
      </c>
      <c r="K627" s="18" t="s">
        <v>248</v>
      </c>
      <c r="L627" s="171">
        <f t="shared" si="27"/>
        <v>737010000</v>
      </c>
      <c r="M627" s="14">
        <f t="shared" si="28"/>
        <v>470435000</v>
      </c>
      <c r="N627" s="14">
        <f t="shared" si="29"/>
        <v>266575000</v>
      </c>
    </row>
    <row r="628" spans="1:14" x14ac:dyDescent="0.2">
      <c r="A628">
        <v>654</v>
      </c>
      <c r="B628" t="s">
        <v>247</v>
      </c>
      <c r="C628" t="s">
        <v>6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s="2">
        <v>0</v>
      </c>
      <c r="J628" t="s">
        <v>12</v>
      </c>
      <c r="K628" s="18" t="s">
        <v>248</v>
      </c>
      <c r="L628" s="171">
        <f t="shared" si="27"/>
        <v>750373000</v>
      </c>
      <c r="M628" s="14">
        <f t="shared" si="28"/>
        <v>474746000</v>
      </c>
      <c r="N628" s="14">
        <f t="shared" si="29"/>
        <v>275627000</v>
      </c>
    </row>
    <row r="629" spans="1:14" x14ac:dyDescent="0.2">
      <c r="A629">
        <v>655</v>
      </c>
      <c r="B629" t="s">
        <v>247</v>
      </c>
      <c r="C629" t="s">
        <v>7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s="2">
        <v>0</v>
      </c>
      <c r="J629" t="s">
        <v>12</v>
      </c>
      <c r="K629" s="18" t="s">
        <v>248</v>
      </c>
      <c r="L629" s="171">
        <f t="shared" si="27"/>
        <v>753561000</v>
      </c>
      <c r="M629" s="14">
        <f t="shared" si="28"/>
        <v>446436000</v>
      </c>
      <c r="N629" s="14">
        <f t="shared" si="29"/>
        <v>307125000</v>
      </c>
    </row>
    <row r="630" spans="1:14" x14ac:dyDescent="0.2">
      <c r="A630">
        <v>656</v>
      </c>
      <c r="B630" t="s">
        <v>249</v>
      </c>
      <c r="C630" t="s">
        <v>2</v>
      </c>
      <c r="D630" s="1">
        <v>41639</v>
      </c>
      <c r="E630" s="2">
        <v>27351573000</v>
      </c>
      <c r="F630" s="2">
        <v>25986382000</v>
      </c>
      <c r="G630" s="2">
        <v>175148000</v>
      </c>
      <c r="H630" s="2">
        <v>0</v>
      </c>
      <c r="I630" s="2">
        <v>0</v>
      </c>
      <c r="J630" t="s">
        <v>3</v>
      </c>
      <c r="K630" s="18" t="s">
        <v>250</v>
      </c>
      <c r="L630" s="171">
        <f t="shared" si="27"/>
        <v>1365191000</v>
      </c>
      <c r="M630" s="14">
        <f t="shared" si="28"/>
        <v>175148000</v>
      </c>
      <c r="N630" s="14">
        <f t="shared" si="29"/>
        <v>1190043000</v>
      </c>
    </row>
    <row r="631" spans="1:14" x14ac:dyDescent="0.2">
      <c r="A631">
        <v>657</v>
      </c>
      <c r="B631" t="s">
        <v>249</v>
      </c>
      <c r="C631" t="s">
        <v>5</v>
      </c>
      <c r="D631" s="1">
        <v>42004</v>
      </c>
      <c r="E631" s="2">
        <v>21531577000</v>
      </c>
      <c r="F631" s="2">
        <v>20132544000</v>
      </c>
      <c r="G631" s="2">
        <v>182711000</v>
      </c>
      <c r="H631" s="2">
        <v>0</v>
      </c>
      <c r="I631" s="2">
        <v>0</v>
      </c>
      <c r="J631" t="s">
        <v>3</v>
      </c>
      <c r="K631" s="18" t="s">
        <v>250</v>
      </c>
      <c r="L631" s="171">
        <f t="shared" si="27"/>
        <v>1399033000</v>
      </c>
      <c r="M631" s="14">
        <f t="shared" si="28"/>
        <v>182711000</v>
      </c>
      <c r="N631" s="14">
        <f t="shared" si="29"/>
        <v>1216322000</v>
      </c>
    </row>
    <row r="632" spans="1:14" x14ac:dyDescent="0.2">
      <c r="A632">
        <v>658</v>
      </c>
      <c r="B632" t="s">
        <v>249</v>
      </c>
      <c r="C632" t="s">
        <v>6</v>
      </c>
      <c r="D632" s="1">
        <v>42369</v>
      </c>
      <c r="E632" s="2">
        <v>18114048000</v>
      </c>
      <c r="F632" s="2">
        <v>17019352000</v>
      </c>
      <c r="G632" s="2">
        <v>408225000</v>
      </c>
      <c r="H632" s="2">
        <v>0</v>
      </c>
      <c r="I632" s="2">
        <v>0</v>
      </c>
      <c r="J632" t="s">
        <v>3</v>
      </c>
      <c r="K632" s="18" t="s">
        <v>250</v>
      </c>
      <c r="L632" s="171">
        <f t="shared" si="27"/>
        <v>1094696000</v>
      </c>
      <c r="M632" s="14">
        <f t="shared" si="28"/>
        <v>408225000</v>
      </c>
      <c r="N632" s="14">
        <f t="shared" si="29"/>
        <v>686471000</v>
      </c>
    </row>
    <row r="633" spans="1:14" x14ac:dyDescent="0.2">
      <c r="A633">
        <v>659</v>
      </c>
      <c r="B633" t="s">
        <v>249</v>
      </c>
      <c r="C633" t="s">
        <v>7</v>
      </c>
      <c r="D633" s="1">
        <v>42735</v>
      </c>
      <c r="E633" s="2">
        <v>19036525000</v>
      </c>
      <c r="F633" s="2">
        <v>18246209000</v>
      </c>
      <c r="G633" s="2">
        <v>191073000</v>
      </c>
      <c r="H633" s="2">
        <v>0</v>
      </c>
      <c r="I633" s="2">
        <v>0</v>
      </c>
      <c r="J633" t="s">
        <v>3</v>
      </c>
      <c r="K633" s="18" t="s">
        <v>250</v>
      </c>
      <c r="L633" s="171">
        <f t="shared" si="27"/>
        <v>790316000</v>
      </c>
      <c r="M633" s="14">
        <f t="shared" si="28"/>
        <v>191073000</v>
      </c>
      <c r="N633" s="14">
        <f t="shared" si="29"/>
        <v>599243000</v>
      </c>
    </row>
    <row r="634" spans="1:14" x14ac:dyDescent="0.2">
      <c r="A634">
        <v>660</v>
      </c>
      <c r="B634" t="s">
        <v>251</v>
      </c>
      <c r="C634" t="s">
        <v>2</v>
      </c>
      <c r="D634" s="1">
        <v>41639</v>
      </c>
      <c r="E634" s="2">
        <v>4954619000</v>
      </c>
      <c r="F634" s="2">
        <v>3266524000</v>
      </c>
      <c r="G634" s="2">
        <v>966829000</v>
      </c>
      <c r="H634" s="2">
        <v>0</v>
      </c>
      <c r="I634" s="2">
        <v>0</v>
      </c>
      <c r="J634" t="s">
        <v>3</v>
      </c>
      <c r="K634" s="18" t="s">
        <v>146</v>
      </c>
      <c r="L634" s="171">
        <f t="shared" si="27"/>
        <v>1688095000</v>
      </c>
      <c r="M634" s="14">
        <f t="shared" si="28"/>
        <v>966829000</v>
      </c>
      <c r="N634" s="14">
        <f t="shared" si="29"/>
        <v>721266000</v>
      </c>
    </row>
    <row r="635" spans="1:14" x14ac:dyDescent="0.2">
      <c r="A635">
        <v>661</v>
      </c>
      <c r="B635" t="s">
        <v>251</v>
      </c>
      <c r="C635" t="s">
        <v>5</v>
      </c>
      <c r="D635" s="1">
        <v>42004</v>
      </c>
      <c r="E635" s="2">
        <v>4877885000</v>
      </c>
      <c r="F635" s="2">
        <v>3163268000</v>
      </c>
      <c r="G635" s="2">
        <v>936900000</v>
      </c>
      <c r="H635" s="2">
        <v>0</v>
      </c>
      <c r="I635" s="2">
        <v>0</v>
      </c>
      <c r="J635" t="s">
        <v>3</v>
      </c>
      <c r="K635" s="18" t="s">
        <v>146</v>
      </c>
      <c r="L635" s="171">
        <f t="shared" si="27"/>
        <v>1714617000</v>
      </c>
      <c r="M635" s="14">
        <f t="shared" si="28"/>
        <v>936900000</v>
      </c>
      <c r="N635" s="14">
        <f t="shared" si="29"/>
        <v>777717000</v>
      </c>
    </row>
    <row r="636" spans="1:14" x14ac:dyDescent="0.2">
      <c r="A636">
        <v>662</v>
      </c>
      <c r="B636" t="s">
        <v>251</v>
      </c>
      <c r="C636" t="s">
        <v>6</v>
      </c>
      <c r="D636" s="1">
        <v>42369</v>
      </c>
      <c r="E636" s="2">
        <v>4561030000</v>
      </c>
      <c r="F636" s="2">
        <v>3073712000</v>
      </c>
      <c r="G636" s="2">
        <v>971611000</v>
      </c>
      <c r="H636" s="2">
        <v>0</v>
      </c>
      <c r="I636" s="2">
        <v>0</v>
      </c>
      <c r="J636" t="s">
        <v>3</v>
      </c>
      <c r="K636" s="18" t="s">
        <v>146</v>
      </c>
      <c r="L636" s="171">
        <f t="shared" si="27"/>
        <v>1487318000</v>
      </c>
      <c r="M636" s="14">
        <f t="shared" si="28"/>
        <v>971611000</v>
      </c>
      <c r="N636" s="14">
        <f t="shared" si="29"/>
        <v>515707000</v>
      </c>
    </row>
    <row r="637" spans="1:14" x14ac:dyDescent="0.2">
      <c r="A637">
        <v>663</v>
      </c>
      <c r="B637" t="s">
        <v>251</v>
      </c>
      <c r="C637" t="s">
        <v>7</v>
      </c>
      <c r="D637" s="1">
        <v>42735</v>
      </c>
      <c r="E637" s="2">
        <v>3991462000</v>
      </c>
      <c r="F637" s="2">
        <v>2759908000</v>
      </c>
      <c r="G637" s="2">
        <v>965322000</v>
      </c>
      <c r="H637" s="2">
        <v>0</v>
      </c>
      <c r="I637" s="2">
        <v>0</v>
      </c>
      <c r="J637" t="s">
        <v>3</v>
      </c>
      <c r="K637" s="18" t="s">
        <v>146</v>
      </c>
      <c r="L637" s="171">
        <f t="shared" si="27"/>
        <v>1231554000</v>
      </c>
      <c r="M637" s="14">
        <f t="shared" si="28"/>
        <v>965322000</v>
      </c>
      <c r="N637" s="14">
        <f t="shared" si="29"/>
        <v>266232000</v>
      </c>
    </row>
    <row r="638" spans="1:14" x14ac:dyDescent="0.2">
      <c r="A638">
        <v>664</v>
      </c>
      <c r="B638" t="s">
        <v>252</v>
      </c>
      <c r="C638" t="s">
        <v>2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s="2">
        <v>0</v>
      </c>
      <c r="J638" t="s">
        <v>48</v>
      </c>
      <c r="K638" s="18" t="s">
        <v>182</v>
      </c>
      <c r="L638" s="171">
        <f t="shared" si="27"/>
        <v>1268300000</v>
      </c>
      <c r="M638" s="14">
        <f t="shared" si="28"/>
        <v>601700000</v>
      </c>
      <c r="N638" s="14">
        <f t="shared" si="29"/>
        <v>666600000</v>
      </c>
    </row>
    <row r="639" spans="1:14" x14ac:dyDescent="0.2">
      <c r="A639">
        <v>665</v>
      </c>
      <c r="B639" t="s">
        <v>252</v>
      </c>
      <c r="C639" t="s">
        <v>5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s="2">
        <v>0</v>
      </c>
      <c r="J639" t="s">
        <v>48</v>
      </c>
      <c r="K639" s="18" t="s">
        <v>182</v>
      </c>
      <c r="L639" s="171">
        <f t="shared" si="27"/>
        <v>1200900000</v>
      </c>
      <c r="M639" s="14">
        <f t="shared" si="28"/>
        <v>611700000</v>
      </c>
      <c r="N639" s="14">
        <f t="shared" si="29"/>
        <v>589200000</v>
      </c>
    </row>
    <row r="640" spans="1:14" x14ac:dyDescent="0.2">
      <c r="A640">
        <v>666</v>
      </c>
      <c r="B640" t="s">
        <v>252</v>
      </c>
      <c r="C640" t="s">
        <v>6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s="2">
        <v>0</v>
      </c>
      <c r="J640" t="s">
        <v>48</v>
      </c>
      <c r="K640" s="18" t="s">
        <v>182</v>
      </c>
      <c r="L640" s="171">
        <f t="shared" si="27"/>
        <v>1210900000</v>
      </c>
      <c r="M640" s="14">
        <f t="shared" si="28"/>
        <v>716100000</v>
      </c>
      <c r="N640" s="14">
        <f t="shared" si="29"/>
        <v>494800000</v>
      </c>
    </row>
    <row r="641" spans="1:14" x14ac:dyDescent="0.2">
      <c r="A641">
        <v>667</v>
      </c>
      <c r="B641" t="s">
        <v>252</v>
      </c>
      <c r="C641" t="s">
        <v>7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s="2">
        <v>0</v>
      </c>
      <c r="J641" t="s">
        <v>48</v>
      </c>
      <c r="K641" s="18" t="s">
        <v>182</v>
      </c>
      <c r="L641" s="171">
        <f t="shared" si="27"/>
        <v>1075400000</v>
      </c>
      <c r="M641" s="14">
        <f t="shared" si="28"/>
        <v>881600000</v>
      </c>
      <c r="N641" s="14">
        <f t="shared" si="29"/>
        <v>193800000</v>
      </c>
    </row>
    <row r="642" spans="1:14" x14ac:dyDescent="0.2">
      <c r="A642">
        <v>668</v>
      </c>
      <c r="B642" t="s">
        <v>253</v>
      </c>
      <c r="C642" t="s">
        <v>2</v>
      </c>
      <c r="D642" s="1">
        <v>41639</v>
      </c>
      <c r="E642" s="2">
        <v>637413000</v>
      </c>
      <c r="F642" s="2">
        <v>190454000</v>
      </c>
      <c r="G642" s="2">
        <v>31970000</v>
      </c>
      <c r="H642" s="2">
        <v>0</v>
      </c>
      <c r="I642" s="2">
        <v>160828000</v>
      </c>
      <c r="J642" t="s">
        <v>42</v>
      </c>
      <c r="K642" s="18" t="s">
        <v>254</v>
      </c>
      <c r="L642" s="171">
        <f t="shared" si="27"/>
        <v>446959000</v>
      </c>
      <c r="M642" s="14">
        <f t="shared" si="28"/>
        <v>192798000</v>
      </c>
      <c r="N642" s="14">
        <f t="shared" si="29"/>
        <v>254161000</v>
      </c>
    </row>
    <row r="643" spans="1:14" x14ac:dyDescent="0.2">
      <c r="A643">
        <v>669</v>
      </c>
      <c r="B643" t="s">
        <v>253</v>
      </c>
      <c r="C643" t="s">
        <v>5</v>
      </c>
      <c r="D643" s="1">
        <v>42004</v>
      </c>
      <c r="E643" s="2">
        <v>686090000</v>
      </c>
      <c r="F643" s="2">
        <v>211923000</v>
      </c>
      <c r="G643" s="2">
        <v>32316000</v>
      </c>
      <c r="H643" s="2">
        <v>0</v>
      </c>
      <c r="I643" s="2">
        <v>170814000</v>
      </c>
      <c r="J643" t="s">
        <v>42</v>
      </c>
      <c r="K643" s="18" t="s">
        <v>254</v>
      </c>
      <c r="L643" s="171">
        <f t="shared" ref="L643:L706" si="30">E643-F643</f>
        <v>474167000</v>
      </c>
      <c r="M643" s="14">
        <f t="shared" ref="M643:M706" si="31">G643+H643+I643</f>
        <v>203130000</v>
      </c>
      <c r="N643" s="14">
        <f t="shared" ref="N643:N706" si="32">L643-M643</f>
        <v>271037000</v>
      </c>
    </row>
    <row r="644" spans="1:14" x14ac:dyDescent="0.2">
      <c r="A644">
        <v>670</v>
      </c>
      <c r="B644" t="s">
        <v>253</v>
      </c>
      <c r="C644" t="s">
        <v>6</v>
      </c>
      <c r="D644" s="1">
        <v>42369</v>
      </c>
      <c r="E644" s="2">
        <v>744012000</v>
      </c>
      <c r="F644" s="2">
        <v>233417000</v>
      </c>
      <c r="G644" s="2">
        <v>35645000</v>
      </c>
      <c r="H644" s="2">
        <v>0</v>
      </c>
      <c r="I644" s="2">
        <v>174796000</v>
      </c>
      <c r="J644" t="s">
        <v>42</v>
      </c>
      <c r="K644" s="18" t="s">
        <v>254</v>
      </c>
      <c r="L644" s="171">
        <f t="shared" si="30"/>
        <v>510595000</v>
      </c>
      <c r="M644" s="14">
        <f t="shared" si="31"/>
        <v>210441000</v>
      </c>
      <c r="N644" s="14">
        <f t="shared" si="32"/>
        <v>300154000</v>
      </c>
    </row>
    <row r="645" spans="1:14" x14ac:dyDescent="0.2">
      <c r="A645">
        <v>671</v>
      </c>
      <c r="B645" t="s">
        <v>253</v>
      </c>
      <c r="C645" t="s">
        <v>7</v>
      </c>
      <c r="D645" s="1">
        <v>42735</v>
      </c>
      <c r="E645" s="2">
        <v>801591000</v>
      </c>
      <c r="F645" s="2">
        <v>253612000</v>
      </c>
      <c r="G645" s="2">
        <v>33399000</v>
      </c>
      <c r="H645" s="2">
        <v>0</v>
      </c>
      <c r="I645" s="2">
        <v>193585000</v>
      </c>
      <c r="J645" t="s">
        <v>42</v>
      </c>
      <c r="K645" s="18" t="s">
        <v>254</v>
      </c>
      <c r="L645" s="171">
        <f t="shared" si="30"/>
        <v>547979000</v>
      </c>
      <c r="M645" s="14">
        <f t="shared" si="31"/>
        <v>226984000</v>
      </c>
      <c r="N645" s="14">
        <f t="shared" si="32"/>
        <v>320995000</v>
      </c>
    </row>
    <row r="646" spans="1:14" x14ac:dyDescent="0.2">
      <c r="A646">
        <v>672</v>
      </c>
      <c r="B646" t="s">
        <v>255</v>
      </c>
      <c r="C646" t="s">
        <v>2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s="2">
        <v>0</v>
      </c>
      <c r="J646" t="s">
        <v>12</v>
      </c>
      <c r="K646" s="18" t="s">
        <v>24</v>
      </c>
      <c r="L646" s="171">
        <f t="shared" si="30"/>
        <v>852749000</v>
      </c>
      <c r="M646" s="14">
        <f t="shared" si="31"/>
        <v>413388000</v>
      </c>
      <c r="N646" s="14">
        <f t="shared" si="32"/>
        <v>439361000</v>
      </c>
    </row>
    <row r="647" spans="1:14" x14ac:dyDescent="0.2">
      <c r="A647">
        <v>673</v>
      </c>
      <c r="B647" t="s">
        <v>255</v>
      </c>
      <c r="C647" t="s">
        <v>5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s="2">
        <v>0</v>
      </c>
      <c r="J647" t="s">
        <v>12</v>
      </c>
      <c r="K647" s="18" t="s">
        <v>24</v>
      </c>
      <c r="L647" s="171">
        <f t="shared" si="30"/>
        <v>864632000</v>
      </c>
      <c r="M647" s="14">
        <f t="shared" si="31"/>
        <v>404561000</v>
      </c>
      <c r="N647" s="14">
        <f t="shared" si="32"/>
        <v>460071000</v>
      </c>
    </row>
    <row r="648" spans="1:14" x14ac:dyDescent="0.2">
      <c r="A648">
        <v>674</v>
      </c>
      <c r="B648" t="s">
        <v>255</v>
      </c>
      <c r="C648" t="s">
        <v>6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s="2">
        <v>0</v>
      </c>
      <c r="J648" t="s">
        <v>12</v>
      </c>
      <c r="K648" s="18" t="s">
        <v>24</v>
      </c>
      <c r="L648" s="171">
        <f t="shared" si="30"/>
        <v>824941000</v>
      </c>
      <c r="M648" s="14">
        <f t="shared" si="31"/>
        <v>397796000</v>
      </c>
      <c r="N648" s="14">
        <f t="shared" si="32"/>
        <v>427145000</v>
      </c>
    </row>
    <row r="649" spans="1:14" x14ac:dyDescent="0.2">
      <c r="A649">
        <v>675</v>
      </c>
      <c r="B649" t="s">
        <v>255</v>
      </c>
      <c r="C649" t="s">
        <v>7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s="2">
        <v>0</v>
      </c>
      <c r="J649" t="s">
        <v>12</v>
      </c>
      <c r="K649" s="18" t="s">
        <v>24</v>
      </c>
      <c r="L649" s="171">
        <f t="shared" si="30"/>
        <v>919267000</v>
      </c>
      <c r="M649" s="14">
        <f t="shared" si="31"/>
        <v>385785000</v>
      </c>
      <c r="N649" s="14">
        <f t="shared" si="32"/>
        <v>533482000</v>
      </c>
    </row>
    <row r="650" spans="1:14" x14ac:dyDescent="0.2">
      <c r="A650">
        <v>676</v>
      </c>
      <c r="B650" t="s">
        <v>256</v>
      </c>
      <c r="C650" t="s">
        <v>2</v>
      </c>
      <c r="D650" s="1">
        <v>41274</v>
      </c>
      <c r="E650" s="2">
        <v>5011853000</v>
      </c>
      <c r="F650" s="2">
        <v>0</v>
      </c>
      <c r="G650" s="2">
        <v>2676141000</v>
      </c>
      <c r="H650" s="2">
        <v>0</v>
      </c>
      <c r="I650" s="2">
        <v>1266807000</v>
      </c>
      <c r="J650" t="s">
        <v>171</v>
      </c>
      <c r="K650" s="18" t="s">
        <v>172</v>
      </c>
      <c r="L650" s="171">
        <f t="shared" si="30"/>
        <v>5011853000</v>
      </c>
      <c r="M650" s="14">
        <f t="shared" si="31"/>
        <v>3942948000</v>
      </c>
      <c r="N650" s="14">
        <f t="shared" si="32"/>
        <v>1068905000</v>
      </c>
    </row>
    <row r="651" spans="1:14" x14ac:dyDescent="0.2">
      <c r="A651">
        <v>677</v>
      </c>
      <c r="B651" t="s">
        <v>256</v>
      </c>
      <c r="C651" t="s">
        <v>5</v>
      </c>
      <c r="D651" s="1">
        <v>41639</v>
      </c>
      <c r="E651" s="2">
        <v>4762000000</v>
      </c>
      <c r="F651" s="2">
        <v>0</v>
      </c>
      <c r="G651" s="2">
        <v>2616000000</v>
      </c>
      <c r="H651" s="2">
        <v>0</v>
      </c>
      <c r="I651" s="2">
        <v>1170000000</v>
      </c>
      <c r="J651" t="s">
        <v>171</v>
      </c>
      <c r="K651" s="18" t="s">
        <v>172</v>
      </c>
      <c r="L651" s="171">
        <f t="shared" si="30"/>
        <v>4762000000</v>
      </c>
      <c r="M651" s="14">
        <f t="shared" si="31"/>
        <v>3786000000</v>
      </c>
      <c r="N651" s="14">
        <f t="shared" si="32"/>
        <v>976000000</v>
      </c>
    </row>
    <row r="652" spans="1:14" x14ac:dyDescent="0.2">
      <c r="A652">
        <v>678</v>
      </c>
      <c r="B652" t="s">
        <v>256</v>
      </c>
      <c r="C652" t="s">
        <v>6</v>
      </c>
      <c r="D652" s="1">
        <v>42004</v>
      </c>
      <c r="E652" s="2">
        <v>4772000000</v>
      </c>
      <c r="F652" s="2">
        <v>0</v>
      </c>
      <c r="G652" s="2">
        <v>2671000000</v>
      </c>
      <c r="H652" s="2">
        <v>0</v>
      </c>
      <c r="I652" s="2">
        <v>1139000000</v>
      </c>
      <c r="J652" t="s">
        <v>171</v>
      </c>
      <c r="K652" s="18" t="s">
        <v>172</v>
      </c>
      <c r="L652" s="171">
        <f t="shared" si="30"/>
        <v>4772000000</v>
      </c>
      <c r="M652" s="14">
        <f t="shared" si="31"/>
        <v>3810000000</v>
      </c>
      <c r="N652" s="14">
        <f t="shared" si="32"/>
        <v>962000000</v>
      </c>
    </row>
    <row r="653" spans="1:14" x14ac:dyDescent="0.2">
      <c r="A653">
        <v>679</v>
      </c>
      <c r="B653" t="s">
        <v>256</v>
      </c>
      <c r="C653" t="s">
        <v>7</v>
      </c>
      <c r="D653" s="1">
        <v>42369</v>
      </c>
      <c r="E653" s="2">
        <v>5576000000</v>
      </c>
      <c r="F653" s="2">
        <v>0</v>
      </c>
      <c r="G653" s="2">
        <v>3275000000</v>
      </c>
      <c r="H653" s="2">
        <v>0</v>
      </c>
      <c r="I653" s="2">
        <v>1320000000</v>
      </c>
      <c r="J653" t="s">
        <v>171</v>
      </c>
      <c r="K653" s="18" t="s">
        <v>172</v>
      </c>
      <c r="L653" s="171">
        <f t="shared" si="30"/>
        <v>5576000000</v>
      </c>
      <c r="M653" s="14">
        <f t="shared" si="31"/>
        <v>4595000000</v>
      </c>
      <c r="N653" s="14">
        <f t="shared" si="32"/>
        <v>981000000</v>
      </c>
    </row>
    <row r="654" spans="1:14" x14ac:dyDescent="0.2">
      <c r="A654">
        <v>680</v>
      </c>
      <c r="B654" t="s">
        <v>257</v>
      </c>
      <c r="C654" t="s">
        <v>2</v>
      </c>
      <c r="D654" s="1">
        <v>41639</v>
      </c>
      <c r="E654" s="2">
        <v>30930000000</v>
      </c>
      <c r="F654" s="2">
        <v>25202000000</v>
      </c>
      <c r="G654" s="2">
        <v>2039000000</v>
      </c>
      <c r="H654" s="2">
        <v>0</v>
      </c>
      <c r="I654" s="2">
        <v>0</v>
      </c>
      <c r="J654" t="s">
        <v>3</v>
      </c>
      <c r="K654" s="18" t="s">
        <v>80</v>
      </c>
      <c r="L654" s="171">
        <f t="shared" si="30"/>
        <v>5728000000</v>
      </c>
      <c r="M654" s="14">
        <f t="shared" si="31"/>
        <v>2039000000</v>
      </c>
      <c r="N654" s="14">
        <f t="shared" si="32"/>
        <v>3689000000</v>
      </c>
    </row>
    <row r="655" spans="1:14" x14ac:dyDescent="0.2">
      <c r="A655">
        <v>681</v>
      </c>
      <c r="B655" t="s">
        <v>257</v>
      </c>
      <c r="C655" t="s">
        <v>5</v>
      </c>
      <c r="D655" s="1">
        <v>42004</v>
      </c>
      <c r="E655" s="2">
        <v>30852000000</v>
      </c>
      <c r="F655" s="2">
        <v>24979000000</v>
      </c>
      <c r="G655" s="2">
        <v>1984000000</v>
      </c>
      <c r="H655" s="2">
        <v>0</v>
      </c>
      <c r="I655" s="2">
        <v>0</v>
      </c>
      <c r="J655" t="s">
        <v>3</v>
      </c>
      <c r="K655" s="18" t="s">
        <v>80</v>
      </c>
      <c r="L655" s="171">
        <f t="shared" si="30"/>
        <v>5873000000</v>
      </c>
      <c r="M655" s="14">
        <f t="shared" si="31"/>
        <v>1984000000</v>
      </c>
      <c r="N655" s="14">
        <f t="shared" si="32"/>
        <v>3889000000</v>
      </c>
    </row>
    <row r="656" spans="1:14" x14ac:dyDescent="0.2">
      <c r="A656">
        <v>682</v>
      </c>
      <c r="B656" t="s">
        <v>257</v>
      </c>
      <c r="C656" t="s">
        <v>6</v>
      </c>
      <c r="D656" s="1">
        <v>42369</v>
      </c>
      <c r="E656" s="2">
        <v>31469000000</v>
      </c>
      <c r="F656" s="2">
        <v>25339000000</v>
      </c>
      <c r="G656" s="2">
        <v>1952000000</v>
      </c>
      <c r="H656" s="2">
        <v>0</v>
      </c>
      <c r="I656" s="2">
        <v>0</v>
      </c>
      <c r="J656" t="s">
        <v>3</v>
      </c>
      <c r="K656" s="18" t="s">
        <v>80</v>
      </c>
      <c r="L656" s="171">
        <f t="shared" si="30"/>
        <v>6130000000</v>
      </c>
      <c r="M656" s="14">
        <f t="shared" si="31"/>
        <v>1952000000</v>
      </c>
      <c r="N656" s="14">
        <f t="shared" si="32"/>
        <v>4178000000</v>
      </c>
    </row>
    <row r="657" spans="1:14" x14ac:dyDescent="0.2">
      <c r="A657">
        <v>683</v>
      </c>
      <c r="B657" t="s">
        <v>257</v>
      </c>
      <c r="C657" t="s">
        <v>7</v>
      </c>
      <c r="D657" s="1">
        <v>42735</v>
      </c>
      <c r="E657" s="2">
        <v>31353000000</v>
      </c>
      <c r="F657" s="2">
        <v>25104000000</v>
      </c>
      <c r="G657" s="2">
        <v>1940000000</v>
      </c>
      <c r="H657" s="2">
        <v>0</v>
      </c>
      <c r="I657" s="2">
        <v>0</v>
      </c>
      <c r="J657" t="s">
        <v>3</v>
      </c>
      <c r="K657" s="18" t="s">
        <v>80</v>
      </c>
      <c r="L657" s="171">
        <f t="shared" si="30"/>
        <v>6249000000</v>
      </c>
      <c r="M657" s="14">
        <f t="shared" si="31"/>
        <v>1940000000</v>
      </c>
      <c r="N657" s="14">
        <f t="shared" si="32"/>
        <v>4309000000</v>
      </c>
    </row>
    <row r="658" spans="1:14" x14ac:dyDescent="0.2">
      <c r="A658">
        <v>684</v>
      </c>
      <c r="B658" t="s">
        <v>258</v>
      </c>
      <c r="C658" t="s">
        <v>2</v>
      </c>
      <c r="D658" s="1">
        <v>41274</v>
      </c>
      <c r="E658" s="2">
        <v>2426301000</v>
      </c>
      <c r="F658" s="2">
        <v>800336000</v>
      </c>
      <c r="G658" s="2">
        <v>72163000</v>
      </c>
      <c r="H658" s="2">
        <v>0</v>
      </c>
      <c r="I658" s="2">
        <v>768820000</v>
      </c>
      <c r="J658" t="s">
        <v>42</v>
      </c>
      <c r="K658" s="18" t="s">
        <v>254</v>
      </c>
      <c r="L658" s="171">
        <f t="shared" si="30"/>
        <v>1625965000</v>
      </c>
      <c r="M658" s="14">
        <f t="shared" si="31"/>
        <v>840983000</v>
      </c>
      <c r="N658" s="14">
        <f t="shared" si="32"/>
        <v>784982000</v>
      </c>
    </row>
    <row r="659" spans="1:14" x14ac:dyDescent="0.2">
      <c r="A659">
        <v>685</v>
      </c>
      <c r="B659" t="s">
        <v>258</v>
      </c>
      <c r="C659" t="s">
        <v>5</v>
      </c>
      <c r="D659" s="1">
        <v>41639</v>
      </c>
      <c r="E659" s="2">
        <v>2486017000</v>
      </c>
      <c r="F659" s="2">
        <v>815095000</v>
      </c>
      <c r="G659" s="2">
        <v>76864000</v>
      </c>
      <c r="H659" s="2">
        <v>0</v>
      </c>
      <c r="I659" s="2">
        <v>749722000</v>
      </c>
      <c r="J659" t="s">
        <v>42</v>
      </c>
      <c r="K659" s="18" t="s">
        <v>254</v>
      </c>
      <c r="L659" s="171">
        <f t="shared" si="30"/>
        <v>1670922000</v>
      </c>
      <c r="M659" s="14">
        <f t="shared" si="31"/>
        <v>826586000</v>
      </c>
      <c r="N659" s="14">
        <f t="shared" si="32"/>
        <v>844336000</v>
      </c>
    </row>
    <row r="660" spans="1:14" x14ac:dyDescent="0.2">
      <c r="A660">
        <v>686</v>
      </c>
      <c r="B660" t="s">
        <v>258</v>
      </c>
      <c r="C660" t="s">
        <v>6</v>
      </c>
      <c r="D660" s="1">
        <v>42004</v>
      </c>
      <c r="E660" s="2">
        <v>2535559000</v>
      </c>
      <c r="F660" s="2">
        <v>783602000</v>
      </c>
      <c r="G660" s="2">
        <v>88705000</v>
      </c>
      <c r="H660" s="2">
        <v>0</v>
      </c>
      <c r="I660" s="2">
        <v>708406000</v>
      </c>
      <c r="J660" t="s">
        <v>42</v>
      </c>
      <c r="K660" s="18" t="s">
        <v>254</v>
      </c>
      <c r="L660" s="171">
        <f t="shared" si="30"/>
        <v>1751957000</v>
      </c>
      <c r="M660" s="14">
        <f t="shared" si="31"/>
        <v>797111000</v>
      </c>
      <c r="N660" s="14">
        <f t="shared" si="32"/>
        <v>954846000</v>
      </c>
    </row>
    <row r="661" spans="1:14" x14ac:dyDescent="0.2">
      <c r="A661">
        <v>687</v>
      </c>
      <c r="B661" t="s">
        <v>258</v>
      </c>
      <c r="C661" t="s">
        <v>7</v>
      </c>
      <c r="D661" s="1">
        <v>42369</v>
      </c>
      <c r="E661" s="2">
        <v>2403906000</v>
      </c>
      <c r="F661" s="2">
        <v>747276000</v>
      </c>
      <c r="G661" s="2">
        <v>72363000</v>
      </c>
      <c r="H661" s="2">
        <v>0</v>
      </c>
      <c r="I661" s="2">
        <v>643689000</v>
      </c>
      <c r="J661" t="s">
        <v>42</v>
      </c>
      <c r="K661" s="18" t="s">
        <v>254</v>
      </c>
      <c r="L661" s="171">
        <f t="shared" si="30"/>
        <v>1656630000</v>
      </c>
      <c r="M661" s="14">
        <f t="shared" si="31"/>
        <v>716052000</v>
      </c>
      <c r="N661" s="14">
        <f t="shared" si="32"/>
        <v>940578000</v>
      </c>
    </row>
    <row r="662" spans="1:14" x14ac:dyDescent="0.2">
      <c r="A662">
        <v>688</v>
      </c>
      <c r="B662" t="s">
        <v>259</v>
      </c>
      <c r="C662" t="s">
        <v>2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s="2">
        <v>0</v>
      </c>
      <c r="J662" t="s">
        <v>15</v>
      </c>
      <c r="K662" s="18" t="s">
        <v>55</v>
      </c>
      <c r="L662" s="171">
        <f t="shared" si="30"/>
        <v>7231000000</v>
      </c>
      <c r="M662" s="14">
        <f t="shared" si="31"/>
        <v>3221000000</v>
      </c>
      <c r="N662" s="14">
        <f t="shared" si="32"/>
        <v>4010000000</v>
      </c>
    </row>
    <row r="663" spans="1:14" x14ac:dyDescent="0.2">
      <c r="A663">
        <v>689</v>
      </c>
      <c r="B663" t="s">
        <v>259</v>
      </c>
      <c r="C663" t="s">
        <v>5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s="2">
        <v>0</v>
      </c>
      <c r="J663" t="s">
        <v>15</v>
      </c>
      <c r="K663" s="18" t="s">
        <v>55</v>
      </c>
      <c r="L663" s="171">
        <f t="shared" si="30"/>
        <v>8343000000</v>
      </c>
      <c r="M663" s="14">
        <f t="shared" si="31"/>
        <v>3819000000</v>
      </c>
      <c r="N663" s="14">
        <f t="shared" si="32"/>
        <v>4524000000</v>
      </c>
    </row>
    <row r="664" spans="1:14" x14ac:dyDescent="0.2">
      <c r="A664">
        <v>690</v>
      </c>
      <c r="B664" t="s">
        <v>259</v>
      </c>
      <c r="C664" t="s">
        <v>6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s="2">
        <v>0</v>
      </c>
      <c r="J664" t="s">
        <v>15</v>
      </c>
      <c r="K664" s="18" t="s">
        <v>55</v>
      </c>
      <c r="L664" s="171">
        <f t="shared" si="30"/>
        <v>21102000000</v>
      </c>
      <c r="M664" s="14">
        <f t="shared" si="31"/>
        <v>5837000000</v>
      </c>
      <c r="N664" s="14">
        <f t="shared" si="32"/>
        <v>15265000000</v>
      </c>
    </row>
    <row r="665" spans="1:14" x14ac:dyDescent="0.2">
      <c r="A665">
        <v>691</v>
      </c>
      <c r="B665" t="s">
        <v>259</v>
      </c>
      <c r="C665" t="s">
        <v>7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s="2">
        <v>0</v>
      </c>
      <c r="J665" t="s">
        <v>15</v>
      </c>
      <c r="K665" s="18" t="s">
        <v>55</v>
      </c>
      <c r="L665" s="171">
        <f t="shared" si="30"/>
        <v>28633000000</v>
      </c>
      <c r="M665" s="14">
        <f t="shared" si="31"/>
        <v>6440000000</v>
      </c>
      <c r="N665" s="14">
        <f t="shared" si="32"/>
        <v>22193000000</v>
      </c>
    </row>
    <row r="666" spans="1:14" x14ac:dyDescent="0.2">
      <c r="A666">
        <v>692</v>
      </c>
      <c r="B666" t="s">
        <v>260</v>
      </c>
      <c r="C666" t="s">
        <v>2</v>
      </c>
      <c r="D666" s="1">
        <v>41420</v>
      </c>
      <c r="E666" s="2">
        <v>17774100000</v>
      </c>
      <c r="F666" s="2">
        <v>11350200000</v>
      </c>
      <c r="G666" s="2">
        <v>3552300000</v>
      </c>
      <c r="H666" s="2">
        <v>0</v>
      </c>
      <c r="I666" s="2">
        <v>0</v>
      </c>
      <c r="J666" t="s">
        <v>26</v>
      </c>
      <c r="K666" s="18" t="s">
        <v>113</v>
      </c>
      <c r="L666" s="171">
        <f t="shared" si="30"/>
        <v>6423900000</v>
      </c>
      <c r="M666" s="14">
        <f t="shared" si="31"/>
        <v>3552300000</v>
      </c>
      <c r="N666" s="14">
        <f t="shared" si="32"/>
        <v>2871600000</v>
      </c>
    </row>
    <row r="667" spans="1:14" x14ac:dyDescent="0.2">
      <c r="A667">
        <v>693</v>
      </c>
      <c r="B667" t="s">
        <v>260</v>
      </c>
      <c r="C667" t="s">
        <v>5</v>
      </c>
      <c r="D667" s="1">
        <v>41784</v>
      </c>
      <c r="E667" s="2">
        <v>17909600000</v>
      </c>
      <c r="F667" s="2">
        <v>11539800000</v>
      </c>
      <c r="G667" s="2">
        <v>3474300000</v>
      </c>
      <c r="H667" s="2">
        <v>0</v>
      </c>
      <c r="I667" s="2">
        <v>0</v>
      </c>
      <c r="J667" t="s">
        <v>26</v>
      </c>
      <c r="K667" s="18" t="s">
        <v>113</v>
      </c>
      <c r="L667" s="171">
        <f t="shared" si="30"/>
        <v>6369800000</v>
      </c>
      <c r="M667" s="14">
        <f t="shared" si="31"/>
        <v>3474300000</v>
      </c>
      <c r="N667" s="14">
        <f t="shared" si="32"/>
        <v>2895500000</v>
      </c>
    </row>
    <row r="668" spans="1:14" x14ac:dyDescent="0.2">
      <c r="A668">
        <v>694</v>
      </c>
      <c r="B668" t="s">
        <v>260</v>
      </c>
      <c r="C668" t="s">
        <v>6</v>
      </c>
      <c r="D668" s="1">
        <v>42155</v>
      </c>
      <c r="E668" s="2">
        <v>17630300000</v>
      </c>
      <c r="F668" s="2">
        <v>11681100000</v>
      </c>
      <c r="G668" s="2">
        <v>3328000000</v>
      </c>
      <c r="H668" s="2">
        <v>0</v>
      </c>
      <c r="I668" s="2">
        <v>0</v>
      </c>
      <c r="J668" t="s">
        <v>26</v>
      </c>
      <c r="K668" s="18" t="s">
        <v>113</v>
      </c>
      <c r="L668" s="171">
        <f t="shared" si="30"/>
        <v>5949200000</v>
      </c>
      <c r="M668" s="14">
        <f t="shared" si="31"/>
        <v>3328000000</v>
      </c>
      <c r="N668" s="14">
        <f t="shared" si="32"/>
        <v>2621200000</v>
      </c>
    </row>
    <row r="669" spans="1:14" x14ac:dyDescent="0.2">
      <c r="A669">
        <v>695</v>
      </c>
      <c r="B669" t="s">
        <v>260</v>
      </c>
      <c r="C669" t="s">
        <v>7</v>
      </c>
      <c r="D669" s="1">
        <v>42519</v>
      </c>
      <c r="E669" s="2">
        <v>16563100000</v>
      </c>
      <c r="F669" s="2">
        <v>10733600000</v>
      </c>
      <c r="G669" s="2">
        <v>3118900000</v>
      </c>
      <c r="H669" s="2">
        <v>0</v>
      </c>
      <c r="I669" s="2">
        <v>0</v>
      </c>
      <c r="J669" t="s">
        <v>26</v>
      </c>
      <c r="K669" s="18" t="s">
        <v>113</v>
      </c>
      <c r="L669" s="171">
        <f t="shared" si="30"/>
        <v>5829500000</v>
      </c>
      <c r="M669" s="14">
        <f t="shared" si="31"/>
        <v>3118900000</v>
      </c>
      <c r="N669" s="14">
        <f t="shared" si="32"/>
        <v>2710600000</v>
      </c>
    </row>
    <row r="670" spans="1:14" x14ac:dyDescent="0.2">
      <c r="A670">
        <v>696</v>
      </c>
      <c r="B670" t="s">
        <v>261</v>
      </c>
      <c r="C670" t="s">
        <v>2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12</v>
      </c>
      <c r="K670" s="18" t="s">
        <v>78</v>
      </c>
      <c r="L670" s="171">
        <f t="shared" si="30"/>
        <v>3324000000</v>
      </c>
      <c r="M670" s="14">
        <f t="shared" si="31"/>
        <v>1867000000</v>
      </c>
      <c r="N670" s="14">
        <f t="shared" si="32"/>
        <v>1457000000</v>
      </c>
    </row>
    <row r="671" spans="1:14" x14ac:dyDescent="0.2">
      <c r="A671">
        <v>697</v>
      </c>
      <c r="B671" t="s">
        <v>261</v>
      </c>
      <c r="C671" t="s">
        <v>5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12</v>
      </c>
      <c r="K671" s="18" t="s">
        <v>78</v>
      </c>
      <c r="L671" s="171">
        <f t="shared" si="30"/>
        <v>4052000000</v>
      </c>
      <c r="M671" s="14">
        <f t="shared" si="31"/>
        <v>2050000000</v>
      </c>
      <c r="N671" s="14">
        <f t="shared" si="32"/>
        <v>2002000000</v>
      </c>
    </row>
    <row r="672" spans="1:14" x14ac:dyDescent="0.2">
      <c r="A672">
        <v>698</v>
      </c>
      <c r="B672" t="s">
        <v>261</v>
      </c>
      <c r="C672" t="s">
        <v>6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12</v>
      </c>
      <c r="K672" s="18" t="s">
        <v>78</v>
      </c>
      <c r="L672" s="171">
        <f t="shared" si="30"/>
        <v>3653000000</v>
      </c>
      <c r="M672" s="14">
        <f t="shared" si="31"/>
        <v>2331000000</v>
      </c>
      <c r="N672" s="14">
        <f t="shared" si="32"/>
        <v>1322000000</v>
      </c>
    </row>
    <row r="673" spans="1:14" x14ac:dyDescent="0.2">
      <c r="A673">
        <v>699</v>
      </c>
      <c r="B673" t="s">
        <v>261</v>
      </c>
      <c r="C673" t="s">
        <v>7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12</v>
      </c>
      <c r="K673" s="18" t="s">
        <v>78</v>
      </c>
      <c r="L673" s="171">
        <f t="shared" si="30"/>
        <v>3746000000</v>
      </c>
      <c r="M673" s="14">
        <f t="shared" si="31"/>
        <v>2278000000</v>
      </c>
      <c r="N673" s="14">
        <f t="shared" si="32"/>
        <v>1468000000</v>
      </c>
    </row>
    <row r="674" spans="1:14" x14ac:dyDescent="0.2">
      <c r="A674">
        <v>700</v>
      </c>
      <c r="B674" t="s">
        <v>262</v>
      </c>
      <c r="C674" t="s">
        <v>2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s="2">
        <v>0</v>
      </c>
      <c r="I674" s="2">
        <v>0</v>
      </c>
      <c r="J674" t="s">
        <v>9</v>
      </c>
      <c r="K674" s="18" t="s">
        <v>234</v>
      </c>
      <c r="L674" s="171">
        <f t="shared" si="30"/>
        <v>18054000000</v>
      </c>
      <c r="M674" s="14">
        <f t="shared" si="31"/>
        <v>12382000000</v>
      </c>
      <c r="N674" s="14">
        <f t="shared" si="32"/>
        <v>5672000000</v>
      </c>
    </row>
    <row r="675" spans="1:14" x14ac:dyDescent="0.2">
      <c r="A675">
        <v>701</v>
      </c>
      <c r="B675" t="s">
        <v>262</v>
      </c>
      <c r="C675" t="s">
        <v>5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s="2">
        <v>0</v>
      </c>
      <c r="I675" s="2">
        <v>0</v>
      </c>
      <c r="J675" t="s">
        <v>9</v>
      </c>
      <c r="K675" s="18" t="s">
        <v>234</v>
      </c>
      <c r="L675" s="171">
        <f t="shared" si="30"/>
        <v>13808000000</v>
      </c>
      <c r="M675" s="14">
        <f t="shared" si="31"/>
        <v>12158000000</v>
      </c>
      <c r="N675" s="14">
        <f t="shared" si="32"/>
        <v>1650000000</v>
      </c>
    </row>
    <row r="676" spans="1:14" x14ac:dyDescent="0.2">
      <c r="A676">
        <v>702</v>
      </c>
      <c r="B676" t="s">
        <v>262</v>
      </c>
      <c r="C676" t="s">
        <v>6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s="2">
        <v>0</v>
      </c>
      <c r="I676" s="2">
        <v>0</v>
      </c>
      <c r="J676" t="s">
        <v>9</v>
      </c>
      <c r="K676" s="18" t="s">
        <v>234</v>
      </c>
      <c r="L676" s="171">
        <f t="shared" si="30"/>
        <v>18302000000</v>
      </c>
      <c r="M676" s="14">
        <f t="shared" si="31"/>
        <v>13405000000</v>
      </c>
      <c r="N676" s="14">
        <f t="shared" si="32"/>
        <v>4897000000</v>
      </c>
    </row>
    <row r="677" spans="1:14" x14ac:dyDescent="0.2">
      <c r="A677">
        <v>703</v>
      </c>
      <c r="B677" t="s">
        <v>262</v>
      </c>
      <c r="C677" t="s">
        <v>7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s="2">
        <v>0</v>
      </c>
      <c r="I677" s="2">
        <v>0</v>
      </c>
      <c r="J677" t="s">
        <v>9</v>
      </c>
      <c r="K677" s="18" t="s">
        <v>234</v>
      </c>
      <c r="L677" s="171">
        <f t="shared" si="30"/>
        <v>21255000000</v>
      </c>
      <c r="M677" s="14">
        <f t="shared" si="31"/>
        <v>11710000000</v>
      </c>
      <c r="N677" s="14">
        <f t="shared" si="32"/>
        <v>9545000000</v>
      </c>
    </row>
    <row r="678" spans="1:14" x14ac:dyDescent="0.2">
      <c r="A678">
        <v>704</v>
      </c>
      <c r="B678" t="s">
        <v>263</v>
      </c>
      <c r="C678" t="s">
        <v>2</v>
      </c>
      <c r="D678" s="1">
        <v>41274</v>
      </c>
      <c r="E678" s="2">
        <v>13013868000</v>
      </c>
      <c r="F678" s="2">
        <v>9235777000</v>
      </c>
      <c r="G678" s="2">
        <v>2656530000</v>
      </c>
      <c r="H678" s="2">
        <v>0</v>
      </c>
      <c r="I678" s="2">
        <v>98383000</v>
      </c>
      <c r="J678" t="s">
        <v>9</v>
      </c>
      <c r="K678" s="18" t="s">
        <v>68</v>
      </c>
      <c r="L678" s="171">
        <f t="shared" si="30"/>
        <v>3778091000</v>
      </c>
      <c r="M678" s="14">
        <f t="shared" si="31"/>
        <v>2754913000</v>
      </c>
      <c r="N678" s="14">
        <f t="shared" si="32"/>
        <v>1023178000</v>
      </c>
    </row>
    <row r="679" spans="1:14" x14ac:dyDescent="0.2">
      <c r="A679">
        <v>705</v>
      </c>
      <c r="B679" t="s">
        <v>263</v>
      </c>
      <c r="C679" t="s">
        <v>5</v>
      </c>
      <c r="D679" s="1">
        <v>41639</v>
      </c>
      <c r="E679" s="2">
        <v>14077843000</v>
      </c>
      <c r="F679" s="2">
        <v>9857923000</v>
      </c>
      <c r="G679" s="2">
        <v>3028028000</v>
      </c>
      <c r="H679" s="2">
        <v>0</v>
      </c>
      <c r="I679" s="2">
        <v>133957000</v>
      </c>
      <c r="J679" t="s">
        <v>9</v>
      </c>
      <c r="K679" s="18" t="s">
        <v>68</v>
      </c>
      <c r="L679" s="171">
        <f t="shared" si="30"/>
        <v>4219920000</v>
      </c>
      <c r="M679" s="14">
        <f t="shared" si="31"/>
        <v>3161985000</v>
      </c>
      <c r="N679" s="14">
        <f t="shared" si="32"/>
        <v>1057935000</v>
      </c>
    </row>
    <row r="680" spans="1:14" x14ac:dyDescent="0.2">
      <c r="A680">
        <v>706</v>
      </c>
      <c r="B680" t="s">
        <v>263</v>
      </c>
      <c r="C680" t="s">
        <v>6</v>
      </c>
      <c r="D680" s="1">
        <v>42004</v>
      </c>
      <c r="E680" s="2">
        <v>15341647000</v>
      </c>
      <c r="F680" s="2">
        <v>10747886000</v>
      </c>
      <c r="G680" s="2">
        <v>3314030000</v>
      </c>
      <c r="H680" s="2">
        <v>0</v>
      </c>
      <c r="I680" s="2">
        <v>148313000</v>
      </c>
      <c r="J680" t="s">
        <v>9</v>
      </c>
      <c r="K680" s="18" t="s">
        <v>68</v>
      </c>
      <c r="L680" s="171">
        <f t="shared" si="30"/>
        <v>4593761000</v>
      </c>
      <c r="M680" s="14">
        <f t="shared" si="31"/>
        <v>3462343000</v>
      </c>
      <c r="N680" s="14">
        <f t="shared" si="32"/>
        <v>1131418000</v>
      </c>
    </row>
    <row r="681" spans="1:14" x14ac:dyDescent="0.2">
      <c r="A681">
        <v>707</v>
      </c>
      <c r="B681" t="s">
        <v>263</v>
      </c>
      <c r="C681" t="s">
        <v>7</v>
      </c>
      <c r="D681" s="1">
        <v>42369</v>
      </c>
      <c r="E681" s="2">
        <v>15280044000</v>
      </c>
      <c r="F681" s="2">
        <v>10724192000</v>
      </c>
      <c r="G681" s="2">
        <v>3277390000</v>
      </c>
      <c r="H681" s="2">
        <v>0</v>
      </c>
      <c r="I681" s="2">
        <v>141675000</v>
      </c>
      <c r="J681" t="s">
        <v>9</v>
      </c>
      <c r="K681" s="18" t="s">
        <v>68</v>
      </c>
      <c r="L681" s="171">
        <f t="shared" si="30"/>
        <v>4555852000</v>
      </c>
      <c r="M681" s="14">
        <f t="shared" si="31"/>
        <v>3419065000</v>
      </c>
      <c r="N681" s="14">
        <f t="shared" si="32"/>
        <v>1136787000</v>
      </c>
    </row>
    <row r="682" spans="1:14" x14ac:dyDescent="0.2">
      <c r="A682">
        <v>708</v>
      </c>
      <c r="B682" t="s">
        <v>264</v>
      </c>
      <c r="C682" t="s">
        <v>2</v>
      </c>
      <c r="D682" s="1">
        <v>41425</v>
      </c>
      <c r="E682" s="2">
        <v>2375923000</v>
      </c>
      <c r="F682" s="2">
        <v>862075000</v>
      </c>
      <c r="G682" s="2">
        <v>1156635000</v>
      </c>
      <c r="H682" s="2">
        <v>0</v>
      </c>
      <c r="I682" s="2">
        <v>0</v>
      </c>
      <c r="J682" t="s">
        <v>12</v>
      </c>
      <c r="K682" s="18" t="s">
        <v>29</v>
      </c>
      <c r="L682" s="171">
        <f t="shared" si="30"/>
        <v>1513848000</v>
      </c>
      <c r="M682" s="14">
        <f t="shared" si="31"/>
        <v>1156635000</v>
      </c>
      <c r="N682" s="14">
        <f t="shared" si="32"/>
        <v>357213000</v>
      </c>
    </row>
    <row r="683" spans="1:14" x14ac:dyDescent="0.2">
      <c r="A683">
        <v>709</v>
      </c>
      <c r="B683" t="s">
        <v>264</v>
      </c>
      <c r="C683" t="s">
        <v>5</v>
      </c>
      <c r="D683" s="1">
        <v>41790</v>
      </c>
      <c r="E683" s="2">
        <v>2554236000</v>
      </c>
      <c r="F683" s="2">
        <v>952225000</v>
      </c>
      <c r="G683" s="2">
        <v>1196512000</v>
      </c>
      <c r="H683" s="2">
        <v>0</v>
      </c>
      <c r="I683" s="2">
        <v>0</v>
      </c>
      <c r="J683" t="s">
        <v>12</v>
      </c>
      <c r="K683" s="18" t="s">
        <v>29</v>
      </c>
      <c r="L683" s="171">
        <f t="shared" si="30"/>
        <v>1602011000</v>
      </c>
      <c r="M683" s="14">
        <f t="shared" si="31"/>
        <v>1196512000</v>
      </c>
      <c r="N683" s="14">
        <f t="shared" si="32"/>
        <v>405499000</v>
      </c>
    </row>
    <row r="684" spans="1:14" x14ac:dyDescent="0.2">
      <c r="A684">
        <v>710</v>
      </c>
      <c r="B684" t="s">
        <v>264</v>
      </c>
      <c r="C684" t="s">
        <v>6</v>
      </c>
      <c r="D684" s="1">
        <v>42155</v>
      </c>
      <c r="E684" s="2">
        <v>2773718000</v>
      </c>
      <c r="F684" s="2">
        <v>1022107000</v>
      </c>
      <c r="G684" s="2">
        <v>1295014000</v>
      </c>
      <c r="H684" s="2">
        <v>0</v>
      </c>
      <c r="I684" s="2">
        <v>0</v>
      </c>
      <c r="J684" t="s">
        <v>12</v>
      </c>
      <c r="K684" s="18" t="s">
        <v>29</v>
      </c>
      <c r="L684" s="171">
        <f t="shared" si="30"/>
        <v>1751611000</v>
      </c>
      <c r="M684" s="14">
        <f t="shared" si="31"/>
        <v>1295014000</v>
      </c>
      <c r="N684" s="14">
        <f t="shared" si="32"/>
        <v>456597000</v>
      </c>
    </row>
    <row r="685" spans="1:14" x14ac:dyDescent="0.2">
      <c r="A685">
        <v>711</v>
      </c>
      <c r="B685" t="s">
        <v>264</v>
      </c>
      <c r="C685" t="s">
        <v>7</v>
      </c>
      <c r="D685" s="1">
        <v>42521</v>
      </c>
      <c r="E685" s="2">
        <v>2898150000</v>
      </c>
      <c r="F685" s="2">
        <v>1147639000</v>
      </c>
      <c r="G685" s="2">
        <v>1325567000</v>
      </c>
      <c r="H685" s="2">
        <v>0</v>
      </c>
      <c r="I685" s="2">
        <v>0</v>
      </c>
      <c r="J685" t="s">
        <v>12</v>
      </c>
      <c r="K685" s="18" t="s">
        <v>29</v>
      </c>
      <c r="L685" s="171">
        <f t="shared" si="30"/>
        <v>1750511000</v>
      </c>
      <c r="M685" s="14">
        <f t="shared" si="31"/>
        <v>1325567000</v>
      </c>
      <c r="N685" s="14">
        <f t="shared" si="32"/>
        <v>424944000</v>
      </c>
    </row>
    <row r="686" spans="1:14" x14ac:dyDescent="0.2">
      <c r="A686">
        <v>712</v>
      </c>
      <c r="B686" t="s">
        <v>265</v>
      </c>
      <c r="C686" t="s">
        <v>2</v>
      </c>
      <c r="D686" s="1">
        <v>41307</v>
      </c>
      <c r="E686" s="2">
        <v>15651000000</v>
      </c>
      <c r="F686" s="2">
        <v>9480000000</v>
      </c>
      <c r="G686" s="2">
        <v>0</v>
      </c>
      <c r="H686" s="2">
        <v>0</v>
      </c>
      <c r="I686" s="2">
        <v>0</v>
      </c>
      <c r="J686" t="s">
        <v>9</v>
      </c>
      <c r="K686" s="18" t="s">
        <v>246</v>
      </c>
      <c r="L686" s="171">
        <f t="shared" si="30"/>
        <v>6171000000</v>
      </c>
      <c r="M686" s="14">
        <f t="shared" si="31"/>
        <v>0</v>
      </c>
      <c r="N686" s="14">
        <f t="shared" si="32"/>
        <v>6171000000</v>
      </c>
    </row>
    <row r="687" spans="1:14" x14ac:dyDescent="0.2">
      <c r="A687">
        <v>713</v>
      </c>
      <c r="B687" t="s">
        <v>265</v>
      </c>
      <c r="C687" t="s">
        <v>5</v>
      </c>
      <c r="D687" s="1">
        <v>41671</v>
      </c>
      <c r="E687" s="2">
        <v>16148000000</v>
      </c>
      <c r="F687" s="2">
        <v>9855000000</v>
      </c>
      <c r="G687" s="2">
        <v>0</v>
      </c>
      <c r="H687" s="2">
        <v>0</v>
      </c>
      <c r="I687" s="2">
        <v>0</v>
      </c>
      <c r="J687" t="s">
        <v>9</v>
      </c>
      <c r="K687" s="18" t="s">
        <v>246</v>
      </c>
      <c r="L687" s="171">
        <f t="shared" si="30"/>
        <v>6293000000</v>
      </c>
      <c r="M687" s="14">
        <f t="shared" si="31"/>
        <v>0</v>
      </c>
      <c r="N687" s="14">
        <f t="shared" si="32"/>
        <v>6293000000</v>
      </c>
    </row>
    <row r="688" spans="1:14" x14ac:dyDescent="0.2">
      <c r="A688">
        <v>714</v>
      </c>
      <c r="B688" t="s">
        <v>265</v>
      </c>
      <c r="C688" t="s">
        <v>6</v>
      </c>
      <c r="D688" s="1">
        <v>42035</v>
      </c>
      <c r="E688" s="2">
        <v>16435000000</v>
      </c>
      <c r="F688" s="2">
        <v>10146000000</v>
      </c>
      <c r="G688" s="2">
        <v>0</v>
      </c>
      <c r="H688" s="2">
        <v>0</v>
      </c>
      <c r="I688" s="2">
        <v>0</v>
      </c>
      <c r="J688" t="s">
        <v>9</v>
      </c>
      <c r="K688" s="18" t="s">
        <v>246</v>
      </c>
      <c r="L688" s="171">
        <f t="shared" si="30"/>
        <v>6289000000</v>
      </c>
      <c r="M688" s="14">
        <f t="shared" si="31"/>
        <v>0</v>
      </c>
      <c r="N688" s="14">
        <f t="shared" si="32"/>
        <v>6289000000</v>
      </c>
    </row>
    <row r="689" spans="1:14" x14ac:dyDescent="0.2">
      <c r="A689">
        <v>715</v>
      </c>
      <c r="B689" t="s">
        <v>265</v>
      </c>
      <c r="C689" t="s">
        <v>7</v>
      </c>
      <c r="D689" s="1">
        <v>42399</v>
      </c>
      <c r="E689" s="2">
        <v>15797000000</v>
      </c>
      <c r="F689" s="2">
        <v>10077000000</v>
      </c>
      <c r="G689" s="2">
        <v>0</v>
      </c>
      <c r="H689" s="2">
        <v>0</v>
      </c>
      <c r="I689" s="2">
        <v>0</v>
      </c>
      <c r="J689" t="s">
        <v>9</v>
      </c>
      <c r="K689" s="18" t="s">
        <v>246</v>
      </c>
      <c r="L689" s="171">
        <f t="shared" si="30"/>
        <v>5720000000</v>
      </c>
      <c r="M689" s="14">
        <f t="shared" si="31"/>
        <v>0</v>
      </c>
      <c r="N689" s="14">
        <f t="shared" si="32"/>
        <v>5720000000</v>
      </c>
    </row>
    <row r="690" spans="1:14" x14ac:dyDescent="0.2">
      <c r="A690">
        <v>716</v>
      </c>
      <c r="B690" t="s">
        <v>266</v>
      </c>
      <c r="C690" t="s">
        <v>2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s="2">
        <v>0</v>
      </c>
      <c r="J690" t="s">
        <v>9</v>
      </c>
      <c r="K690" s="18" t="s">
        <v>267</v>
      </c>
      <c r="L690" s="171">
        <f t="shared" si="30"/>
        <v>1438480000</v>
      </c>
      <c r="M690" s="14">
        <f t="shared" si="31"/>
        <v>834320000</v>
      </c>
      <c r="N690" s="14">
        <f t="shared" si="32"/>
        <v>604160000</v>
      </c>
    </row>
    <row r="691" spans="1:14" x14ac:dyDescent="0.2">
      <c r="A691">
        <v>717</v>
      </c>
      <c r="B691" t="s">
        <v>266</v>
      </c>
      <c r="C691" t="s">
        <v>5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s="2">
        <v>0</v>
      </c>
      <c r="J691" t="s">
        <v>9</v>
      </c>
      <c r="K691" s="18" t="s">
        <v>267</v>
      </c>
      <c r="L691" s="171">
        <f t="shared" si="30"/>
        <v>1407300000</v>
      </c>
      <c r="M691" s="14">
        <f t="shared" si="31"/>
        <v>833268000</v>
      </c>
      <c r="N691" s="14">
        <f t="shared" si="32"/>
        <v>574032000</v>
      </c>
    </row>
    <row r="692" spans="1:14" x14ac:dyDescent="0.2">
      <c r="A692">
        <v>718</v>
      </c>
      <c r="B692" t="s">
        <v>266</v>
      </c>
      <c r="C692" t="s">
        <v>6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s="2">
        <v>0</v>
      </c>
      <c r="J692" t="s">
        <v>9</v>
      </c>
      <c r="K692" s="18" t="s">
        <v>267</v>
      </c>
      <c r="L692" s="171">
        <f t="shared" si="30"/>
        <v>1604412000</v>
      </c>
      <c r="M692" s="14">
        <f t="shared" si="31"/>
        <v>913786000</v>
      </c>
      <c r="N692" s="14">
        <f t="shared" si="32"/>
        <v>690626000</v>
      </c>
    </row>
    <row r="693" spans="1:14" x14ac:dyDescent="0.2">
      <c r="A693">
        <v>719</v>
      </c>
      <c r="B693" t="s">
        <v>266</v>
      </c>
      <c r="C693" t="s">
        <v>7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s="2">
        <v>0</v>
      </c>
      <c r="J693" t="s">
        <v>9</v>
      </c>
      <c r="K693" s="18" t="s">
        <v>267</v>
      </c>
      <c r="L693" s="171">
        <f t="shared" si="30"/>
        <v>1538704000</v>
      </c>
      <c r="M693" s="14">
        <f t="shared" si="31"/>
        <v>989123000</v>
      </c>
      <c r="N693" s="14">
        <f t="shared" si="32"/>
        <v>549581000</v>
      </c>
    </row>
    <row r="694" spans="1:14" x14ac:dyDescent="0.2">
      <c r="A694">
        <v>720</v>
      </c>
      <c r="B694" t="s">
        <v>268</v>
      </c>
      <c r="C694" t="s">
        <v>2</v>
      </c>
      <c r="D694" s="1">
        <v>41639</v>
      </c>
      <c r="E694" s="2">
        <v>19540000000</v>
      </c>
      <c r="F694" s="2">
        <v>15422000000</v>
      </c>
      <c r="G694" s="2">
        <v>2816000000</v>
      </c>
      <c r="H694" s="2">
        <v>0</v>
      </c>
      <c r="I694" s="2">
        <v>0</v>
      </c>
      <c r="J694" t="s">
        <v>9</v>
      </c>
      <c r="K694" s="18" t="s">
        <v>269</v>
      </c>
      <c r="L694" s="171">
        <f t="shared" si="30"/>
        <v>4118000000</v>
      </c>
      <c r="M694" s="14">
        <f t="shared" si="31"/>
        <v>2816000000</v>
      </c>
      <c r="N694" s="14">
        <f t="shared" si="32"/>
        <v>1302000000</v>
      </c>
    </row>
    <row r="695" spans="1:14" x14ac:dyDescent="0.2">
      <c r="A695">
        <v>721</v>
      </c>
      <c r="B695" t="s">
        <v>268</v>
      </c>
      <c r="C695" t="s">
        <v>5</v>
      </c>
      <c r="D695" s="1">
        <v>42004</v>
      </c>
      <c r="E695" s="2">
        <v>18138000000</v>
      </c>
      <c r="F695" s="2">
        <v>13906000000</v>
      </c>
      <c r="G695" s="2">
        <v>2815000000</v>
      </c>
      <c r="H695" s="2">
        <v>0</v>
      </c>
      <c r="I695" s="2">
        <v>0</v>
      </c>
      <c r="J695" t="s">
        <v>9</v>
      </c>
      <c r="K695" s="18" t="s">
        <v>269</v>
      </c>
      <c r="L695" s="171">
        <f t="shared" si="30"/>
        <v>4232000000</v>
      </c>
      <c r="M695" s="14">
        <f t="shared" si="31"/>
        <v>2815000000</v>
      </c>
      <c r="N695" s="14">
        <f t="shared" si="32"/>
        <v>1417000000</v>
      </c>
    </row>
    <row r="696" spans="1:14" x14ac:dyDescent="0.2">
      <c r="A696">
        <v>722</v>
      </c>
      <c r="B696" t="s">
        <v>268</v>
      </c>
      <c r="C696" t="s">
        <v>6</v>
      </c>
      <c r="D696" s="1">
        <v>42369</v>
      </c>
      <c r="E696" s="2">
        <v>16443000000</v>
      </c>
      <c r="F696" s="2">
        <v>12164000000</v>
      </c>
      <c r="G696" s="2">
        <v>2728000000</v>
      </c>
      <c r="H696" s="2">
        <v>0</v>
      </c>
      <c r="I696" s="2">
        <v>0</v>
      </c>
      <c r="J696" t="s">
        <v>9</v>
      </c>
      <c r="K696" s="18" t="s">
        <v>269</v>
      </c>
      <c r="L696" s="171">
        <f t="shared" si="30"/>
        <v>4279000000</v>
      </c>
      <c r="M696" s="14">
        <f t="shared" si="31"/>
        <v>2728000000</v>
      </c>
      <c r="N696" s="14">
        <f t="shared" si="32"/>
        <v>1551000000</v>
      </c>
    </row>
    <row r="697" spans="1:14" x14ac:dyDescent="0.2">
      <c r="A697">
        <v>723</v>
      </c>
      <c r="B697" t="s">
        <v>268</v>
      </c>
      <c r="C697" t="s">
        <v>7</v>
      </c>
      <c r="D697" s="1">
        <v>42735</v>
      </c>
      <c r="E697" s="2">
        <v>15158000000</v>
      </c>
      <c r="F697" s="2">
        <v>10972000000</v>
      </c>
      <c r="G697" s="2">
        <v>2617000000</v>
      </c>
      <c r="H697" s="2">
        <v>0</v>
      </c>
      <c r="I697" s="2">
        <v>0</v>
      </c>
      <c r="J697" t="s">
        <v>9</v>
      </c>
      <c r="K697" s="18" t="s">
        <v>269</v>
      </c>
      <c r="L697" s="171">
        <f t="shared" si="30"/>
        <v>4186000000</v>
      </c>
      <c r="M697" s="14">
        <f t="shared" si="31"/>
        <v>2617000000</v>
      </c>
      <c r="N697" s="14">
        <f t="shared" si="32"/>
        <v>1569000000</v>
      </c>
    </row>
    <row r="698" spans="1:14" x14ac:dyDescent="0.2">
      <c r="A698">
        <v>724</v>
      </c>
      <c r="B698" t="s">
        <v>270</v>
      </c>
      <c r="C698" t="s">
        <v>2</v>
      </c>
      <c r="D698" s="1">
        <v>41274</v>
      </c>
      <c r="E698" s="2">
        <v>8950045000</v>
      </c>
      <c r="F698" s="2">
        <v>5033885000</v>
      </c>
      <c r="G698" s="2">
        <v>2785035000</v>
      </c>
      <c r="H698" s="2">
        <v>0</v>
      </c>
      <c r="I698" s="2">
        <v>0</v>
      </c>
      <c r="J698" t="s">
        <v>3</v>
      </c>
      <c r="K698" s="18" t="s">
        <v>271</v>
      </c>
      <c r="L698" s="171">
        <f t="shared" si="30"/>
        <v>3916160000</v>
      </c>
      <c r="M698" s="14">
        <f t="shared" si="31"/>
        <v>2785035000</v>
      </c>
      <c r="N698" s="14">
        <f t="shared" si="32"/>
        <v>1131125000</v>
      </c>
    </row>
    <row r="699" spans="1:14" x14ac:dyDescent="0.2">
      <c r="A699">
        <v>725</v>
      </c>
      <c r="B699" t="s">
        <v>270</v>
      </c>
      <c r="C699" t="s">
        <v>5</v>
      </c>
      <c r="D699" s="1">
        <v>41639</v>
      </c>
      <c r="E699" s="2">
        <v>9437758000</v>
      </c>
      <c r="F699" s="2">
        <v>5301275000</v>
      </c>
      <c r="G699" s="2">
        <v>2839629000</v>
      </c>
      <c r="H699" s="2">
        <v>0</v>
      </c>
      <c r="I699" s="2">
        <v>0</v>
      </c>
      <c r="J699" t="s">
        <v>3</v>
      </c>
      <c r="K699" s="18" t="s">
        <v>271</v>
      </c>
      <c r="L699" s="171">
        <f t="shared" si="30"/>
        <v>4136483000</v>
      </c>
      <c r="M699" s="14">
        <f t="shared" si="31"/>
        <v>2839629000</v>
      </c>
      <c r="N699" s="14">
        <f t="shared" si="32"/>
        <v>1296854000</v>
      </c>
    </row>
    <row r="700" spans="1:14" x14ac:dyDescent="0.2">
      <c r="A700">
        <v>726</v>
      </c>
      <c r="B700" t="s">
        <v>270</v>
      </c>
      <c r="C700" t="s">
        <v>6</v>
      </c>
      <c r="D700" s="1">
        <v>42004</v>
      </c>
      <c r="E700" s="2">
        <v>9964953000</v>
      </c>
      <c r="F700" s="2">
        <v>5650711000</v>
      </c>
      <c r="G700" s="2">
        <v>2967125000</v>
      </c>
      <c r="H700" s="2">
        <v>0</v>
      </c>
      <c r="I700" s="2">
        <v>0</v>
      </c>
      <c r="J700" t="s">
        <v>3</v>
      </c>
      <c r="K700" s="18" t="s">
        <v>271</v>
      </c>
      <c r="L700" s="171">
        <f t="shared" si="30"/>
        <v>4314242000</v>
      </c>
      <c r="M700" s="14">
        <f t="shared" si="31"/>
        <v>2967125000</v>
      </c>
      <c r="N700" s="14">
        <f t="shared" si="32"/>
        <v>1347117000</v>
      </c>
    </row>
    <row r="701" spans="1:14" x14ac:dyDescent="0.2">
      <c r="A701">
        <v>727</v>
      </c>
      <c r="B701" t="s">
        <v>270</v>
      </c>
      <c r="C701" t="s">
        <v>7</v>
      </c>
      <c r="D701" s="1">
        <v>42369</v>
      </c>
      <c r="E701" s="2">
        <v>9973384000</v>
      </c>
      <c r="F701" s="2">
        <v>5741956000</v>
      </c>
      <c r="G701" s="2">
        <v>2931108000</v>
      </c>
      <c r="H701" s="2">
        <v>0</v>
      </c>
      <c r="I701" s="2">
        <v>0</v>
      </c>
      <c r="J701" t="s">
        <v>3</v>
      </c>
      <c r="K701" s="18" t="s">
        <v>271</v>
      </c>
      <c r="L701" s="171">
        <f t="shared" si="30"/>
        <v>4231428000</v>
      </c>
      <c r="M701" s="14">
        <f t="shared" si="31"/>
        <v>2931108000</v>
      </c>
      <c r="N701" s="14">
        <f t="shared" si="32"/>
        <v>1300320000</v>
      </c>
    </row>
    <row r="702" spans="1:14" x14ac:dyDescent="0.2">
      <c r="A702">
        <v>728</v>
      </c>
      <c r="B702" t="s">
        <v>272</v>
      </c>
      <c r="C702" t="s">
        <v>2</v>
      </c>
      <c r="D702" s="1">
        <v>41639</v>
      </c>
      <c r="E702" s="2">
        <v>29402000000</v>
      </c>
      <c r="F702" s="2">
        <v>24931000000</v>
      </c>
      <c r="G702" s="2">
        <v>1333000000</v>
      </c>
      <c r="H702" s="2">
        <v>0</v>
      </c>
      <c r="I702" s="2">
        <v>0</v>
      </c>
      <c r="J702" t="s">
        <v>72</v>
      </c>
      <c r="K702" s="18" t="s">
        <v>103</v>
      </c>
      <c r="L702" s="171">
        <f t="shared" si="30"/>
        <v>4471000000</v>
      </c>
      <c r="M702" s="14">
        <f t="shared" si="31"/>
        <v>1333000000</v>
      </c>
      <c r="N702" s="14">
        <f t="shared" si="32"/>
        <v>3138000000</v>
      </c>
    </row>
    <row r="703" spans="1:14" x14ac:dyDescent="0.2">
      <c r="A703">
        <v>729</v>
      </c>
      <c r="B703" t="s">
        <v>272</v>
      </c>
      <c r="C703" t="s">
        <v>5</v>
      </c>
      <c r="D703" s="1">
        <v>42004</v>
      </c>
      <c r="E703" s="2">
        <v>32870000000</v>
      </c>
      <c r="F703" s="2">
        <v>27334000000</v>
      </c>
      <c r="G703" s="2">
        <v>293000000</v>
      </c>
      <c r="H703" s="2">
        <v>0</v>
      </c>
      <c r="I703" s="2">
        <v>0</v>
      </c>
      <c r="J703" t="s">
        <v>72</v>
      </c>
      <c r="K703" s="18" t="s">
        <v>103</v>
      </c>
      <c r="L703" s="171">
        <f t="shared" si="30"/>
        <v>5536000000</v>
      </c>
      <c r="M703" s="14">
        <f t="shared" si="31"/>
        <v>293000000</v>
      </c>
      <c r="N703" s="14">
        <f t="shared" si="32"/>
        <v>5243000000</v>
      </c>
    </row>
    <row r="704" spans="1:14" x14ac:dyDescent="0.2">
      <c r="A704">
        <v>730</v>
      </c>
      <c r="B704" t="s">
        <v>272</v>
      </c>
      <c r="C704" t="s">
        <v>6</v>
      </c>
      <c r="D704" s="1">
        <v>42369</v>
      </c>
      <c r="E704" s="2">
        <v>23633000000</v>
      </c>
      <c r="F704" s="2">
        <v>21113000000</v>
      </c>
      <c r="G704" s="2">
        <v>200000000</v>
      </c>
      <c r="H704" s="2">
        <v>0</v>
      </c>
      <c r="I704" s="2">
        <v>0</v>
      </c>
      <c r="J704" t="s">
        <v>72</v>
      </c>
      <c r="K704" s="18" t="s">
        <v>103</v>
      </c>
      <c r="L704" s="171">
        <f t="shared" si="30"/>
        <v>2520000000</v>
      </c>
      <c r="M704" s="14">
        <f t="shared" si="31"/>
        <v>200000000</v>
      </c>
      <c r="N704" s="14">
        <f t="shared" si="32"/>
        <v>2320000000</v>
      </c>
    </row>
    <row r="705" spans="1:14" x14ac:dyDescent="0.2">
      <c r="A705">
        <v>731</v>
      </c>
      <c r="B705" t="s">
        <v>272</v>
      </c>
      <c r="C705" t="s">
        <v>7</v>
      </c>
      <c r="D705" s="1">
        <v>42735</v>
      </c>
      <c r="E705" s="2">
        <v>15887000000</v>
      </c>
      <c r="F705" s="2">
        <v>15023000000</v>
      </c>
      <c r="G705" s="2">
        <v>228000000</v>
      </c>
      <c r="H705" s="2">
        <v>0</v>
      </c>
      <c r="I705" s="2">
        <v>0</v>
      </c>
      <c r="J705" t="s">
        <v>72</v>
      </c>
      <c r="K705" s="18" t="s">
        <v>103</v>
      </c>
      <c r="L705" s="171">
        <f t="shared" si="30"/>
        <v>864000000</v>
      </c>
      <c r="M705" s="14">
        <f t="shared" si="31"/>
        <v>228000000</v>
      </c>
      <c r="N705" s="14">
        <f t="shared" si="32"/>
        <v>636000000</v>
      </c>
    </row>
    <row r="706" spans="1:14" x14ac:dyDescent="0.2">
      <c r="A706">
        <v>732</v>
      </c>
      <c r="B706" t="s">
        <v>273</v>
      </c>
      <c r="C706" t="s">
        <v>2</v>
      </c>
      <c r="D706" s="1">
        <v>41455</v>
      </c>
      <c r="E706" s="2">
        <v>4297842000</v>
      </c>
      <c r="F706" s="2">
        <v>3193722000</v>
      </c>
      <c r="G706" s="2">
        <v>902869000</v>
      </c>
      <c r="H706" s="2">
        <v>0</v>
      </c>
      <c r="I706" s="2">
        <v>0</v>
      </c>
      <c r="J706" t="s">
        <v>9</v>
      </c>
      <c r="K706" s="18" t="s">
        <v>267</v>
      </c>
      <c r="L706" s="171">
        <f t="shared" si="30"/>
        <v>1104120000</v>
      </c>
      <c r="M706" s="14">
        <f t="shared" si="31"/>
        <v>902869000</v>
      </c>
      <c r="N706" s="14">
        <f t="shared" si="32"/>
        <v>201251000</v>
      </c>
    </row>
    <row r="707" spans="1:14" x14ac:dyDescent="0.2">
      <c r="A707">
        <v>733</v>
      </c>
      <c r="B707" t="s">
        <v>273</v>
      </c>
      <c r="C707" t="s">
        <v>5</v>
      </c>
      <c r="D707" s="1">
        <v>41820</v>
      </c>
      <c r="E707" s="2">
        <v>5348483000</v>
      </c>
      <c r="F707" s="2">
        <v>3891816000</v>
      </c>
      <c r="G707" s="2">
        <v>1126940000</v>
      </c>
      <c r="H707" s="2">
        <v>0</v>
      </c>
      <c r="I707" s="2">
        <v>0</v>
      </c>
      <c r="J707" t="s">
        <v>9</v>
      </c>
      <c r="K707" s="18" t="s">
        <v>267</v>
      </c>
      <c r="L707" s="171">
        <f t="shared" ref="L707:L770" si="33">E707-F707</f>
        <v>1456667000</v>
      </c>
      <c r="M707" s="14">
        <f t="shared" ref="M707:M770" si="34">G707+H707+I707</f>
        <v>1126940000</v>
      </c>
      <c r="N707" s="14">
        <f t="shared" ref="N707:N770" si="35">L707-M707</f>
        <v>329727000</v>
      </c>
    </row>
    <row r="708" spans="1:14" x14ac:dyDescent="0.2">
      <c r="A708">
        <v>734</v>
      </c>
      <c r="B708" t="s">
        <v>273</v>
      </c>
      <c r="C708" t="s">
        <v>6</v>
      </c>
      <c r="D708" s="1">
        <v>42185</v>
      </c>
      <c r="E708" s="2">
        <v>6155297000</v>
      </c>
      <c r="F708" s="2">
        <v>4338193000</v>
      </c>
      <c r="G708" s="2">
        <v>1347510000</v>
      </c>
      <c r="H708" s="2">
        <v>0</v>
      </c>
      <c r="I708" s="2">
        <v>0</v>
      </c>
      <c r="J708" t="s">
        <v>9</v>
      </c>
      <c r="K708" s="18" t="s">
        <v>267</v>
      </c>
      <c r="L708" s="171">
        <f t="shared" si="33"/>
        <v>1817104000</v>
      </c>
      <c r="M708" s="14">
        <f t="shared" si="34"/>
        <v>1347510000</v>
      </c>
      <c r="N708" s="14">
        <f t="shared" si="35"/>
        <v>469594000</v>
      </c>
    </row>
    <row r="709" spans="1:14" x14ac:dyDescent="0.2">
      <c r="A709">
        <v>735</v>
      </c>
      <c r="B709" t="s">
        <v>273</v>
      </c>
      <c r="C709" t="s">
        <v>7</v>
      </c>
      <c r="D709" s="1">
        <v>42551</v>
      </c>
      <c r="E709" s="2">
        <v>6911676000</v>
      </c>
      <c r="F709" s="2">
        <v>4818585000</v>
      </c>
      <c r="G709" s="2">
        <v>1513064000</v>
      </c>
      <c r="H709" s="2">
        <v>0</v>
      </c>
      <c r="I709" s="2">
        <v>0</v>
      </c>
      <c r="J709" t="s">
        <v>9</v>
      </c>
      <c r="K709" s="18" t="s">
        <v>267</v>
      </c>
      <c r="L709" s="171">
        <f t="shared" si="33"/>
        <v>2093091000</v>
      </c>
      <c r="M709" s="14">
        <f t="shared" si="34"/>
        <v>1513064000</v>
      </c>
      <c r="N709" s="14">
        <f t="shared" si="35"/>
        <v>580027000</v>
      </c>
    </row>
    <row r="710" spans="1:14" x14ac:dyDescent="0.2">
      <c r="A710">
        <v>736</v>
      </c>
      <c r="B710" t="s">
        <v>274</v>
      </c>
      <c r="C710" t="s">
        <v>2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9</v>
      </c>
      <c r="K710" s="18" t="s">
        <v>275</v>
      </c>
      <c r="L710" s="171">
        <f t="shared" si="33"/>
        <v>2417003000</v>
      </c>
      <c r="M710" s="14">
        <f t="shared" si="34"/>
        <v>1563152000</v>
      </c>
      <c r="N710" s="14">
        <f t="shared" si="35"/>
        <v>853851000</v>
      </c>
    </row>
    <row r="711" spans="1:14" x14ac:dyDescent="0.2">
      <c r="A711">
        <v>737</v>
      </c>
      <c r="B711" t="s">
        <v>274</v>
      </c>
      <c r="C711" t="s">
        <v>5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9</v>
      </c>
      <c r="K711" s="18" t="s">
        <v>275</v>
      </c>
      <c r="L711" s="171">
        <f t="shared" si="33"/>
        <v>2409256000</v>
      </c>
      <c r="M711" s="14">
        <f t="shared" si="34"/>
        <v>1603244000</v>
      </c>
      <c r="N711" s="14">
        <f t="shared" si="35"/>
        <v>806012000</v>
      </c>
    </row>
    <row r="712" spans="1:14" x14ac:dyDescent="0.2">
      <c r="A712">
        <v>738</v>
      </c>
      <c r="B712" t="s">
        <v>274</v>
      </c>
      <c r="C712" t="s">
        <v>6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9</v>
      </c>
      <c r="K712" s="18" t="s">
        <v>275</v>
      </c>
      <c r="L712" s="171">
        <f t="shared" si="33"/>
        <v>2578835000</v>
      </c>
      <c r="M712" s="14">
        <f t="shared" si="34"/>
        <v>1638143000</v>
      </c>
      <c r="N712" s="14">
        <f t="shared" si="35"/>
        <v>940692000</v>
      </c>
    </row>
    <row r="713" spans="1:14" x14ac:dyDescent="0.2">
      <c r="A713">
        <v>739</v>
      </c>
      <c r="B713" t="s">
        <v>274</v>
      </c>
      <c r="C713" t="s">
        <v>7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9</v>
      </c>
      <c r="K713" s="18" t="s">
        <v>275</v>
      </c>
      <c r="L713" s="171">
        <f t="shared" si="33"/>
        <v>2770476000</v>
      </c>
      <c r="M713" s="14">
        <f t="shared" si="34"/>
        <v>1699298000</v>
      </c>
      <c r="N713" s="14">
        <f t="shared" si="35"/>
        <v>1071178000</v>
      </c>
    </row>
    <row r="714" spans="1:14" x14ac:dyDescent="0.2">
      <c r="A714">
        <v>740</v>
      </c>
      <c r="B714" t="s">
        <v>276</v>
      </c>
      <c r="C714" t="s">
        <v>2</v>
      </c>
      <c r="D714" s="1">
        <v>41274</v>
      </c>
      <c r="E714" s="2">
        <v>3036584000</v>
      </c>
      <c r="F714" s="2">
        <v>162167000</v>
      </c>
      <c r="G714" s="2">
        <v>1789327000</v>
      </c>
      <c r="H714" s="2">
        <v>0</v>
      </c>
      <c r="I714" s="2">
        <v>193937000</v>
      </c>
      <c r="J714" t="s">
        <v>37</v>
      </c>
      <c r="K714" s="18" t="s">
        <v>94</v>
      </c>
      <c r="L714" s="171">
        <f t="shared" si="33"/>
        <v>2874417000</v>
      </c>
      <c r="M714" s="14">
        <f t="shared" si="34"/>
        <v>1983264000</v>
      </c>
      <c r="N714" s="14">
        <f t="shared" si="35"/>
        <v>891153000</v>
      </c>
    </row>
    <row r="715" spans="1:14" x14ac:dyDescent="0.2">
      <c r="A715">
        <v>741</v>
      </c>
      <c r="B715" t="s">
        <v>276</v>
      </c>
      <c r="C715" t="s">
        <v>5</v>
      </c>
      <c r="D715" s="1">
        <v>41639</v>
      </c>
      <c r="E715" s="2">
        <v>2872833000</v>
      </c>
      <c r="F715" s="2">
        <v>116241000</v>
      </c>
      <c r="G715" s="2">
        <v>1716639000</v>
      </c>
      <c r="H715" s="2">
        <v>0</v>
      </c>
      <c r="I715" s="2">
        <v>131409000</v>
      </c>
      <c r="J715" t="s">
        <v>37</v>
      </c>
      <c r="K715" s="18" t="s">
        <v>94</v>
      </c>
      <c r="L715" s="171">
        <f t="shared" si="33"/>
        <v>2756592000</v>
      </c>
      <c r="M715" s="14">
        <f t="shared" si="34"/>
        <v>1848048000</v>
      </c>
      <c r="N715" s="14">
        <f t="shared" si="35"/>
        <v>908544000</v>
      </c>
    </row>
    <row r="716" spans="1:14" x14ac:dyDescent="0.2">
      <c r="A716">
        <v>742</v>
      </c>
      <c r="B716" t="s">
        <v>276</v>
      </c>
      <c r="C716" t="s">
        <v>6</v>
      </c>
      <c r="D716" s="1">
        <v>42004</v>
      </c>
      <c r="E716" s="2">
        <v>2955641000</v>
      </c>
      <c r="F716" s="2">
        <v>86453000</v>
      </c>
      <c r="G716" s="2">
        <v>1843069000</v>
      </c>
      <c r="H716" s="2">
        <v>0</v>
      </c>
      <c r="I716" s="2">
        <v>120266000</v>
      </c>
      <c r="J716" t="s">
        <v>37</v>
      </c>
      <c r="K716" s="18" t="s">
        <v>94</v>
      </c>
      <c r="L716" s="171">
        <f t="shared" si="33"/>
        <v>2869188000</v>
      </c>
      <c r="M716" s="14">
        <f t="shared" si="34"/>
        <v>1963335000</v>
      </c>
      <c r="N716" s="14">
        <f t="shared" si="35"/>
        <v>905853000</v>
      </c>
    </row>
    <row r="717" spans="1:14" x14ac:dyDescent="0.2">
      <c r="A717">
        <v>743</v>
      </c>
      <c r="B717" t="s">
        <v>276</v>
      </c>
      <c r="C717" t="s">
        <v>7</v>
      </c>
      <c r="D717" s="1">
        <v>42369</v>
      </c>
      <c r="E717" s="2">
        <v>3153251000</v>
      </c>
      <c r="F717" s="2">
        <v>82175000</v>
      </c>
      <c r="G717" s="2">
        <v>1948041000</v>
      </c>
      <c r="H717" s="2">
        <v>0</v>
      </c>
      <c r="I717" s="2">
        <v>127821000</v>
      </c>
      <c r="J717" t="s">
        <v>37</v>
      </c>
      <c r="K717" s="18" t="s">
        <v>94</v>
      </c>
      <c r="L717" s="171">
        <f t="shared" si="33"/>
        <v>3071076000</v>
      </c>
      <c r="M717" s="14">
        <f t="shared" si="34"/>
        <v>2075862000</v>
      </c>
      <c r="N717" s="14">
        <f t="shared" si="35"/>
        <v>995214000</v>
      </c>
    </row>
    <row r="718" spans="1:14" x14ac:dyDescent="0.2">
      <c r="A718">
        <v>744</v>
      </c>
      <c r="B718" t="s">
        <v>277</v>
      </c>
      <c r="C718" t="s">
        <v>2</v>
      </c>
      <c r="D718" s="1">
        <v>41636</v>
      </c>
      <c r="E718" s="2">
        <v>4627802000</v>
      </c>
      <c r="F718" s="2">
        <v>3016109000</v>
      </c>
      <c r="G718" s="2">
        <v>1096507000</v>
      </c>
      <c r="H718" s="2">
        <v>0</v>
      </c>
      <c r="I718" s="2">
        <v>0</v>
      </c>
      <c r="J718" t="s">
        <v>9</v>
      </c>
      <c r="K718" s="18" t="s">
        <v>278</v>
      </c>
      <c r="L718" s="171">
        <f t="shared" si="33"/>
        <v>1611693000</v>
      </c>
      <c r="M718" s="14">
        <f t="shared" si="34"/>
        <v>1096507000</v>
      </c>
      <c r="N718" s="14">
        <f t="shared" si="35"/>
        <v>515186000</v>
      </c>
    </row>
    <row r="719" spans="1:14" x14ac:dyDescent="0.2">
      <c r="A719">
        <v>745</v>
      </c>
      <c r="B719" t="s">
        <v>277</v>
      </c>
      <c r="C719" t="s">
        <v>5</v>
      </c>
      <c r="D719" s="1">
        <v>42007</v>
      </c>
      <c r="E719" s="2">
        <v>5324746000</v>
      </c>
      <c r="F719" s="2">
        <v>3420339000</v>
      </c>
      <c r="G719" s="2">
        <v>1340453000</v>
      </c>
      <c r="H719" s="2">
        <v>0</v>
      </c>
      <c r="I719" s="2">
        <v>0</v>
      </c>
      <c r="J719" t="s">
        <v>9</v>
      </c>
      <c r="K719" s="18" t="s">
        <v>278</v>
      </c>
      <c r="L719" s="171">
        <f t="shared" si="33"/>
        <v>1904407000</v>
      </c>
      <c r="M719" s="14">
        <f t="shared" si="34"/>
        <v>1340453000</v>
      </c>
      <c r="N719" s="14">
        <f t="shared" si="35"/>
        <v>563954000</v>
      </c>
    </row>
    <row r="720" spans="1:14" x14ac:dyDescent="0.2">
      <c r="A720">
        <v>746</v>
      </c>
      <c r="B720" t="s">
        <v>277</v>
      </c>
      <c r="C720" t="s">
        <v>6</v>
      </c>
      <c r="D720" s="1">
        <v>42371</v>
      </c>
      <c r="E720" s="2">
        <v>5731549000</v>
      </c>
      <c r="F720" s="2">
        <v>3595217000</v>
      </c>
      <c r="G720" s="2">
        <v>1541214000</v>
      </c>
      <c r="H720" s="2">
        <v>0</v>
      </c>
      <c r="I720" s="2">
        <v>0</v>
      </c>
      <c r="J720" t="s">
        <v>9</v>
      </c>
      <c r="K720" s="18" t="s">
        <v>278</v>
      </c>
      <c r="L720" s="171">
        <f t="shared" si="33"/>
        <v>2136332000</v>
      </c>
      <c r="M720" s="14">
        <f t="shared" si="34"/>
        <v>1541214000</v>
      </c>
      <c r="N720" s="14">
        <f t="shared" si="35"/>
        <v>595118000</v>
      </c>
    </row>
    <row r="721" spans="1:14" x14ac:dyDescent="0.2">
      <c r="A721">
        <v>747</v>
      </c>
      <c r="B721" t="s">
        <v>277</v>
      </c>
      <c r="C721" t="s">
        <v>7</v>
      </c>
      <c r="D721" s="1">
        <v>42735</v>
      </c>
      <c r="E721" s="2">
        <v>6028199000</v>
      </c>
      <c r="F721" s="2">
        <v>3752151000</v>
      </c>
      <c r="G721" s="2">
        <v>1500399000</v>
      </c>
      <c r="H721" s="2">
        <v>0</v>
      </c>
      <c r="I721" s="2">
        <v>0</v>
      </c>
      <c r="J721" t="s">
        <v>9</v>
      </c>
      <c r="K721" s="18" t="s">
        <v>278</v>
      </c>
      <c r="L721" s="171">
        <f t="shared" si="33"/>
        <v>2276048000</v>
      </c>
      <c r="M721" s="14">
        <f t="shared" si="34"/>
        <v>1500399000</v>
      </c>
      <c r="N721" s="14">
        <f t="shared" si="35"/>
        <v>775649000</v>
      </c>
    </row>
    <row r="722" spans="1:14" x14ac:dyDescent="0.2">
      <c r="A722">
        <v>748</v>
      </c>
      <c r="B722" t="s">
        <v>279</v>
      </c>
      <c r="C722" t="s">
        <v>2</v>
      </c>
      <c r="D722" s="1">
        <v>41274</v>
      </c>
      <c r="E722" s="2">
        <v>33013000000</v>
      </c>
      <c r="F722" s="2">
        <v>5717000000</v>
      </c>
      <c r="G722" s="2">
        <v>20801000000</v>
      </c>
      <c r="H722" s="2">
        <v>0</v>
      </c>
      <c r="I722" s="2">
        <v>1679000000</v>
      </c>
      <c r="J722" t="s">
        <v>15</v>
      </c>
      <c r="K722" s="18" t="s">
        <v>188</v>
      </c>
      <c r="L722" s="171">
        <f t="shared" si="33"/>
        <v>27296000000</v>
      </c>
      <c r="M722" s="14">
        <f t="shared" si="34"/>
        <v>22480000000</v>
      </c>
      <c r="N722" s="14">
        <f t="shared" si="35"/>
        <v>4816000000</v>
      </c>
    </row>
    <row r="723" spans="1:14" x14ac:dyDescent="0.2">
      <c r="A723">
        <v>749</v>
      </c>
      <c r="B723" t="s">
        <v>279</v>
      </c>
      <c r="C723" t="s">
        <v>5</v>
      </c>
      <c r="D723" s="1">
        <v>41639</v>
      </c>
      <c r="E723" s="2">
        <v>34182000000</v>
      </c>
      <c r="F723" s="2">
        <v>5970000000</v>
      </c>
      <c r="G723" s="2">
        <v>21667000000</v>
      </c>
      <c r="H723" s="2">
        <v>0</v>
      </c>
      <c r="I723" s="2">
        <v>1753000000</v>
      </c>
      <c r="J723" t="s">
        <v>15</v>
      </c>
      <c r="K723" s="18" t="s">
        <v>188</v>
      </c>
      <c r="L723" s="171">
        <f t="shared" si="33"/>
        <v>28212000000</v>
      </c>
      <c r="M723" s="14">
        <f t="shared" si="34"/>
        <v>23420000000</v>
      </c>
      <c r="N723" s="14">
        <f t="shared" si="35"/>
        <v>4792000000</v>
      </c>
    </row>
    <row r="724" spans="1:14" x14ac:dyDescent="0.2">
      <c r="A724">
        <v>750</v>
      </c>
      <c r="B724" t="s">
        <v>279</v>
      </c>
      <c r="C724" t="s">
        <v>6</v>
      </c>
      <c r="D724" s="1">
        <v>42004</v>
      </c>
      <c r="E724" s="2">
        <v>36918000000</v>
      </c>
      <c r="F724" s="2">
        <v>6262000000</v>
      </c>
      <c r="G724" s="2">
        <v>23271000000</v>
      </c>
      <c r="H724" s="2">
        <v>0</v>
      </c>
      <c r="I724" s="2">
        <v>1820000000</v>
      </c>
      <c r="J724" t="s">
        <v>15</v>
      </c>
      <c r="K724" s="18" t="s">
        <v>188</v>
      </c>
      <c r="L724" s="171">
        <f t="shared" si="33"/>
        <v>30656000000</v>
      </c>
      <c r="M724" s="14">
        <f t="shared" si="34"/>
        <v>25091000000</v>
      </c>
      <c r="N724" s="14">
        <f t="shared" si="35"/>
        <v>5565000000</v>
      </c>
    </row>
    <row r="725" spans="1:14" x14ac:dyDescent="0.2">
      <c r="A725">
        <v>751</v>
      </c>
      <c r="B725" t="s">
        <v>279</v>
      </c>
      <c r="C725" t="s">
        <v>7</v>
      </c>
      <c r="D725" s="1">
        <v>42369</v>
      </c>
      <c r="E725" s="2">
        <v>39678000000</v>
      </c>
      <c r="F725" s="2">
        <v>6638000000</v>
      </c>
      <c r="G725" s="2">
        <v>25171000000</v>
      </c>
      <c r="H725" s="2">
        <v>0</v>
      </c>
      <c r="I725" s="2">
        <v>1904000000</v>
      </c>
      <c r="J725" t="s">
        <v>15</v>
      </c>
      <c r="K725" s="18" t="s">
        <v>188</v>
      </c>
      <c r="L725" s="171">
        <f t="shared" si="33"/>
        <v>33040000000</v>
      </c>
      <c r="M725" s="14">
        <f t="shared" si="34"/>
        <v>27075000000</v>
      </c>
      <c r="N725" s="14">
        <f t="shared" si="35"/>
        <v>5965000000</v>
      </c>
    </row>
    <row r="726" spans="1:14" x14ac:dyDescent="0.2">
      <c r="A726">
        <v>752</v>
      </c>
      <c r="B726" t="s">
        <v>280</v>
      </c>
      <c r="C726" t="s">
        <v>2</v>
      </c>
      <c r="D726" s="1">
        <v>41274</v>
      </c>
      <c r="E726" s="2">
        <v>1765979000</v>
      </c>
      <c r="F726" s="2">
        <v>567989000</v>
      </c>
      <c r="G726" s="2">
        <v>158950000</v>
      </c>
      <c r="H726" s="2">
        <v>0</v>
      </c>
      <c r="I726" s="2">
        <v>506220000</v>
      </c>
      <c r="J726" t="s">
        <v>42</v>
      </c>
      <c r="K726" s="18" t="s">
        <v>43</v>
      </c>
      <c r="L726" s="171">
        <f t="shared" si="33"/>
        <v>1197990000</v>
      </c>
      <c r="M726" s="14">
        <f t="shared" si="34"/>
        <v>665170000</v>
      </c>
      <c r="N726" s="14">
        <f t="shared" si="35"/>
        <v>532820000</v>
      </c>
    </row>
    <row r="727" spans="1:14" x14ac:dyDescent="0.2">
      <c r="A727">
        <v>753</v>
      </c>
      <c r="B727" t="s">
        <v>280</v>
      </c>
      <c r="C727" t="s">
        <v>5</v>
      </c>
      <c r="D727" s="1">
        <v>41639</v>
      </c>
      <c r="E727" s="2">
        <v>2847945000</v>
      </c>
      <c r="F727" s="2">
        <v>1206813000</v>
      </c>
      <c r="G727" s="2">
        <v>241719000</v>
      </c>
      <c r="H727" s="2">
        <v>0</v>
      </c>
      <c r="I727" s="2">
        <v>865800000</v>
      </c>
      <c r="J727" t="s">
        <v>42</v>
      </c>
      <c r="K727" s="18" t="s">
        <v>43</v>
      </c>
      <c r="L727" s="171">
        <f t="shared" si="33"/>
        <v>1641132000</v>
      </c>
      <c r="M727" s="14">
        <f t="shared" si="34"/>
        <v>1107519000</v>
      </c>
      <c r="N727" s="14">
        <f t="shared" si="35"/>
        <v>533613000</v>
      </c>
    </row>
    <row r="728" spans="1:14" x14ac:dyDescent="0.2">
      <c r="A728">
        <v>754</v>
      </c>
      <c r="B728" t="s">
        <v>280</v>
      </c>
      <c r="C728" t="s">
        <v>6</v>
      </c>
      <c r="D728" s="1">
        <v>42004</v>
      </c>
      <c r="E728" s="2">
        <v>3305879000</v>
      </c>
      <c r="F728" s="2">
        <v>1403358000</v>
      </c>
      <c r="G728" s="2">
        <v>212481000</v>
      </c>
      <c r="H728" s="2">
        <v>0</v>
      </c>
      <c r="I728" s="2">
        <v>844130000</v>
      </c>
      <c r="J728" t="s">
        <v>42</v>
      </c>
      <c r="K728" s="18" t="s">
        <v>43</v>
      </c>
      <c r="L728" s="171">
        <f t="shared" si="33"/>
        <v>1902521000</v>
      </c>
      <c r="M728" s="14">
        <f t="shared" si="34"/>
        <v>1056611000</v>
      </c>
      <c r="N728" s="14">
        <f t="shared" si="35"/>
        <v>845910000</v>
      </c>
    </row>
    <row r="729" spans="1:14" x14ac:dyDescent="0.2">
      <c r="A729">
        <v>755</v>
      </c>
      <c r="B729" t="s">
        <v>280</v>
      </c>
      <c r="C729" t="s">
        <v>7</v>
      </c>
      <c r="D729" s="1">
        <v>42369</v>
      </c>
      <c r="E729" s="2">
        <v>3775685000</v>
      </c>
      <c r="F729" s="2">
        <v>1622257000</v>
      </c>
      <c r="G729" s="2">
        <v>258342000</v>
      </c>
      <c r="H729" s="2">
        <v>0</v>
      </c>
      <c r="I729" s="2">
        <v>826240000</v>
      </c>
      <c r="J729" t="s">
        <v>42</v>
      </c>
      <c r="K729" s="18" t="s">
        <v>43</v>
      </c>
      <c r="L729" s="171">
        <f t="shared" si="33"/>
        <v>2153428000</v>
      </c>
      <c r="M729" s="14">
        <f t="shared" si="34"/>
        <v>1084582000</v>
      </c>
      <c r="N729" s="14">
        <f t="shared" si="35"/>
        <v>1068846000</v>
      </c>
    </row>
    <row r="730" spans="1:14" x14ac:dyDescent="0.2">
      <c r="A730">
        <v>756</v>
      </c>
      <c r="B730" t="s">
        <v>281</v>
      </c>
      <c r="C730" t="s">
        <v>2</v>
      </c>
      <c r="D730" s="1">
        <v>41639</v>
      </c>
      <c r="E730" s="2">
        <v>2013719000</v>
      </c>
      <c r="F730" s="2">
        <v>0</v>
      </c>
      <c r="G730" s="2">
        <v>401324000</v>
      </c>
      <c r="H730" s="2">
        <v>0</v>
      </c>
      <c r="I730" s="2">
        <v>423312000</v>
      </c>
      <c r="J730" t="s">
        <v>42</v>
      </c>
      <c r="K730" s="18" t="s">
        <v>43</v>
      </c>
      <c r="L730" s="171">
        <f t="shared" si="33"/>
        <v>2013719000</v>
      </c>
      <c r="M730" s="14">
        <f t="shared" si="34"/>
        <v>824636000</v>
      </c>
      <c r="N730" s="14">
        <f t="shared" si="35"/>
        <v>1189083000</v>
      </c>
    </row>
    <row r="731" spans="1:14" x14ac:dyDescent="0.2">
      <c r="A731">
        <v>757</v>
      </c>
      <c r="B731" t="s">
        <v>281</v>
      </c>
      <c r="C731" t="s">
        <v>5</v>
      </c>
      <c r="D731" s="1">
        <v>42004</v>
      </c>
      <c r="E731" s="2">
        <v>1563210000</v>
      </c>
      <c r="F731" s="2">
        <v>0</v>
      </c>
      <c r="G731" s="2">
        <v>463059000</v>
      </c>
      <c r="H731" s="2">
        <v>0</v>
      </c>
      <c r="I731" s="2">
        <v>455016000</v>
      </c>
      <c r="J731" t="s">
        <v>42</v>
      </c>
      <c r="K731" s="18" t="s">
        <v>43</v>
      </c>
      <c r="L731" s="171">
        <f t="shared" si="33"/>
        <v>1563210000</v>
      </c>
      <c r="M731" s="14">
        <f t="shared" si="34"/>
        <v>918075000</v>
      </c>
      <c r="N731" s="14">
        <f t="shared" si="35"/>
        <v>645135000</v>
      </c>
    </row>
    <row r="732" spans="1:14" x14ac:dyDescent="0.2">
      <c r="A732">
        <v>758</v>
      </c>
      <c r="B732" t="s">
        <v>281</v>
      </c>
      <c r="C732" t="s">
        <v>6</v>
      </c>
      <c r="D732" s="1">
        <v>42369</v>
      </c>
      <c r="E732" s="2">
        <v>1828305000</v>
      </c>
      <c r="F732" s="2">
        <v>0</v>
      </c>
      <c r="G732" s="2">
        <v>706644000</v>
      </c>
      <c r="H732" s="2">
        <v>0</v>
      </c>
      <c r="I732" s="2">
        <v>504905000</v>
      </c>
      <c r="J732" t="s">
        <v>42</v>
      </c>
      <c r="K732" s="18" t="s">
        <v>43</v>
      </c>
      <c r="L732" s="171">
        <f t="shared" si="33"/>
        <v>1828305000</v>
      </c>
      <c r="M732" s="14">
        <f t="shared" si="34"/>
        <v>1211549000</v>
      </c>
      <c r="N732" s="14">
        <f t="shared" si="35"/>
        <v>616756000</v>
      </c>
    </row>
    <row r="733" spans="1:14" x14ac:dyDescent="0.2">
      <c r="A733">
        <v>759</v>
      </c>
      <c r="B733" t="s">
        <v>281</v>
      </c>
      <c r="C733" t="s">
        <v>7</v>
      </c>
      <c r="D733" s="1">
        <v>42735</v>
      </c>
      <c r="E733" s="2">
        <v>2040486000</v>
      </c>
      <c r="F733" s="2">
        <v>0</v>
      </c>
      <c r="G733" s="2">
        <v>842010000</v>
      </c>
      <c r="H733" s="2">
        <v>0</v>
      </c>
      <c r="I733" s="2">
        <v>568108000</v>
      </c>
      <c r="J733" t="s">
        <v>42</v>
      </c>
      <c r="K733" s="18" t="s">
        <v>43</v>
      </c>
      <c r="L733" s="171">
        <f t="shared" si="33"/>
        <v>2040486000</v>
      </c>
      <c r="M733" s="14">
        <f t="shared" si="34"/>
        <v>1410118000</v>
      </c>
      <c r="N733" s="14">
        <f t="shared" si="35"/>
        <v>630368000</v>
      </c>
    </row>
    <row r="734" spans="1:14" x14ac:dyDescent="0.2">
      <c r="A734">
        <v>760</v>
      </c>
      <c r="B734" t="s">
        <v>282</v>
      </c>
      <c r="C734" t="s">
        <v>2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s="2">
        <v>0</v>
      </c>
      <c r="I734" s="2">
        <v>1568000000</v>
      </c>
      <c r="J734" t="s">
        <v>9</v>
      </c>
      <c r="K734" s="18" t="s">
        <v>283</v>
      </c>
      <c r="L734" s="171">
        <f t="shared" si="33"/>
        <v>25842000000</v>
      </c>
      <c r="M734" s="14">
        <f t="shared" si="34"/>
        <v>18076000000</v>
      </c>
      <c r="N734" s="14">
        <f t="shared" si="35"/>
        <v>7766000000</v>
      </c>
    </row>
    <row r="735" spans="1:14" x14ac:dyDescent="0.2">
      <c r="A735">
        <v>761</v>
      </c>
      <c r="B735" t="s">
        <v>282</v>
      </c>
      <c r="C735" t="s">
        <v>5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s="2">
        <v>0</v>
      </c>
      <c r="I735" s="2">
        <v>1627000000</v>
      </c>
      <c r="J735" t="s">
        <v>9</v>
      </c>
      <c r="K735" s="18" t="s">
        <v>283</v>
      </c>
      <c r="L735" s="171">
        <f t="shared" si="33"/>
        <v>26915000000</v>
      </c>
      <c r="M735" s="14">
        <f t="shared" si="34"/>
        <v>17749000000</v>
      </c>
      <c r="N735" s="14">
        <f t="shared" si="35"/>
        <v>9166000000</v>
      </c>
    </row>
    <row r="736" spans="1:14" x14ac:dyDescent="0.2">
      <c r="A736">
        <v>762</v>
      </c>
      <c r="B736" t="s">
        <v>282</v>
      </c>
      <c r="C736" t="s">
        <v>6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s="2">
        <v>0</v>
      </c>
      <c r="I736" s="2">
        <v>1640000000</v>
      </c>
      <c r="J736" t="s">
        <v>9</v>
      </c>
      <c r="K736" s="18" t="s">
        <v>283</v>
      </c>
      <c r="L736" s="171">
        <f t="shared" si="33"/>
        <v>28389000000</v>
      </c>
      <c r="M736" s="14">
        <f t="shared" si="34"/>
        <v>17920000000</v>
      </c>
      <c r="N736" s="14">
        <f t="shared" si="35"/>
        <v>10469000000</v>
      </c>
    </row>
    <row r="737" spans="1:14" x14ac:dyDescent="0.2">
      <c r="A737">
        <v>763</v>
      </c>
      <c r="B737" t="s">
        <v>282</v>
      </c>
      <c r="C737" t="s">
        <v>7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s="2">
        <v>0</v>
      </c>
      <c r="I737" s="2">
        <v>1690000000</v>
      </c>
      <c r="J737" t="s">
        <v>9</v>
      </c>
      <c r="K737" s="18" t="s">
        <v>283</v>
      </c>
      <c r="L737" s="171">
        <f t="shared" si="33"/>
        <v>30265000000</v>
      </c>
      <c r="M737" s="14">
        <f t="shared" si="34"/>
        <v>18491000000</v>
      </c>
      <c r="N737" s="14">
        <f t="shared" si="35"/>
        <v>11774000000</v>
      </c>
    </row>
    <row r="738" spans="1:14" x14ac:dyDescent="0.2">
      <c r="A738">
        <v>764</v>
      </c>
      <c r="B738" t="s">
        <v>284</v>
      </c>
      <c r="C738" t="s">
        <v>2</v>
      </c>
      <c r="D738" s="1">
        <v>41274</v>
      </c>
      <c r="E738" s="2">
        <v>12245000000</v>
      </c>
      <c r="F738" s="2">
        <v>3535000000</v>
      </c>
      <c r="G738" s="2">
        <v>1126000000</v>
      </c>
      <c r="H738" s="2">
        <v>0</v>
      </c>
      <c r="I738" s="2">
        <v>2866000000</v>
      </c>
      <c r="J738" t="s">
        <v>72</v>
      </c>
      <c r="K738" s="18" t="s">
        <v>133</v>
      </c>
      <c r="L738" s="171">
        <f t="shared" si="33"/>
        <v>8710000000</v>
      </c>
      <c r="M738" s="14">
        <f t="shared" si="34"/>
        <v>3992000000</v>
      </c>
      <c r="N738" s="14">
        <f t="shared" si="35"/>
        <v>4718000000</v>
      </c>
    </row>
    <row r="739" spans="1:14" x14ac:dyDescent="0.2">
      <c r="A739">
        <v>765</v>
      </c>
      <c r="B739" t="s">
        <v>284</v>
      </c>
      <c r="C739" t="s">
        <v>5</v>
      </c>
      <c r="D739" s="1">
        <v>41639</v>
      </c>
      <c r="E739" s="2">
        <v>11905000000</v>
      </c>
      <c r="F739" s="2">
        <v>3969000000</v>
      </c>
      <c r="G739" s="2">
        <v>1045000000</v>
      </c>
      <c r="H739" s="2">
        <v>0</v>
      </c>
      <c r="I739" s="2">
        <v>2687000000</v>
      </c>
      <c r="J739" t="s">
        <v>72</v>
      </c>
      <c r="K739" s="18" t="s">
        <v>133</v>
      </c>
      <c r="L739" s="171">
        <f t="shared" si="33"/>
        <v>7936000000</v>
      </c>
      <c r="M739" s="14">
        <f t="shared" si="34"/>
        <v>3732000000</v>
      </c>
      <c r="N739" s="14">
        <f t="shared" si="35"/>
        <v>4204000000</v>
      </c>
    </row>
    <row r="740" spans="1:14" x14ac:dyDescent="0.2">
      <c r="A740">
        <v>766</v>
      </c>
      <c r="B740" t="s">
        <v>284</v>
      </c>
      <c r="C740" t="s">
        <v>6</v>
      </c>
      <c r="D740" s="1">
        <v>42004</v>
      </c>
      <c r="E740" s="2">
        <v>10737000000</v>
      </c>
      <c r="F740" s="2">
        <v>3753000000</v>
      </c>
      <c r="G740" s="2">
        <v>863000000</v>
      </c>
      <c r="H740" s="2">
        <v>0</v>
      </c>
      <c r="I740" s="2">
        <v>3224000000</v>
      </c>
      <c r="J740" t="s">
        <v>72</v>
      </c>
      <c r="K740" s="18" t="s">
        <v>133</v>
      </c>
      <c r="L740" s="171">
        <f t="shared" si="33"/>
        <v>6984000000</v>
      </c>
      <c r="M740" s="14">
        <f t="shared" si="34"/>
        <v>4087000000</v>
      </c>
      <c r="N740" s="14">
        <f t="shared" si="35"/>
        <v>2897000000</v>
      </c>
    </row>
    <row r="741" spans="1:14" x14ac:dyDescent="0.2">
      <c r="A741">
        <v>767</v>
      </c>
      <c r="B741" t="s">
        <v>284</v>
      </c>
      <c r="C741" t="s">
        <v>7</v>
      </c>
      <c r="D741" s="1">
        <v>42369</v>
      </c>
      <c r="E741" s="2">
        <v>6636000000</v>
      </c>
      <c r="F741" s="2">
        <v>3323000000</v>
      </c>
      <c r="G741" s="2">
        <v>703000000</v>
      </c>
      <c r="H741" s="2">
        <v>0</v>
      </c>
      <c r="I741" s="2">
        <v>3955000000</v>
      </c>
      <c r="J741" t="s">
        <v>72</v>
      </c>
      <c r="K741" s="18" t="s">
        <v>133</v>
      </c>
      <c r="L741" s="171">
        <f t="shared" si="33"/>
        <v>3313000000</v>
      </c>
      <c r="M741" s="14">
        <f t="shared" si="34"/>
        <v>4658000000</v>
      </c>
      <c r="N741" s="14">
        <f t="shared" si="35"/>
        <v>-1345000000</v>
      </c>
    </row>
    <row r="742" spans="1:14" x14ac:dyDescent="0.2">
      <c r="A742">
        <v>768</v>
      </c>
      <c r="B742" t="s">
        <v>285</v>
      </c>
      <c r="C742" t="s">
        <v>2</v>
      </c>
      <c r="D742" s="1">
        <v>41274</v>
      </c>
      <c r="E742" s="2">
        <v>22086000000</v>
      </c>
      <c r="F742" s="2">
        <v>13195000000</v>
      </c>
      <c r="G742" s="2">
        <v>0</v>
      </c>
      <c r="H742" s="2">
        <v>0</v>
      </c>
      <c r="I742" s="2">
        <v>7080000000</v>
      </c>
      <c r="J742" t="s">
        <v>37</v>
      </c>
      <c r="K742" s="18" t="s">
        <v>40</v>
      </c>
      <c r="L742" s="171">
        <f t="shared" si="33"/>
        <v>8891000000</v>
      </c>
      <c r="M742" s="14">
        <f t="shared" si="34"/>
        <v>7080000000</v>
      </c>
      <c r="N742" s="14">
        <f t="shared" si="35"/>
        <v>1811000000</v>
      </c>
    </row>
    <row r="743" spans="1:14" x14ac:dyDescent="0.2">
      <c r="A743">
        <v>769</v>
      </c>
      <c r="B743" t="s">
        <v>285</v>
      </c>
      <c r="C743" t="s">
        <v>5</v>
      </c>
      <c r="D743" s="1">
        <v>41639</v>
      </c>
      <c r="E743" s="2">
        <v>20673000000</v>
      </c>
      <c r="F743" s="2">
        <v>11048000000</v>
      </c>
      <c r="G743" s="2">
        <v>0</v>
      </c>
      <c r="H743" s="2">
        <v>0</v>
      </c>
      <c r="I743" s="2">
        <v>5970000000</v>
      </c>
      <c r="J743" t="s">
        <v>37</v>
      </c>
      <c r="K743" s="18" t="s">
        <v>40</v>
      </c>
      <c r="L743" s="171">
        <f t="shared" si="33"/>
        <v>9625000000</v>
      </c>
      <c r="M743" s="14">
        <f t="shared" si="34"/>
        <v>5970000000</v>
      </c>
      <c r="N743" s="14">
        <f t="shared" si="35"/>
        <v>3655000000</v>
      </c>
    </row>
    <row r="744" spans="1:14" x14ac:dyDescent="0.2">
      <c r="A744">
        <v>770</v>
      </c>
      <c r="B744" t="s">
        <v>285</v>
      </c>
      <c r="C744" t="s">
        <v>6</v>
      </c>
      <c r="D744" s="1">
        <v>42004</v>
      </c>
      <c r="E744" s="2">
        <v>18614000000</v>
      </c>
      <c r="F744" s="2">
        <v>10805000000</v>
      </c>
      <c r="G744" s="2">
        <v>0</v>
      </c>
      <c r="H744" s="2">
        <v>0</v>
      </c>
      <c r="I744" s="2">
        <v>5757000000</v>
      </c>
      <c r="J744" t="s">
        <v>37</v>
      </c>
      <c r="K744" s="18" t="s">
        <v>40</v>
      </c>
      <c r="L744" s="171">
        <f t="shared" si="33"/>
        <v>7809000000</v>
      </c>
      <c r="M744" s="14">
        <f t="shared" si="34"/>
        <v>5757000000</v>
      </c>
      <c r="N744" s="14">
        <f t="shared" si="35"/>
        <v>2052000000</v>
      </c>
    </row>
    <row r="745" spans="1:14" x14ac:dyDescent="0.2">
      <c r="A745">
        <v>771</v>
      </c>
      <c r="B745" t="s">
        <v>285</v>
      </c>
      <c r="C745" t="s">
        <v>7</v>
      </c>
      <c r="D745" s="1">
        <v>42369</v>
      </c>
      <c r="E745" s="2">
        <v>18377000000</v>
      </c>
      <c r="F745" s="2">
        <v>10775000000</v>
      </c>
      <c r="G745" s="2">
        <v>0</v>
      </c>
      <c r="H745" s="2">
        <v>0</v>
      </c>
      <c r="I745" s="2">
        <v>5274000000</v>
      </c>
      <c r="J745" t="s">
        <v>37</v>
      </c>
      <c r="K745" s="18" t="s">
        <v>40</v>
      </c>
      <c r="L745" s="171">
        <f t="shared" si="33"/>
        <v>7602000000</v>
      </c>
      <c r="M745" s="14">
        <f t="shared" si="34"/>
        <v>5274000000</v>
      </c>
      <c r="N745" s="14">
        <f t="shared" si="35"/>
        <v>2328000000</v>
      </c>
    </row>
    <row r="746" spans="1:14" x14ac:dyDescent="0.2">
      <c r="A746">
        <v>772</v>
      </c>
      <c r="B746" t="s">
        <v>286</v>
      </c>
      <c r="C746" t="s">
        <v>2</v>
      </c>
      <c r="D746" s="1">
        <v>41274</v>
      </c>
      <c r="E746" s="2">
        <v>5580506000</v>
      </c>
      <c r="F746" s="2">
        <v>3440623000</v>
      </c>
      <c r="G746" s="2">
        <v>1111232000</v>
      </c>
      <c r="H746" s="2">
        <v>0</v>
      </c>
      <c r="I746" s="2">
        <v>0</v>
      </c>
      <c r="J746" t="s">
        <v>9</v>
      </c>
      <c r="K746" s="18" t="s">
        <v>287</v>
      </c>
      <c r="L746" s="171">
        <f t="shared" si="33"/>
        <v>2139883000</v>
      </c>
      <c r="M746" s="14">
        <f t="shared" si="34"/>
        <v>1111232000</v>
      </c>
      <c r="N746" s="14">
        <f t="shared" si="35"/>
        <v>1028651000</v>
      </c>
    </row>
    <row r="747" spans="1:14" x14ac:dyDescent="0.2">
      <c r="A747">
        <v>773</v>
      </c>
      <c r="B747" t="s">
        <v>286</v>
      </c>
      <c r="C747" t="s">
        <v>5</v>
      </c>
      <c r="D747" s="1">
        <v>41639</v>
      </c>
      <c r="E747" s="2">
        <v>5899872000</v>
      </c>
      <c r="F747" s="2">
        <v>3621417000</v>
      </c>
      <c r="G747" s="2">
        <v>1124753000</v>
      </c>
      <c r="H747" s="2">
        <v>0</v>
      </c>
      <c r="I747" s="2">
        <v>0</v>
      </c>
      <c r="J747" t="s">
        <v>9</v>
      </c>
      <c r="K747" s="18" t="s">
        <v>287</v>
      </c>
      <c r="L747" s="171">
        <f t="shared" si="33"/>
        <v>2278455000</v>
      </c>
      <c r="M747" s="14">
        <f t="shared" si="34"/>
        <v>1124753000</v>
      </c>
      <c r="N747" s="14">
        <f t="shared" si="35"/>
        <v>1153702000</v>
      </c>
    </row>
    <row r="748" spans="1:14" x14ac:dyDescent="0.2">
      <c r="A748">
        <v>774</v>
      </c>
      <c r="B748" t="s">
        <v>286</v>
      </c>
      <c r="C748" t="s">
        <v>6</v>
      </c>
      <c r="D748" s="1">
        <v>42004</v>
      </c>
      <c r="E748" s="2">
        <v>6228508000</v>
      </c>
      <c r="F748" s="2">
        <v>3788023000</v>
      </c>
      <c r="G748" s="2">
        <v>1159502000</v>
      </c>
      <c r="H748" s="2">
        <v>0</v>
      </c>
      <c r="I748" s="2">
        <v>0</v>
      </c>
      <c r="J748" t="s">
        <v>9</v>
      </c>
      <c r="K748" s="18" t="s">
        <v>287</v>
      </c>
      <c r="L748" s="171">
        <f t="shared" si="33"/>
        <v>2440485000</v>
      </c>
      <c r="M748" s="14">
        <f t="shared" si="34"/>
        <v>1159502000</v>
      </c>
      <c r="N748" s="14">
        <f t="shared" si="35"/>
        <v>1280983000</v>
      </c>
    </row>
    <row r="749" spans="1:14" x14ac:dyDescent="0.2">
      <c r="A749">
        <v>775</v>
      </c>
      <c r="B749" t="s">
        <v>286</v>
      </c>
      <c r="C749" t="s">
        <v>7</v>
      </c>
      <c r="D749" s="1">
        <v>42369</v>
      </c>
      <c r="E749" s="2">
        <v>5995402000</v>
      </c>
      <c r="F749" s="2">
        <v>3619612000</v>
      </c>
      <c r="G749" s="2">
        <v>1220095000</v>
      </c>
      <c r="H749" s="2">
        <v>0</v>
      </c>
      <c r="I749" s="2">
        <v>0</v>
      </c>
      <c r="J749" t="s">
        <v>9</v>
      </c>
      <c r="K749" s="18" t="s">
        <v>287</v>
      </c>
      <c r="L749" s="171">
        <f t="shared" si="33"/>
        <v>2375790000</v>
      </c>
      <c r="M749" s="14">
        <f t="shared" si="34"/>
        <v>1220095000</v>
      </c>
      <c r="N749" s="14">
        <f t="shared" si="35"/>
        <v>1155695000</v>
      </c>
    </row>
    <row r="750" spans="1:14" x14ac:dyDescent="0.2">
      <c r="A750">
        <v>776</v>
      </c>
      <c r="B750" t="s">
        <v>288</v>
      </c>
      <c r="C750" t="s">
        <v>2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15</v>
      </c>
      <c r="K750" s="18" t="s">
        <v>20</v>
      </c>
      <c r="L750" s="171">
        <f t="shared" si="33"/>
        <v>1161400000</v>
      </c>
      <c r="M750" s="14">
        <f t="shared" si="34"/>
        <v>971300000</v>
      </c>
      <c r="N750" s="14">
        <f t="shared" si="35"/>
        <v>190100000</v>
      </c>
    </row>
    <row r="751" spans="1:14" x14ac:dyDescent="0.2">
      <c r="A751">
        <v>777</v>
      </c>
      <c r="B751" t="s">
        <v>288</v>
      </c>
      <c r="C751" t="s">
        <v>5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15</v>
      </c>
      <c r="K751" s="18" t="s">
        <v>20</v>
      </c>
      <c r="L751" s="171">
        <f t="shared" si="33"/>
        <v>1245500000</v>
      </c>
      <c r="M751" s="14">
        <f t="shared" si="34"/>
        <v>908500000</v>
      </c>
      <c r="N751" s="14">
        <f t="shared" si="35"/>
        <v>337000000</v>
      </c>
    </row>
    <row r="752" spans="1:14" x14ac:dyDescent="0.2">
      <c r="A752">
        <v>778</v>
      </c>
      <c r="B752" t="s">
        <v>288</v>
      </c>
      <c r="C752" t="s">
        <v>6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15</v>
      </c>
      <c r="K752" s="18" t="s">
        <v>20</v>
      </c>
      <c r="L752" s="171">
        <f t="shared" si="33"/>
        <v>1432700000</v>
      </c>
      <c r="M752" s="14">
        <f t="shared" si="34"/>
        <v>949100000</v>
      </c>
      <c r="N752" s="14">
        <f t="shared" si="35"/>
        <v>483600000</v>
      </c>
    </row>
    <row r="753" spans="1:14" x14ac:dyDescent="0.2">
      <c r="A753">
        <v>779</v>
      </c>
      <c r="B753" t="s">
        <v>288</v>
      </c>
      <c r="C753" t="s">
        <v>7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15</v>
      </c>
      <c r="K753" s="18" t="s">
        <v>20</v>
      </c>
      <c r="L753" s="171">
        <f t="shared" si="33"/>
        <v>1563300000</v>
      </c>
      <c r="M753" s="14">
        <f t="shared" si="34"/>
        <v>1004200000</v>
      </c>
      <c r="N753" s="14">
        <f t="shared" si="35"/>
        <v>559100000</v>
      </c>
    </row>
    <row r="754" spans="1:14" x14ac:dyDescent="0.2">
      <c r="A754">
        <v>780</v>
      </c>
      <c r="B754" t="s">
        <v>289</v>
      </c>
      <c r="C754" t="s">
        <v>2</v>
      </c>
      <c r="D754" s="1">
        <v>41639</v>
      </c>
      <c r="E754" s="2">
        <v>39055000000</v>
      </c>
      <c r="F754" s="2">
        <v>28364000000</v>
      </c>
      <c r="G754" s="2">
        <v>5190000000</v>
      </c>
      <c r="H754" s="2">
        <v>0</v>
      </c>
      <c r="I754" s="2">
        <v>0</v>
      </c>
      <c r="J754" t="s">
        <v>3</v>
      </c>
      <c r="K754" s="18" t="s">
        <v>153</v>
      </c>
      <c r="L754" s="171">
        <f t="shared" si="33"/>
        <v>10691000000</v>
      </c>
      <c r="M754" s="14">
        <f t="shared" si="34"/>
        <v>5190000000</v>
      </c>
      <c r="N754" s="14">
        <f t="shared" si="35"/>
        <v>5501000000</v>
      </c>
    </row>
    <row r="755" spans="1:14" x14ac:dyDescent="0.2">
      <c r="A755">
        <v>781</v>
      </c>
      <c r="B755" t="s">
        <v>289</v>
      </c>
      <c r="C755" t="s">
        <v>5</v>
      </c>
      <c r="D755" s="1">
        <v>42004</v>
      </c>
      <c r="E755" s="2">
        <v>40306000000</v>
      </c>
      <c r="F755" s="2">
        <v>28957000000</v>
      </c>
      <c r="G755" s="2">
        <v>5518000000</v>
      </c>
      <c r="H755" s="2">
        <v>0</v>
      </c>
      <c r="I755" s="2">
        <v>0</v>
      </c>
      <c r="J755" t="s">
        <v>3</v>
      </c>
      <c r="K755" s="18" t="s">
        <v>153</v>
      </c>
      <c r="L755" s="171">
        <f t="shared" si="33"/>
        <v>11349000000</v>
      </c>
      <c r="M755" s="14">
        <f t="shared" si="34"/>
        <v>5518000000</v>
      </c>
      <c r="N755" s="14">
        <f t="shared" si="35"/>
        <v>5831000000</v>
      </c>
    </row>
    <row r="756" spans="1:14" x14ac:dyDescent="0.2">
      <c r="A756">
        <v>782</v>
      </c>
      <c r="B756" t="s">
        <v>289</v>
      </c>
      <c r="C756" t="s">
        <v>6</v>
      </c>
      <c r="D756" s="1">
        <v>42369</v>
      </c>
      <c r="E756" s="2">
        <v>38581000000</v>
      </c>
      <c r="F756" s="2">
        <v>26747000000</v>
      </c>
      <c r="G756" s="2">
        <v>5006000000</v>
      </c>
      <c r="H756" s="2">
        <v>0</v>
      </c>
      <c r="I756" s="2">
        <v>0</v>
      </c>
      <c r="J756" t="s">
        <v>3</v>
      </c>
      <c r="K756" s="18" t="s">
        <v>153</v>
      </c>
      <c r="L756" s="171">
        <f t="shared" si="33"/>
        <v>11834000000</v>
      </c>
      <c r="M756" s="14">
        <f t="shared" si="34"/>
        <v>5006000000</v>
      </c>
      <c r="N756" s="14">
        <f t="shared" si="35"/>
        <v>6828000000</v>
      </c>
    </row>
    <row r="757" spans="1:14" x14ac:dyDescent="0.2">
      <c r="A757">
        <v>783</v>
      </c>
      <c r="B757" t="s">
        <v>289</v>
      </c>
      <c r="C757" t="s">
        <v>7</v>
      </c>
      <c r="D757" s="1">
        <v>42735</v>
      </c>
      <c r="E757" s="2">
        <v>39302000000</v>
      </c>
      <c r="F757" s="2">
        <v>27150000000</v>
      </c>
      <c r="G757" s="2">
        <v>5469000000</v>
      </c>
      <c r="H757" s="2">
        <v>0</v>
      </c>
      <c r="I757" s="2">
        <v>0</v>
      </c>
      <c r="J757" t="s">
        <v>3</v>
      </c>
      <c r="K757" s="18" t="s">
        <v>153</v>
      </c>
      <c r="L757" s="171">
        <f t="shared" si="33"/>
        <v>12152000000</v>
      </c>
      <c r="M757" s="14">
        <f t="shared" si="34"/>
        <v>5469000000</v>
      </c>
      <c r="N757" s="14">
        <f t="shared" si="35"/>
        <v>6683000000</v>
      </c>
    </row>
    <row r="758" spans="1:14" x14ac:dyDescent="0.2">
      <c r="A758">
        <v>784</v>
      </c>
      <c r="B758" t="s">
        <v>290</v>
      </c>
      <c r="C758" t="s">
        <v>2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72</v>
      </c>
      <c r="K758" s="18" t="s">
        <v>291</v>
      </c>
      <c r="L758" s="171">
        <f t="shared" si="33"/>
        <v>1534846000</v>
      </c>
      <c r="M758" s="14">
        <f t="shared" si="34"/>
        <v>597108000</v>
      </c>
      <c r="N758" s="14">
        <f t="shared" si="35"/>
        <v>937738000</v>
      </c>
    </row>
    <row r="759" spans="1:14" x14ac:dyDescent="0.2">
      <c r="A759">
        <v>785</v>
      </c>
      <c r="B759" t="s">
        <v>290</v>
      </c>
      <c r="C759" t="s">
        <v>5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72</v>
      </c>
      <c r="K759" s="18" t="s">
        <v>291</v>
      </c>
      <c r="L759" s="171">
        <f t="shared" si="33"/>
        <v>1709253000</v>
      </c>
      <c r="M759" s="14">
        <f t="shared" si="34"/>
        <v>656079000</v>
      </c>
      <c r="N759" s="14">
        <f t="shared" si="35"/>
        <v>1053174000</v>
      </c>
    </row>
    <row r="760" spans="1:14" x14ac:dyDescent="0.2">
      <c r="A760">
        <v>786</v>
      </c>
      <c r="B760" t="s">
        <v>290</v>
      </c>
      <c r="C760" t="s">
        <v>6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72</v>
      </c>
      <c r="K760" s="18" t="s">
        <v>291</v>
      </c>
      <c r="L760" s="171">
        <f t="shared" si="33"/>
        <v>1458226000</v>
      </c>
      <c r="M760" s="14">
        <f t="shared" si="34"/>
        <v>747021000</v>
      </c>
      <c r="N760" s="14">
        <f t="shared" si="35"/>
        <v>711205000</v>
      </c>
    </row>
    <row r="761" spans="1:14" x14ac:dyDescent="0.2">
      <c r="A761">
        <v>787</v>
      </c>
      <c r="B761" t="s">
        <v>290</v>
      </c>
      <c r="C761" t="s">
        <v>7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72</v>
      </c>
      <c r="K761" s="18" t="s">
        <v>291</v>
      </c>
      <c r="L761" s="171">
        <f t="shared" si="33"/>
        <v>725427000</v>
      </c>
      <c r="M761" s="14">
        <f t="shared" si="34"/>
        <v>745143000</v>
      </c>
      <c r="N761" s="14">
        <f t="shared" si="35"/>
        <v>-19716000</v>
      </c>
    </row>
    <row r="762" spans="1:14" x14ac:dyDescent="0.2">
      <c r="A762">
        <v>788</v>
      </c>
      <c r="B762" t="s">
        <v>292</v>
      </c>
      <c r="C762" t="s">
        <v>2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12</v>
      </c>
      <c r="K762" s="18" t="s">
        <v>293</v>
      </c>
      <c r="L762" s="171">
        <f t="shared" si="33"/>
        <v>15637000000</v>
      </c>
      <c r="M762" s="14">
        <f t="shared" si="34"/>
        <v>11820000000</v>
      </c>
      <c r="N762" s="14">
        <f t="shared" si="35"/>
        <v>3817000000</v>
      </c>
    </row>
    <row r="763" spans="1:14" x14ac:dyDescent="0.2">
      <c r="A763">
        <v>789</v>
      </c>
      <c r="B763" t="s">
        <v>292</v>
      </c>
      <c r="C763" t="s">
        <v>5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12</v>
      </c>
      <c r="K763" s="18" t="s">
        <v>293</v>
      </c>
      <c r="L763" s="171">
        <f t="shared" si="33"/>
        <v>14939000000</v>
      </c>
      <c r="M763" s="14">
        <f t="shared" si="34"/>
        <v>12237000000</v>
      </c>
      <c r="N763" s="14">
        <f t="shared" si="35"/>
        <v>2702000000</v>
      </c>
    </row>
    <row r="764" spans="1:14" x14ac:dyDescent="0.2">
      <c r="A764">
        <v>790</v>
      </c>
      <c r="B764" t="s">
        <v>292</v>
      </c>
      <c r="C764" t="s">
        <v>6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12</v>
      </c>
      <c r="K764" s="18" t="s">
        <v>293</v>
      </c>
      <c r="L764" s="171">
        <f t="shared" si="33"/>
        <v>14616000000</v>
      </c>
      <c r="M764" s="14">
        <f t="shared" si="34"/>
        <v>11472000000</v>
      </c>
      <c r="N764" s="14">
        <f t="shared" si="35"/>
        <v>3144000000</v>
      </c>
    </row>
    <row r="765" spans="1:14" x14ac:dyDescent="0.2">
      <c r="A765">
        <v>791</v>
      </c>
      <c r="B765" t="s">
        <v>294</v>
      </c>
      <c r="C765" t="s">
        <v>2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12</v>
      </c>
      <c r="K765" s="18" t="s">
        <v>13</v>
      </c>
      <c r="L765" s="171">
        <f t="shared" si="33"/>
        <v>25918000000</v>
      </c>
      <c r="M765" s="14">
        <f t="shared" si="34"/>
        <v>17775000000</v>
      </c>
      <c r="N765" s="14">
        <f t="shared" si="35"/>
        <v>8143000000</v>
      </c>
    </row>
    <row r="766" spans="1:14" x14ac:dyDescent="0.2">
      <c r="A766">
        <v>792</v>
      </c>
      <c r="B766" t="s">
        <v>294</v>
      </c>
      <c r="C766" t="s">
        <v>5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12</v>
      </c>
      <c r="K766" s="18" t="s">
        <v>13</v>
      </c>
      <c r="L766" s="171">
        <f t="shared" si="33"/>
        <v>11220000000</v>
      </c>
      <c r="M766" s="14">
        <f t="shared" si="34"/>
        <v>6788000000</v>
      </c>
      <c r="N766" s="14">
        <f t="shared" si="35"/>
        <v>4432000000</v>
      </c>
    </row>
    <row r="767" spans="1:14" x14ac:dyDescent="0.2">
      <c r="A767">
        <v>793</v>
      </c>
      <c r="B767" t="s">
        <v>294</v>
      </c>
      <c r="C767" t="s">
        <v>6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12</v>
      </c>
      <c r="K767" s="18" t="s">
        <v>13</v>
      </c>
      <c r="L767" s="171">
        <f t="shared" si="33"/>
        <v>9939000000</v>
      </c>
      <c r="M767" s="14">
        <f t="shared" si="34"/>
        <v>5956000000</v>
      </c>
      <c r="N767" s="14">
        <f t="shared" si="35"/>
        <v>3983000000</v>
      </c>
    </row>
    <row r="768" spans="1:14" x14ac:dyDescent="0.2">
      <c r="A768">
        <v>794</v>
      </c>
      <c r="B768" t="s">
        <v>294</v>
      </c>
      <c r="C768" t="s">
        <v>7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12</v>
      </c>
      <c r="K768" s="18" t="s">
        <v>13</v>
      </c>
      <c r="L768" s="171">
        <f t="shared" si="33"/>
        <v>8998000000</v>
      </c>
      <c r="M768" s="14">
        <f t="shared" si="34"/>
        <v>5244000000</v>
      </c>
      <c r="N768" s="14">
        <f t="shared" si="35"/>
        <v>3754000000</v>
      </c>
    </row>
    <row r="769" spans="1:14" x14ac:dyDescent="0.2">
      <c r="A769">
        <v>795</v>
      </c>
      <c r="B769" t="s">
        <v>295</v>
      </c>
      <c r="C769" t="s">
        <v>2</v>
      </c>
      <c r="D769" s="1">
        <v>41394</v>
      </c>
      <c r="E769" s="2">
        <v>2807114000</v>
      </c>
      <c r="F769" s="2">
        <v>1123773000</v>
      </c>
      <c r="G769" s="2">
        <v>828095000</v>
      </c>
      <c r="H769" s="2">
        <v>0</v>
      </c>
      <c r="I769" s="2">
        <v>92407000</v>
      </c>
      <c r="J769" t="s">
        <v>37</v>
      </c>
      <c r="K769" s="18" t="s">
        <v>89</v>
      </c>
      <c r="L769" s="171">
        <f t="shared" si="33"/>
        <v>1683341000</v>
      </c>
      <c r="M769" s="14">
        <f t="shared" si="34"/>
        <v>920502000</v>
      </c>
      <c r="N769" s="14">
        <f t="shared" si="35"/>
        <v>762839000</v>
      </c>
    </row>
    <row r="770" spans="1:14" x14ac:dyDescent="0.2">
      <c r="A770">
        <v>796</v>
      </c>
      <c r="B770" t="s">
        <v>295</v>
      </c>
      <c r="C770" t="s">
        <v>5</v>
      </c>
      <c r="D770" s="1">
        <v>41759</v>
      </c>
      <c r="E770" s="2">
        <v>3024295000</v>
      </c>
      <c r="F770" s="2">
        <v>1179405000</v>
      </c>
      <c r="G770" s="2">
        <v>830789000</v>
      </c>
      <c r="H770" s="2">
        <v>0</v>
      </c>
      <c r="I770" s="2">
        <v>115604000</v>
      </c>
      <c r="J770" t="s">
        <v>37</v>
      </c>
      <c r="K770" s="18" t="s">
        <v>89</v>
      </c>
      <c r="L770" s="171">
        <f t="shared" si="33"/>
        <v>1844890000</v>
      </c>
      <c r="M770" s="14">
        <f t="shared" si="34"/>
        <v>946393000</v>
      </c>
      <c r="N770" s="14">
        <f t="shared" si="35"/>
        <v>898497000</v>
      </c>
    </row>
    <row r="771" spans="1:14" x14ac:dyDescent="0.2">
      <c r="A771">
        <v>797</v>
      </c>
      <c r="B771" t="s">
        <v>295</v>
      </c>
      <c r="C771" t="s">
        <v>6</v>
      </c>
      <c r="D771" s="1">
        <v>42124</v>
      </c>
      <c r="E771" s="2">
        <v>3078658000</v>
      </c>
      <c r="F771" s="2">
        <v>1231104000</v>
      </c>
      <c r="G771" s="2">
        <v>818091000</v>
      </c>
      <c r="H771" s="2">
        <v>0</v>
      </c>
      <c r="I771" s="2">
        <v>159804000</v>
      </c>
      <c r="J771" t="s">
        <v>37</v>
      </c>
      <c r="K771" s="18" t="s">
        <v>89</v>
      </c>
      <c r="L771" s="171">
        <f t="shared" ref="L771:L834" si="36">E771-F771</f>
        <v>1847554000</v>
      </c>
      <c r="M771" s="14">
        <f t="shared" ref="M771:M834" si="37">G771+H771+I771</f>
        <v>977895000</v>
      </c>
      <c r="N771" s="14">
        <f t="shared" ref="N771:N834" si="38">L771-M771</f>
        <v>869659000</v>
      </c>
    </row>
    <row r="772" spans="1:14" x14ac:dyDescent="0.2">
      <c r="A772">
        <v>798</v>
      </c>
      <c r="B772" t="s">
        <v>295</v>
      </c>
      <c r="C772" t="s">
        <v>7</v>
      </c>
      <c r="D772" s="1">
        <v>42490</v>
      </c>
      <c r="E772" s="2">
        <v>3038153000</v>
      </c>
      <c r="F772" s="2">
        <v>1250320000</v>
      </c>
      <c r="G772" s="2">
        <v>905648000</v>
      </c>
      <c r="H772" s="2">
        <v>0</v>
      </c>
      <c r="I772" s="2">
        <v>173598000</v>
      </c>
      <c r="J772" t="s">
        <v>37</v>
      </c>
      <c r="K772" s="18" t="s">
        <v>89</v>
      </c>
      <c r="L772" s="171">
        <f t="shared" si="36"/>
        <v>1787833000</v>
      </c>
      <c r="M772" s="14">
        <f t="shared" si="37"/>
        <v>1079246000</v>
      </c>
      <c r="N772" s="14">
        <f t="shared" si="38"/>
        <v>708587000</v>
      </c>
    </row>
    <row r="773" spans="1:14" x14ac:dyDescent="0.2">
      <c r="A773">
        <v>799</v>
      </c>
      <c r="B773" t="s">
        <v>296</v>
      </c>
      <c r="C773" t="s">
        <v>2</v>
      </c>
      <c r="D773" s="1">
        <v>41574</v>
      </c>
      <c r="E773" s="2">
        <v>8751654000</v>
      </c>
      <c r="F773" s="2">
        <v>7338838000</v>
      </c>
      <c r="G773" s="2">
        <v>627340000</v>
      </c>
      <c r="H773" s="2">
        <v>0</v>
      </c>
      <c r="I773" s="2">
        <v>0</v>
      </c>
      <c r="J773" t="s">
        <v>26</v>
      </c>
      <c r="K773" s="18" t="s">
        <v>113</v>
      </c>
      <c r="L773" s="171">
        <f t="shared" si="36"/>
        <v>1412816000</v>
      </c>
      <c r="M773" s="14">
        <f t="shared" si="37"/>
        <v>627340000</v>
      </c>
      <c r="N773" s="14">
        <f t="shared" si="38"/>
        <v>785476000</v>
      </c>
    </row>
    <row r="774" spans="1:14" x14ac:dyDescent="0.2">
      <c r="A774">
        <v>800</v>
      </c>
      <c r="B774" t="s">
        <v>296</v>
      </c>
      <c r="C774" t="s">
        <v>5</v>
      </c>
      <c r="D774" s="1">
        <v>41938</v>
      </c>
      <c r="E774" s="2">
        <v>9316256000</v>
      </c>
      <c r="F774" s="2">
        <v>7751273000</v>
      </c>
      <c r="G774" s="2">
        <v>650948000</v>
      </c>
      <c r="H774" s="2">
        <v>0</v>
      </c>
      <c r="I774" s="2">
        <v>0</v>
      </c>
      <c r="J774" t="s">
        <v>26</v>
      </c>
      <c r="K774" s="18" t="s">
        <v>113</v>
      </c>
      <c r="L774" s="171">
        <f t="shared" si="36"/>
        <v>1564983000</v>
      </c>
      <c r="M774" s="14">
        <f t="shared" si="37"/>
        <v>650948000</v>
      </c>
      <c r="N774" s="14">
        <f t="shared" si="38"/>
        <v>914035000</v>
      </c>
    </row>
    <row r="775" spans="1:14" x14ac:dyDescent="0.2">
      <c r="A775">
        <v>801</v>
      </c>
      <c r="B775" t="s">
        <v>296</v>
      </c>
      <c r="C775" t="s">
        <v>6</v>
      </c>
      <c r="D775" s="1">
        <v>42308</v>
      </c>
      <c r="E775" s="2">
        <v>9263863000</v>
      </c>
      <c r="F775" s="2">
        <v>7455282000</v>
      </c>
      <c r="G775" s="2">
        <v>743611000</v>
      </c>
      <c r="H775" s="2">
        <v>0</v>
      </c>
      <c r="I775" s="2">
        <v>0</v>
      </c>
      <c r="J775" t="s">
        <v>26</v>
      </c>
      <c r="K775" s="18" t="s">
        <v>113</v>
      </c>
      <c r="L775" s="171">
        <f t="shared" si="36"/>
        <v>1808581000</v>
      </c>
      <c r="M775" s="14">
        <f t="shared" si="37"/>
        <v>743611000</v>
      </c>
      <c r="N775" s="14">
        <f t="shared" si="38"/>
        <v>1064970000</v>
      </c>
    </row>
    <row r="776" spans="1:14" x14ac:dyDescent="0.2">
      <c r="A776">
        <v>802</v>
      </c>
      <c r="B776" t="s">
        <v>296</v>
      </c>
      <c r="C776" t="s">
        <v>7</v>
      </c>
      <c r="D776" s="1">
        <v>42673</v>
      </c>
      <c r="E776" s="2">
        <v>9523224000</v>
      </c>
      <c r="F776" s="2">
        <v>7365049000</v>
      </c>
      <c r="G776" s="2">
        <v>871974000</v>
      </c>
      <c r="H776" s="2">
        <v>0</v>
      </c>
      <c r="I776" s="2">
        <v>0</v>
      </c>
      <c r="J776" t="s">
        <v>26</v>
      </c>
      <c r="K776" s="18" t="s">
        <v>113</v>
      </c>
      <c r="L776" s="171">
        <f t="shared" si="36"/>
        <v>2158175000</v>
      </c>
      <c r="M776" s="14">
        <f t="shared" si="37"/>
        <v>871974000</v>
      </c>
      <c r="N776" s="14">
        <f t="shared" si="38"/>
        <v>1286201000</v>
      </c>
    </row>
    <row r="777" spans="1:14" x14ac:dyDescent="0.2">
      <c r="A777">
        <v>803</v>
      </c>
      <c r="B777" t="s">
        <v>297</v>
      </c>
      <c r="C777" t="s">
        <v>2</v>
      </c>
      <c r="D777" s="1">
        <v>41453</v>
      </c>
      <c r="E777" s="2">
        <v>5112000000</v>
      </c>
      <c r="F777" s="2">
        <v>3385000000</v>
      </c>
      <c r="G777" s="2">
        <v>914000000</v>
      </c>
      <c r="H777" s="2">
        <v>0</v>
      </c>
      <c r="I777" s="2">
        <v>0</v>
      </c>
      <c r="J777" t="s">
        <v>12</v>
      </c>
      <c r="K777" s="18" t="s">
        <v>298</v>
      </c>
      <c r="L777" s="171">
        <f t="shared" si="36"/>
        <v>1727000000</v>
      </c>
      <c r="M777" s="14">
        <f t="shared" si="37"/>
        <v>914000000</v>
      </c>
      <c r="N777" s="14">
        <f t="shared" si="38"/>
        <v>813000000</v>
      </c>
    </row>
    <row r="778" spans="1:14" x14ac:dyDescent="0.2">
      <c r="A778">
        <v>804</v>
      </c>
      <c r="B778" t="s">
        <v>297</v>
      </c>
      <c r="C778" t="s">
        <v>5</v>
      </c>
      <c r="D778" s="1">
        <v>41817</v>
      </c>
      <c r="E778" s="2">
        <v>5012000000</v>
      </c>
      <c r="F778" s="2">
        <v>3310000000</v>
      </c>
      <c r="G778" s="2">
        <v>820000000</v>
      </c>
      <c r="H778" s="2">
        <v>0</v>
      </c>
      <c r="I778" s="2">
        <v>0</v>
      </c>
      <c r="J778" t="s">
        <v>12</v>
      </c>
      <c r="K778" s="18" t="s">
        <v>298</v>
      </c>
      <c r="L778" s="171">
        <f t="shared" si="36"/>
        <v>1702000000</v>
      </c>
      <c r="M778" s="14">
        <f t="shared" si="37"/>
        <v>820000000</v>
      </c>
      <c r="N778" s="14">
        <f t="shared" si="38"/>
        <v>882000000</v>
      </c>
    </row>
    <row r="779" spans="1:14" x14ac:dyDescent="0.2">
      <c r="A779">
        <v>805</v>
      </c>
      <c r="B779" t="s">
        <v>297</v>
      </c>
      <c r="C779" t="s">
        <v>6</v>
      </c>
      <c r="D779" s="1">
        <v>42188</v>
      </c>
      <c r="E779" s="2">
        <v>5083000000</v>
      </c>
      <c r="F779" s="2">
        <v>3348000000</v>
      </c>
      <c r="G779" s="2">
        <v>976000000</v>
      </c>
      <c r="H779" s="2">
        <v>0</v>
      </c>
      <c r="I779" s="2">
        <v>0</v>
      </c>
      <c r="J779" t="s">
        <v>12</v>
      </c>
      <c r="K779" s="18" t="s">
        <v>298</v>
      </c>
      <c r="L779" s="171">
        <f t="shared" si="36"/>
        <v>1735000000</v>
      </c>
      <c r="M779" s="14">
        <f t="shared" si="37"/>
        <v>976000000</v>
      </c>
      <c r="N779" s="14">
        <f t="shared" si="38"/>
        <v>759000000</v>
      </c>
    </row>
    <row r="780" spans="1:14" x14ac:dyDescent="0.2">
      <c r="A780">
        <v>806</v>
      </c>
      <c r="B780" t="s">
        <v>297</v>
      </c>
      <c r="C780" t="s">
        <v>7</v>
      </c>
      <c r="D780" s="1">
        <v>42552</v>
      </c>
      <c r="E780" s="2">
        <v>7467000000</v>
      </c>
      <c r="F780" s="2">
        <v>5132000000</v>
      </c>
      <c r="G780" s="2">
        <v>1186000000</v>
      </c>
      <c r="H780" s="2">
        <v>0</v>
      </c>
      <c r="I780" s="2">
        <v>0</v>
      </c>
      <c r="J780" t="s">
        <v>12</v>
      </c>
      <c r="K780" s="18" t="s">
        <v>298</v>
      </c>
      <c r="L780" s="171">
        <f t="shared" si="36"/>
        <v>2335000000</v>
      </c>
      <c r="M780" s="14">
        <f t="shared" si="37"/>
        <v>1186000000</v>
      </c>
      <c r="N780" s="14">
        <f t="shared" si="38"/>
        <v>1149000000</v>
      </c>
    </row>
    <row r="781" spans="1:14" x14ac:dyDescent="0.2">
      <c r="A781">
        <v>807</v>
      </c>
      <c r="B781" t="s">
        <v>299</v>
      </c>
      <c r="C781" t="s">
        <v>2</v>
      </c>
      <c r="D781" s="1">
        <v>41272</v>
      </c>
      <c r="E781" s="2">
        <v>8939967000</v>
      </c>
      <c r="F781" s="2">
        <v>6432454000</v>
      </c>
      <c r="G781" s="2">
        <v>1873360000</v>
      </c>
      <c r="H781" s="2">
        <v>0</v>
      </c>
      <c r="I781" s="2">
        <v>0</v>
      </c>
      <c r="J781" t="s">
        <v>15</v>
      </c>
      <c r="K781" s="18" t="s">
        <v>18</v>
      </c>
      <c r="L781" s="171">
        <f t="shared" si="36"/>
        <v>2507513000</v>
      </c>
      <c r="M781" s="14">
        <f t="shared" si="37"/>
        <v>1873360000</v>
      </c>
      <c r="N781" s="14">
        <f t="shared" si="38"/>
        <v>634153000</v>
      </c>
    </row>
    <row r="782" spans="1:14" x14ac:dyDescent="0.2">
      <c r="A782">
        <v>808</v>
      </c>
      <c r="B782" t="s">
        <v>299</v>
      </c>
      <c r="C782" t="s">
        <v>5</v>
      </c>
      <c r="D782" s="1">
        <v>41636</v>
      </c>
      <c r="E782" s="2">
        <v>9560647000</v>
      </c>
      <c r="F782" s="2">
        <v>6904633000</v>
      </c>
      <c r="G782" s="2">
        <v>1978960000</v>
      </c>
      <c r="H782" s="2">
        <v>0</v>
      </c>
      <c r="I782" s="2">
        <v>0</v>
      </c>
      <c r="J782" t="s">
        <v>15</v>
      </c>
      <c r="K782" s="18" t="s">
        <v>18</v>
      </c>
      <c r="L782" s="171">
        <f t="shared" si="36"/>
        <v>2656014000</v>
      </c>
      <c r="M782" s="14">
        <f t="shared" si="37"/>
        <v>1978960000</v>
      </c>
      <c r="N782" s="14">
        <f t="shared" si="38"/>
        <v>677054000</v>
      </c>
    </row>
    <row r="783" spans="1:14" x14ac:dyDescent="0.2">
      <c r="A783">
        <v>809</v>
      </c>
      <c r="B783" t="s">
        <v>299</v>
      </c>
      <c r="C783" t="s">
        <v>6</v>
      </c>
      <c r="D783" s="1">
        <v>42000</v>
      </c>
      <c r="E783" s="2">
        <v>10371390000</v>
      </c>
      <c r="F783" s="2">
        <v>7460075000</v>
      </c>
      <c r="G783" s="2">
        <v>2196173000</v>
      </c>
      <c r="H783" s="2">
        <v>0</v>
      </c>
      <c r="I783" s="2">
        <v>0</v>
      </c>
      <c r="J783" t="s">
        <v>15</v>
      </c>
      <c r="K783" s="18" t="s">
        <v>18</v>
      </c>
      <c r="L783" s="171">
        <f t="shared" si="36"/>
        <v>2911315000</v>
      </c>
      <c r="M783" s="14">
        <f t="shared" si="37"/>
        <v>2196173000</v>
      </c>
      <c r="N783" s="14">
        <f t="shared" si="38"/>
        <v>715142000</v>
      </c>
    </row>
    <row r="784" spans="1:14" x14ac:dyDescent="0.2">
      <c r="A784">
        <v>810</v>
      </c>
      <c r="B784" t="s">
        <v>299</v>
      </c>
      <c r="C784" t="s">
        <v>7</v>
      </c>
      <c r="D784" s="1">
        <v>42364</v>
      </c>
      <c r="E784" s="2">
        <v>10629719000</v>
      </c>
      <c r="F784" s="2">
        <v>7617460000</v>
      </c>
      <c r="G784" s="2">
        <v>2243356000</v>
      </c>
      <c r="H784" s="2">
        <v>0</v>
      </c>
      <c r="I784" s="2">
        <v>0</v>
      </c>
      <c r="J784" t="s">
        <v>15</v>
      </c>
      <c r="K784" s="18" t="s">
        <v>18</v>
      </c>
      <c r="L784" s="171">
        <f t="shared" si="36"/>
        <v>3012259000</v>
      </c>
      <c r="M784" s="14">
        <f t="shared" si="37"/>
        <v>2243356000</v>
      </c>
      <c r="N784" s="14">
        <f t="shared" si="38"/>
        <v>768903000</v>
      </c>
    </row>
    <row r="785" spans="1:14" x14ac:dyDescent="0.2">
      <c r="A785">
        <v>811</v>
      </c>
      <c r="B785" t="s">
        <v>300</v>
      </c>
      <c r="C785" t="s">
        <v>2</v>
      </c>
      <c r="D785" s="1">
        <v>41274</v>
      </c>
      <c r="E785" s="2">
        <v>5059000000</v>
      </c>
      <c r="F785" s="2">
        <v>1885000000</v>
      </c>
      <c r="G785" s="2">
        <v>2101000000</v>
      </c>
      <c r="H785" s="2">
        <v>0</v>
      </c>
      <c r="I785" s="2">
        <v>722000000</v>
      </c>
      <c r="J785" t="s">
        <v>42</v>
      </c>
      <c r="K785" s="18" t="s">
        <v>43</v>
      </c>
      <c r="L785" s="171">
        <f t="shared" si="36"/>
        <v>3174000000</v>
      </c>
      <c r="M785" s="14">
        <f t="shared" si="37"/>
        <v>2823000000</v>
      </c>
      <c r="N785" s="14">
        <f t="shared" si="38"/>
        <v>351000000</v>
      </c>
    </row>
    <row r="786" spans="1:14" x14ac:dyDescent="0.2">
      <c r="A786">
        <v>812</v>
      </c>
      <c r="B786" t="s">
        <v>300</v>
      </c>
      <c r="C786" t="s">
        <v>5</v>
      </c>
      <c r="D786" s="1">
        <v>41639</v>
      </c>
      <c r="E786" s="2">
        <v>5166000000</v>
      </c>
      <c r="F786" s="2">
        <v>1989000000</v>
      </c>
      <c r="G786" s="2">
        <v>1968000000</v>
      </c>
      <c r="H786" s="2">
        <v>0</v>
      </c>
      <c r="I786" s="2">
        <v>697000000</v>
      </c>
      <c r="J786" t="s">
        <v>42</v>
      </c>
      <c r="K786" s="18" t="s">
        <v>43</v>
      </c>
      <c r="L786" s="171">
        <f t="shared" si="36"/>
        <v>3177000000</v>
      </c>
      <c r="M786" s="14">
        <f t="shared" si="37"/>
        <v>2665000000</v>
      </c>
      <c r="N786" s="14">
        <f t="shared" si="38"/>
        <v>512000000</v>
      </c>
    </row>
    <row r="787" spans="1:14" x14ac:dyDescent="0.2">
      <c r="A787">
        <v>813</v>
      </c>
      <c r="B787" t="s">
        <v>300</v>
      </c>
      <c r="C787" t="s">
        <v>6</v>
      </c>
      <c r="D787" s="1">
        <v>42004</v>
      </c>
      <c r="E787" s="2">
        <v>5354000000</v>
      </c>
      <c r="F787" s="2">
        <v>2033000000</v>
      </c>
      <c r="G787" s="2">
        <v>1920000000</v>
      </c>
      <c r="H787" s="2">
        <v>0</v>
      </c>
      <c r="I787" s="2">
        <v>701000000</v>
      </c>
      <c r="J787" t="s">
        <v>42</v>
      </c>
      <c r="K787" s="18" t="s">
        <v>43</v>
      </c>
      <c r="L787" s="171">
        <f t="shared" si="36"/>
        <v>3321000000</v>
      </c>
      <c r="M787" s="14">
        <f t="shared" si="37"/>
        <v>2621000000</v>
      </c>
      <c r="N787" s="14">
        <f t="shared" si="38"/>
        <v>700000000</v>
      </c>
    </row>
    <row r="788" spans="1:14" x14ac:dyDescent="0.2">
      <c r="A788">
        <v>814</v>
      </c>
      <c r="B788" t="s">
        <v>300</v>
      </c>
      <c r="C788" t="s">
        <v>7</v>
      </c>
      <c r="D788" s="1">
        <v>42369</v>
      </c>
      <c r="E788" s="2">
        <v>5387000000</v>
      </c>
      <c r="F788" s="2">
        <v>2012000000</v>
      </c>
      <c r="G788" s="2">
        <v>2011000000</v>
      </c>
      <c r="H788" s="2">
        <v>0</v>
      </c>
      <c r="I788" s="2">
        <v>716000000</v>
      </c>
      <c r="J788" t="s">
        <v>42</v>
      </c>
      <c r="K788" s="18" t="s">
        <v>43</v>
      </c>
      <c r="L788" s="171">
        <f t="shared" si="36"/>
        <v>3375000000</v>
      </c>
      <c r="M788" s="14">
        <f t="shared" si="37"/>
        <v>2727000000</v>
      </c>
      <c r="N788" s="14">
        <f t="shared" si="38"/>
        <v>648000000</v>
      </c>
    </row>
    <row r="789" spans="1:14" x14ac:dyDescent="0.2">
      <c r="A789">
        <v>815</v>
      </c>
      <c r="B789" t="s">
        <v>301</v>
      </c>
      <c r="C789" t="s">
        <v>2</v>
      </c>
      <c r="D789" s="1">
        <v>41274</v>
      </c>
      <c r="E789" s="2">
        <v>6644252000</v>
      </c>
      <c r="F789" s="2">
        <v>3784370000</v>
      </c>
      <c r="G789" s="2">
        <v>1703796000</v>
      </c>
      <c r="H789" s="2">
        <v>0</v>
      </c>
      <c r="I789" s="2">
        <v>0</v>
      </c>
      <c r="J789" t="s">
        <v>26</v>
      </c>
      <c r="K789" s="18" t="s">
        <v>113</v>
      </c>
      <c r="L789" s="171">
        <f t="shared" si="36"/>
        <v>2859882000</v>
      </c>
      <c r="M789" s="14">
        <f t="shared" si="37"/>
        <v>1703796000</v>
      </c>
      <c r="N789" s="14">
        <f t="shared" si="38"/>
        <v>1156086000</v>
      </c>
    </row>
    <row r="790" spans="1:14" x14ac:dyDescent="0.2">
      <c r="A790">
        <v>816</v>
      </c>
      <c r="B790" t="s">
        <v>301</v>
      </c>
      <c r="C790" t="s">
        <v>5</v>
      </c>
      <c r="D790" s="1">
        <v>41639</v>
      </c>
      <c r="E790" s="2">
        <v>7146079000</v>
      </c>
      <c r="F790" s="2">
        <v>3865231000</v>
      </c>
      <c r="G790" s="2">
        <v>1924132000</v>
      </c>
      <c r="H790" s="2">
        <v>0</v>
      </c>
      <c r="I790" s="2">
        <v>0</v>
      </c>
      <c r="J790" t="s">
        <v>26</v>
      </c>
      <c r="K790" s="18" t="s">
        <v>113</v>
      </c>
      <c r="L790" s="171">
        <f t="shared" si="36"/>
        <v>3280848000</v>
      </c>
      <c r="M790" s="14">
        <f t="shared" si="37"/>
        <v>1924132000</v>
      </c>
      <c r="N790" s="14">
        <f t="shared" si="38"/>
        <v>1356716000</v>
      </c>
    </row>
    <row r="791" spans="1:14" x14ac:dyDescent="0.2">
      <c r="A791">
        <v>817</v>
      </c>
      <c r="B791" t="s">
        <v>301</v>
      </c>
      <c r="C791" t="s">
        <v>6</v>
      </c>
      <c r="D791" s="1">
        <v>42004</v>
      </c>
      <c r="E791" s="2">
        <v>7421768000</v>
      </c>
      <c r="F791" s="2">
        <v>4085602000</v>
      </c>
      <c r="G791" s="2">
        <v>1898284000</v>
      </c>
      <c r="H791" s="2">
        <v>0</v>
      </c>
      <c r="I791" s="2">
        <v>0</v>
      </c>
      <c r="J791" t="s">
        <v>26</v>
      </c>
      <c r="K791" s="18" t="s">
        <v>113</v>
      </c>
      <c r="L791" s="171">
        <f t="shared" si="36"/>
        <v>3336166000</v>
      </c>
      <c r="M791" s="14">
        <f t="shared" si="37"/>
        <v>1898284000</v>
      </c>
      <c r="N791" s="14">
        <f t="shared" si="38"/>
        <v>1437882000</v>
      </c>
    </row>
    <row r="792" spans="1:14" x14ac:dyDescent="0.2">
      <c r="A792">
        <v>818</v>
      </c>
      <c r="B792" t="s">
        <v>301</v>
      </c>
      <c r="C792" t="s">
        <v>7</v>
      </c>
      <c r="D792" s="1">
        <v>42369</v>
      </c>
      <c r="E792" s="2">
        <v>7386626000</v>
      </c>
      <c r="F792" s="2">
        <v>4003951000</v>
      </c>
      <c r="G792" s="2">
        <v>1969308000</v>
      </c>
      <c r="H792" s="2">
        <v>0</v>
      </c>
      <c r="I792" s="2">
        <v>0</v>
      </c>
      <c r="J792" t="s">
        <v>26</v>
      </c>
      <c r="K792" s="18" t="s">
        <v>113</v>
      </c>
      <c r="L792" s="171">
        <f t="shared" si="36"/>
        <v>3382675000</v>
      </c>
      <c r="M792" s="14">
        <f t="shared" si="37"/>
        <v>1969308000</v>
      </c>
      <c r="N792" s="14">
        <f t="shared" si="38"/>
        <v>1413367000</v>
      </c>
    </row>
    <row r="793" spans="1:14" x14ac:dyDescent="0.2">
      <c r="A793">
        <v>819</v>
      </c>
      <c r="B793" t="s">
        <v>302</v>
      </c>
      <c r="C793" t="s">
        <v>2</v>
      </c>
      <c r="D793" s="1">
        <v>41639</v>
      </c>
      <c r="E793" s="2">
        <v>41313000000</v>
      </c>
      <c r="F793" s="2">
        <v>32564000000</v>
      </c>
      <c r="G793" s="2">
        <v>0</v>
      </c>
      <c r="H793" s="2">
        <v>0</v>
      </c>
      <c r="I793" s="2">
        <v>6688000000</v>
      </c>
      <c r="J793" t="s">
        <v>15</v>
      </c>
      <c r="K793" s="18" t="s">
        <v>70</v>
      </c>
      <c r="L793" s="171">
        <f t="shared" si="36"/>
        <v>8749000000</v>
      </c>
      <c r="M793" s="14">
        <f t="shared" si="37"/>
        <v>6688000000</v>
      </c>
      <c r="N793" s="14">
        <f t="shared" si="38"/>
        <v>2061000000</v>
      </c>
    </row>
    <row r="794" spans="1:14" x14ac:dyDescent="0.2">
      <c r="A794">
        <v>820</v>
      </c>
      <c r="B794" t="s">
        <v>302</v>
      </c>
      <c r="C794" t="s">
        <v>5</v>
      </c>
      <c r="D794" s="1">
        <v>42004</v>
      </c>
      <c r="E794" s="2">
        <v>48500000000</v>
      </c>
      <c r="F794" s="2">
        <v>38166000000</v>
      </c>
      <c r="G794" s="2">
        <v>0</v>
      </c>
      <c r="H794" s="2">
        <v>0</v>
      </c>
      <c r="I794" s="2">
        <v>7972000000</v>
      </c>
      <c r="J794" t="s">
        <v>15</v>
      </c>
      <c r="K794" s="18" t="s">
        <v>70</v>
      </c>
      <c r="L794" s="171">
        <f t="shared" si="36"/>
        <v>10334000000</v>
      </c>
      <c r="M794" s="14">
        <f t="shared" si="37"/>
        <v>7972000000</v>
      </c>
      <c r="N794" s="14">
        <f t="shared" si="38"/>
        <v>2362000000</v>
      </c>
    </row>
    <row r="795" spans="1:14" x14ac:dyDescent="0.2">
      <c r="A795">
        <v>821</v>
      </c>
      <c r="B795" t="s">
        <v>302</v>
      </c>
      <c r="C795" t="s">
        <v>6</v>
      </c>
      <c r="D795" s="1">
        <v>42369</v>
      </c>
      <c r="E795" s="2">
        <v>54289000000</v>
      </c>
      <c r="F795" s="2">
        <v>44269000000</v>
      </c>
      <c r="G795" s="2">
        <v>0</v>
      </c>
      <c r="H795" s="2">
        <v>0</v>
      </c>
      <c r="I795" s="2">
        <v>7673000000</v>
      </c>
      <c r="J795" t="s">
        <v>15</v>
      </c>
      <c r="K795" s="18" t="s">
        <v>70</v>
      </c>
      <c r="L795" s="171">
        <f t="shared" si="36"/>
        <v>10020000000</v>
      </c>
      <c r="M795" s="14">
        <f t="shared" si="37"/>
        <v>7673000000</v>
      </c>
      <c r="N795" s="14">
        <f t="shared" si="38"/>
        <v>2347000000</v>
      </c>
    </row>
    <row r="796" spans="1:14" x14ac:dyDescent="0.2">
      <c r="A796">
        <v>822</v>
      </c>
      <c r="B796" t="s">
        <v>302</v>
      </c>
      <c r="C796" t="s">
        <v>7</v>
      </c>
      <c r="D796" s="1">
        <v>42735</v>
      </c>
      <c r="E796" s="2">
        <v>54379000000</v>
      </c>
      <c r="F796" s="2">
        <v>45007000000</v>
      </c>
      <c r="G796" s="2">
        <v>0</v>
      </c>
      <c r="H796" s="2">
        <v>0</v>
      </c>
      <c r="I796" s="2">
        <v>7631000000</v>
      </c>
      <c r="J796" t="s">
        <v>15</v>
      </c>
      <c r="K796" s="18" t="s">
        <v>70</v>
      </c>
      <c r="L796" s="171">
        <f t="shared" si="36"/>
        <v>9372000000</v>
      </c>
      <c r="M796" s="14">
        <f t="shared" si="37"/>
        <v>7631000000</v>
      </c>
      <c r="N796" s="14">
        <f t="shared" si="38"/>
        <v>1741000000</v>
      </c>
    </row>
    <row r="797" spans="1:14" x14ac:dyDescent="0.2">
      <c r="A797">
        <v>823</v>
      </c>
      <c r="B797" t="s">
        <v>303</v>
      </c>
      <c r="C797" t="s">
        <v>2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s="2">
        <v>0</v>
      </c>
      <c r="J797" t="s">
        <v>12</v>
      </c>
      <c r="K797" s="18" t="s">
        <v>165</v>
      </c>
      <c r="L797" s="171">
        <f t="shared" si="36"/>
        <v>50361000000</v>
      </c>
      <c r="M797" s="14">
        <f t="shared" si="37"/>
        <v>28205000000</v>
      </c>
      <c r="N797" s="14">
        <f t="shared" si="38"/>
        <v>22156000000</v>
      </c>
    </row>
    <row r="798" spans="1:14" x14ac:dyDescent="0.2">
      <c r="A798">
        <v>824</v>
      </c>
      <c r="B798" t="s">
        <v>303</v>
      </c>
      <c r="C798" t="s">
        <v>5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s="2">
        <v>0</v>
      </c>
      <c r="J798" t="s">
        <v>12</v>
      </c>
      <c r="K798" s="18" t="s">
        <v>165</v>
      </c>
      <c r="L798" s="171">
        <f t="shared" si="36"/>
        <v>48684000000</v>
      </c>
      <c r="M798" s="14">
        <f t="shared" si="37"/>
        <v>28372000000</v>
      </c>
      <c r="N798" s="14">
        <f t="shared" si="38"/>
        <v>20312000000</v>
      </c>
    </row>
    <row r="799" spans="1:14" x14ac:dyDescent="0.2">
      <c r="A799">
        <v>825</v>
      </c>
      <c r="B799" t="s">
        <v>303</v>
      </c>
      <c r="C799" t="s">
        <v>6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s="2">
        <v>0</v>
      </c>
      <c r="J799" t="s">
        <v>12</v>
      </c>
      <c r="K799" s="18" t="s">
        <v>165</v>
      </c>
      <c r="L799" s="171">
        <f t="shared" si="36"/>
        <v>46407000000</v>
      </c>
      <c r="M799" s="14">
        <f t="shared" si="37"/>
        <v>27875000000</v>
      </c>
      <c r="N799" s="14">
        <f t="shared" si="38"/>
        <v>18532000000</v>
      </c>
    </row>
    <row r="800" spans="1:14" x14ac:dyDescent="0.2">
      <c r="A800">
        <v>826</v>
      </c>
      <c r="B800" t="s">
        <v>303</v>
      </c>
      <c r="C800" t="s">
        <v>7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s="2">
        <v>0</v>
      </c>
      <c r="J800" t="s">
        <v>12</v>
      </c>
      <c r="K800" s="18" t="s">
        <v>165</v>
      </c>
      <c r="L800" s="171">
        <f t="shared" si="36"/>
        <v>40684000000</v>
      </c>
      <c r="M800" s="14">
        <f t="shared" si="37"/>
        <v>24995000000</v>
      </c>
      <c r="N800" s="14">
        <f t="shared" si="38"/>
        <v>15689000000</v>
      </c>
    </row>
    <row r="801" spans="1:14" x14ac:dyDescent="0.2">
      <c r="A801">
        <v>827</v>
      </c>
      <c r="B801" t="s">
        <v>304</v>
      </c>
      <c r="C801" t="s">
        <v>2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s="2">
        <v>0</v>
      </c>
      <c r="J801" t="s">
        <v>15</v>
      </c>
      <c r="K801" s="18" t="s">
        <v>20</v>
      </c>
      <c r="L801" s="171">
        <f t="shared" si="36"/>
        <v>699148000</v>
      </c>
      <c r="M801" s="14">
        <f t="shared" si="37"/>
        <v>436585000</v>
      </c>
      <c r="N801" s="14">
        <f t="shared" si="38"/>
        <v>262563000</v>
      </c>
    </row>
    <row r="802" spans="1:14" x14ac:dyDescent="0.2">
      <c r="A802">
        <v>828</v>
      </c>
      <c r="B802" t="s">
        <v>304</v>
      </c>
      <c r="C802" t="s">
        <v>5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s="2">
        <v>0</v>
      </c>
      <c r="J802" t="s">
        <v>15</v>
      </c>
      <c r="K802" s="18" t="s">
        <v>20</v>
      </c>
      <c r="L802" s="171">
        <f t="shared" si="36"/>
        <v>756118000</v>
      </c>
      <c r="M802" s="14">
        <f t="shared" si="37"/>
        <v>489356000</v>
      </c>
      <c r="N802" s="14">
        <f t="shared" si="38"/>
        <v>266762000</v>
      </c>
    </row>
    <row r="803" spans="1:14" x14ac:dyDescent="0.2">
      <c r="A803">
        <v>829</v>
      </c>
      <c r="B803" t="s">
        <v>304</v>
      </c>
      <c r="C803" t="s">
        <v>6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s="2">
        <v>0</v>
      </c>
      <c r="J803" t="s">
        <v>15</v>
      </c>
      <c r="K803" s="18" t="s">
        <v>20</v>
      </c>
      <c r="L803" s="171">
        <f t="shared" si="36"/>
        <v>816116000</v>
      </c>
      <c r="M803" s="14">
        <f t="shared" si="37"/>
        <v>555861000</v>
      </c>
      <c r="N803" s="14">
        <f t="shared" si="38"/>
        <v>260255000</v>
      </c>
    </row>
    <row r="804" spans="1:14" x14ac:dyDescent="0.2">
      <c r="A804">
        <v>830</v>
      </c>
      <c r="B804" t="s">
        <v>304</v>
      </c>
      <c r="C804" t="s">
        <v>7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s="2">
        <v>0</v>
      </c>
      <c r="J804" t="s">
        <v>15</v>
      </c>
      <c r="K804" s="18" t="s">
        <v>20</v>
      </c>
      <c r="L804" s="171">
        <f t="shared" si="36"/>
        <v>890270000</v>
      </c>
      <c r="M804" s="14">
        <f t="shared" si="37"/>
        <v>582146000</v>
      </c>
      <c r="N804" s="14">
        <f t="shared" si="38"/>
        <v>308124000</v>
      </c>
    </row>
    <row r="805" spans="1:14" x14ac:dyDescent="0.2">
      <c r="A805">
        <v>831</v>
      </c>
      <c r="B805" t="s">
        <v>305</v>
      </c>
      <c r="C805" t="s">
        <v>2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s="2">
        <v>0</v>
      </c>
      <c r="J805" t="s">
        <v>48</v>
      </c>
      <c r="K805" s="18" t="s">
        <v>49</v>
      </c>
      <c r="L805" s="171">
        <f t="shared" si="36"/>
        <v>1175534000</v>
      </c>
      <c r="M805" s="14">
        <f t="shared" si="37"/>
        <v>687248000</v>
      </c>
      <c r="N805" s="14">
        <f t="shared" si="38"/>
        <v>488286000</v>
      </c>
    </row>
    <row r="806" spans="1:14" x14ac:dyDescent="0.2">
      <c r="A806">
        <v>832</v>
      </c>
      <c r="B806" t="s">
        <v>305</v>
      </c>
      <c r="C806" t="s">
        <v>5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s="2">
        <v>0</v>
      </c>
      <c r="J806" t="s">
        <v>48</v>
      </c>
      <c r="K806" s="18" t="s">
        <v>49</v>
      </c>
      <c r="L806" s="171">
        <f t="shared" si="36"/>
        <v>1284205000</v>
      </c>
      <c r="M806" s="14">
        <f t="shared" si="37"/>
        <v>765715000</v>
      </c>
      <c r="N806" s="14">
        <f t="shared" si="38"/>
        <v>518490000</v>
      </c>
    </row>
    <row r="807" spans="1:14" x14ac:dyDescent="0.2">
      <c r="A807">
        <v>833</v>
      </c>
      <c r="B807" t="s">
        <v>305</v>
      </c>
      <c r="C807" t="s">
        <v>6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s="2">
        <v>0</v>
      </c>
      <c r="J807" t="s">
        <v>48</v>
      </c>
      <c r="K807" s="18" t="s">
        <v>49</v>
      </c>
      <c r="L807" s="171">
        <f t="shared" si="36"/>
        <v>1362150000</v>
      </c>
      <c r="M807" s="14">
        <f t="shared" si="37"/>
        <v>768531000</v>
      </c>
      <c r="N807" s="14">
        <f t="shared" si="38"/>
        <v>593619000</v>
      </c>
    </row>
    <row r="808" spans="1:14" x14ac:dyDescent="0.2">
      <c r="A808">
        <v>834</v>
      </c>
      <c r="B808" t="s">
        <v>305</v>
      </c>
      <c r="C808" t="s">
        <v>7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s="2">
        <v>0</v>
      </c>
      <c r="J808" t="s">
        <v>48</v>
      </c>
      <c r="K808" s="18" t="s">
        <v>49</v>
      </c>
      <c r="L808" s="171">
        <f t="shared" si="36"/>
        <v>1351599000</v>
      </c>
      <c r="M808" s="14">
        <f t="shared" si="37"/>
        <v>755658000</v>
      </c>
      <c r="N808" s="14">
        <f t="shared" si="38"/>
        <v>595941000</v>
      </c>
    </row>
    <row r="809" spans="1:14" x14ac:dyDescent="0.2">
      <c r="A809">
        <v>835</v>
      </c>
      <c r="B809" t="s">
        <v>306</v>
      </c>
      <c r="C809" t="s">
        <v>2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s="2">
        <v>0</v>
      </c>
      <c r="J809" t="s">
        <v>15</v>
      </c>
      <c r="K809" s="18" t="s">
        <v>307</v>
      </c>
      <c r="L809" s="171">
        <f t="shared" si="36"/>
        <v>911887000</v>
      </c>
      <c r="M809" s="14">
        <f t="shared" si="37"/>
        <v>674028000</v>
      </c>
      <c r="N809" s="14">
        <f t="shared" si="38"/>
        <v>237859000</v>
      </c>
    </row>
    <row r="810" spans="1:14" x14ac:dyDescent="0.2">
      <c r="A810">
        <v>836</v>
      </c>
      <c r="B810" t="s">
        <v>306</v>
      </c>
      <c r="C810" t="s">
        <v>5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s="2">
        <v>0</v>
      </c>
      <c r="J810" t="s">
        <v>15</v>
      </c>
      <c r="K810" s="18" t="s">
        <v>307</v>
      </c>
      <c r="L810" s="171">
        <f t="shared" si="36"/>
        <v>1297710000</v>
      </c>
      <c r="M810" s="14">
        <f t="shared" si="37"/>
        <v>859976000</v>
      </c>
      <c r="N810" s="14">
        <f t="shared" si="38"/>
        <v>437734000</v>
      </c>
    </row>
    <row r="811" spans="1:14" x14ac:dyDescent="0.2">
      <c r="A811">
        <v>837</v>
      </c>
      <c r="B811" t="s">
        <v>306</v>
      </c>
      <c r="C811" t="s">
        <v>6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s="2">
        <v>0</v>
      </c>
      <c r="J811" t="s">
        <v>15</v>
      </c>
      <c r="K811" s="18" t="s">
        <v>307</v>
      </c>
      <c r="L811" s="171">
        <f t="shared" si="36"/>
        <v>1549290000</v>
      </c>
      <c r="M811" s="14">
        <f t="shared" si="37"/>
        <v>923573000</v>
      </c>
      <c r="N811" s="14">
        <f t="shared" si="38"/>
        <v>625717000</v>
      </c>
    </row>
    <row r="812" spans="1:14" x14ac:dyDescent="0.2">
      <c r="A812">
        <v>838</v>
      </c>
      <c r="B812" t="s">
        <v>306</v>
      </c>
      <c r="C812" t="s">
        <v>7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s="2">
        <v>0</v>
      </c>
      <c r="J812" t="s">
        <v>15</v>
      </c>
      <c r="K812" s="18" t="s">
        <v>307</v>
      </c>
      <c r="L812" s="171">
        <f t="shared" si="36"/>
        <v>1666448000</v>
      </c>
      <c r="M812" s="14">
        <f t="shared" si="37"/>
        <v>1088906000</v>
      </c>
      <c r="N812" s="14">
        <f t="shared" si="38"/>
        <v>577542000</v>
      </c>
    </row>
    <row r="813" spans="1:14" x14ac:dyDescent="0.2">
      <c r="A813">
        <v>839</v>
      </c>
      <c r="B813" t="s">
        <v>308</v>
      </c>
      <c r="C813" t="s">
        <v>2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12</v>
      </c>
      <c r="K813" s="18" t="s">
        <v>24</v>
      </c>
      <c r="L813" s="171">
        <f t="shared" si="36"/>
        <v>31521000000</v>
      </c>
      <c r="M813" s="14">
        <f t="shared" si="37"/>
        <v>18990000000</v>
      </c>
      <c r="N813" s="14">
        <f t="shared" si="38"/>
        <v>12531000000</v>
      </c>
    </row>
    <row r="814" spans="1:14" x14ac:dyDescent="0.2">
      <c r="A814">
        <v>840</v>
      </c>
      <c r="B814" t="s">
        <v>308</v>
      </c>
      <c r="C814" t="s">
        <v>5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12</v>
      </c>
      <c r="K814" s="18" t="s">
        <v>24</v>
      </c>
      <c r="L814" s="171">
        <f t="shared" si="36"/>
        <v>35609000000</v>
      </c>
      <c r="M814" s="14">
        <f t="shared" si="37"/>
        <v>19967000000</v>
      </c>
      <c r="N814" s="14">
        <f t="shared" si="38"/>
        <v>15642000000</v>
      </c>
    </row>
    <row r="815" spans="1:14" x14ac:dyDescent="0.2">
      <c r="A815">
        <v>841</v>
      </c>
      <c r="B815" t="s">
        <v>308</v>
      </c>
      <c r="C815" t="s">
        <v>6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12</v>
      </c>
      <c r="K815" s="18" t="s">
        <v>24</v>
      </c>
      <c r="L815" s="171">
        <f t="shared" si="36"/>
        <v>34679000000</v>
      </c>
      <c r="M815" s="14">
        <f t="shared" si="37"/>
        <v>20323000000</v>
      </c>
      <c r="N815" s="14">
        <f t="shared" si="38"/>
        <v>14356000000</v>
      </c>
    </row>
    <row r="816" spans="1:14" x14ac:dyDescent="0.2">
      <c r="A816">
        <v>842</v>
      </c>
      <c r="B816" t="s">
        <v>308</v>
      </c>
      <c r="C816" t="s">
        <v>7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12</v>
      </c>
      <c r="K816" s="18" t="s">
        <v>24</v>
      </c>
      <c r="L816" s="171">
        <f t="shared" si="36"/>
        <v>36191000000</v>
      </c>
      <c r="M816" s="14">
        <f t="shared" si="37"/>
        <v>21431000000</v>
      </c>
      <c r="N816" s="14">
        <f t="shared" si="38"/>
        <v>14760000000</v>
      </c>
    </row>
    <row r="817" spans="1:14" x14ac:dyDescent="0.2">
      <c r="A817">
        <v>843</v>
      </c>
      <c r="B817" t="s">
        <v>309</v>
      </c>
      <c r="C817" t="s">
        <v>2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12</v>
      </c>
      <c r="K817" s="18" t="s">
        <v>46</v>
      </c>
      <c r="L817" s="171">
        <f t="shared" si="36"/>
        <v>3419000000</v>
      </c>
      <c r="M817" s="14">
        <f t="shared" si="37"/>
        <v>2211000000</v>
      </c>
      <c r="N817" s="14">
        <f t="shared" si="38"/>
        <v>1208000000</v>
      </c>
    </row>
    <row r="818" spans="1:14" x14ac:dyDescent="0.2">
      <c r="A818">
        <v>844</v>
      </c>
      <c r="B818" t="s">
        <v>309</v>
      </c>
      <c r="C818" t="s">
        <v>5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12</v>
      </c>
      <c r="K818" s="18" t="s">
        <v>46</v>
      </c>
      <c r="L818" s="171">
        <f t="shared" si="36"/>
        <v>3640000000</v>
      </c>
      <c r="M818" s="14">
        <f t="shared" si="37"/>
        <v>2340000000</v>
      </c>
      <c r="N818" s="14">
        <f t="shared" si="38"/>
        <v>1300000000</v>
      </c>
    </row>
    <row r="819" spans="1:14" x14ac:dyDescent="0.2">
      <c r="A819">
        <v>845</v>
      </c>
      <c r="B819" t="s">
        <v>309</v>
      </c>
      <c r="C819" t="s">
        <v>6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12</v>
      </c>
      <c r="K819" s="18" t="s">
        <v>46</v>
      </c>
      <c r="L819" s="171">
        <f t="shared" si="36"/>
        <v>3497000000</v>
      </c>
      <c r="M819" s="14">
        <f t="shared" si="37"/>
        <v>2611000000</v>
      </c>
      <c r="N819" s="14">
        <f t="shared" si="38"/>
        <v>886000000</v>
      </c>
    </row>
    <row r="820" spans="1:14" x14ac:dyDescent="0.2">
      <c r="A820">
        <v>846</v>
      </c>
      <c r="B820" t="s">
        <v>309</v>
      </c>
      <c r="C820" t="s">
        <v>7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12</v>
      </c>
      <c r="K820" s="18" t="s">
        <v>46</v>
      </c>
      <c r="L820" s="171">
        <f t="shared" si="36"/>
        <v>3964000000</v>
      </c>
      <c r="M820" s="14">
        <f t="shared" si="37"/>
        <v>2722000000</v>
      </c>
      <c r="N820" s="14">
        <f t="shared" si="38"/>
        <v>1242000000</v>
      </c>
    </row>
    <row r="821" spans="1:14" x14ac:dyDescent="0.2">
      <c r="A821">
        <v>847</v>
      </c>
      <c r="B821" t="s">
        <v>310</v>
      </c>
      <c r="C821" t="s">
        <v>2</v>
      </c>
      <c r="D821" s="1">
        <v>41274</v>
      </c>
      <c r="E821" s="2">
        <v>21852000000</v>
      </c>
      <c r="F821" s="2">
        <v>15287000000</v>
      </c>
      <c r="G821" s="2">
        <v>3303000000</v>
      </c>
      <c r="H821" s="2">
        <v>0</v>
      </c>
      <c r="I821" s="2">
        <v>1473000000</v>
      </c>
      <c r="J821" t="s">
        <v>48</v>
      </c>
      <c r="K821" s="18" t="s">
        <v>85</v>
      </c>
      <c r="L821" s="171">
        <f t="shared" si="36"/>
        <v>6565000000</v>
      </c>
      <c r="M821" s="14">
        <f t="shared" si="37"/>
        <v>4776000000</v>
      </c>
      <c r="N821" s="14">
        <f t="shared" si="38"/>
        <v>1789000000</v>
      </c>
    </row>
    <row r="822" spans="1:14" x14ac:dyDescent="0.2">
      <c r="A822">
        <v>848</v>
      </c>
      <c r="B822" t="s">
        <v>310</v>
      </c>
      <c r="C822" t="s">
        <v>5</v>
      </c>
      <c r="D822" s="1">
        <v>41639</v>
      </c>
      <c r="E822" s="2">
        <v>23483000000</v>
      </c>
      <c r="F822" s="2">
        <v>16282000000</v>
      </c>
      <c r="G822" s="2">
        <v>3557000000</v>
      </c>
      <c r="H822" s="2">
        <v>0</v>
      </c>
      <c r="I822" s="2">
        <v>1531000000</v>
      </c>
      <c r="J822" t="s">
        <v>48</v>
      </c>
      <c r="K822" s="18" t="s">
        <v>85</v>
      </c>
      <c r="L822" s="171">
        <f t="shared" si="36"/>
        <v>7201000000</v>
      </c>
      <c r="M822" s="14">
        <f t="shared" si="37"/>
        <v>5088000000</v>
      </c>
      <c r="N822" s="14">
        <f t="shared" si="38"/>
        <v>2113000000</v>
      </c>
    </row>
    <row r="823" spans="1:14" x14ac:dyDescent="0.2">
      <c r="A823">
        <v>849</v>
      </c>
      <c r="B823" t="s">
        <v>310</v>
      </c>
      <c r="C823" t="s">
        <v>6</v>
      </c>
      <c r="D823" s="1">
        <v>42004</v>
      </c>
      <c r="E823" s="2">
        <v>23617000000</v>
      </c>
      <c r="F823" s="2">
        <v>16254000000</v>
      </c>
      <c r="G823" s="2">
        <v>3494000000</v>
      </c>
      <c r="H823" s="2">
        <v>0</v>
      </c>
      <c r="I823" s="2">
        <v>1406000000</v>
      </c>
      <c r="J823" t="s">
        <v>48</v>
      </c>
      <c r="K823" s="18" t="s">
        <v>85</v>
      </c>
      <c r="L823" s="171">
        <f t="shared" si="36"/>
        <v>7363000000</v>
      </c>
      <c r="M823" s="14">
        <f t="shared" si="37"/>
        <v>4900000000</v>
      </c>
      <c r="N823" s="14">
        <f t="shared" si="38"/>
        <v>2463000000</v>
      </c>
    </row>
    <row r="824" spans="1:14" x14ac:dyDescent="0.2">
      <c r="A824">
        <v>850</v>
      </c>
      <c r="B824" t="s">
        <v>310</v>
      </c>
      <c r="C824" t="s">
        <v>7</v>
      </c>
      <c r="D824" s="1">
        <v>42369</v>
      </c>
      <c r="E824" s="2">
        <v>22365000000</v>
      </c>
      <c r="F824" s="2">
        <v>15468000000</v>
      </c>
      <c r="G824" s="2">
        <v>3219000000</v>
      </c>
      <c r="H824" s="2">
        <v>0</v>
      </c>
      <c r="I824" s="2">
        <v>1294000000</v>
      </c>
      <c r="J824" t="s">
        <v>48</v>
      </c>
      <c r="K824" s="18" t="s">
        <v>85</v>
      </c>
      <c r="L824" s="171">
        <f t="shared" si="36"/>
        <v>6897000000</v>
      </c>
      <c r="M824" s="14">
        <f t="shared" si="37"/>
        <v>4513000000</v>
      </c>
      <c r="N824" s="14">
        <f t="shared" si="38"/>
        <v>2384000000</v>
      </c>
    </row>
    <row r="825" spans="1:14" x14ac:dyDescent="0.2">
      <c r="A825">
        <v>851</v>
      </c>
      <c r="B825" t="s">
        <v>311</v>
      </c>
      <c r="C825" t="s">
        <v>2</v>
      </c>
      <c r="D825" s="1">
        <v>41274</v>
      </c>
      <c r="E825" s="2">
        <v>6956200000</v>
      </c>
      <c r="F825" s="2">
        <v>0</v>
      </c>
      <c r="G825" s="2">
        <v>6279100000</v>
      </c>
      <c r="H825" s="2">
        <v>0</v>
      </c>
      <c r="I825" s="2">
        <v>0</v>
      </c>
      <c r="J825" t="s">
        <v>9</v>
      </c>
      <c r="K825" s="18" t="s">
        <v>312</v>
      </c>
      <c r="L825" s="171">
        <f t="shared" si="36"/>
        <v>6956200000</v>
      </c>
      <c r="M825" s="14">
        <f t="shared" si="37"/>
        <v>6279100000</v>
      </c>
      <c r="N825" s="14">
        <f t="shared" si="38"/>
        <v>677100000</v>
      </c>
    </row>
    <row r="826" spans="1:14" x14ac:dyDescent="0.2">
      <c r="A826">
        <v>852</v>
      </c>
      <c r="B826" t="s">
        <v>311</v>
      </c>
      <c r="C826" t="s">
        <v>5</v>
      </c>
      <c r="D826" s="1">
        <v>41639</v>
      </c>
      <c r="E826" s="2">
        <v>7122300000</v>
      </c>
      <c r="F826" s="2">
        <v>0</v>
      </c>
      <c r="G826" s="2">
        <v>6463400000</v>
      </c>
      <c r="H826" s="2">
        <v>0</v>
      </c>
      <c r="I826" s="2">
        <v>0</v>
      </c>
      <c r="J826" t="s">
        <v>9</v>
      </c>
      <c r="K826" s="18" t="s">
        <v>312</v>
      </c>
      <c r="L826" s="171">
        <f t="shared" si="36"/>
        <v>7122300000</v>
      </c>
      <c r="M826" s="14">
        <f t="shared" si="37"/>
        <v>6463400000</v>
      </c>
      <c r="N826" s="14">
        <f t="shared" si="38"/>
        <v>658900000</v>
      </c>
    </row>
    <row r="827" spans="1:14" x14ac:dyDescent="0.2">
      <c r="A827">
        <v>853</v>
      </c>
      <c r="B827" t="s">
        <v>311</v>
      </c>
      <c r="C827" t="s">
        <v>6</v>
      </c>
      <c r="D827" s="1">
        <v>42004</v>
      </c>
      <c r="E827" s="2">
        <v>7537100000</v>
      </c>
      <c r="F827" s="2">
        <v>0</v>
      </c>
      <c r="G827" s="2">
        <v>6748500000</v>
      </c>
      <c r="H827" s="2">
        <v>0</v>
      </c>
      <c r="I827" s="2">
        <v>0</v>
      </c>
      <c r="J827" t="s">
        <v>9</v>
      </c>
      <c r="K827" s="18" t="s">
        <v>312</v>
      </c>
      <c r="L827" s="171">
        <f t="shared" si="36"/>
        <v>7537100000</v>
      </c>
      <c r="M827" s="14">
        <f t="shared" si="37"/>
        <v>6748500000</v>
      </c>
      <c r="N827" s="14">
        <f t="shared" si="38"/>
        <v>788600000</v>
      </c>
    </row>
    <row r="828" spans="1:14" x14ac:dyDescent="0.2">
      <c r="A828">
        <v>854</v>
      </c>
      <c r="B828" t="s">
        <v>311</v>
      </c>
      <c r="C828" t="s">
        <v>7</v>
      </c>
      <c r="D828" s="1">
        <v>42369</v>
      </c>
      <c r="E828" s="2">
        <v>7613800000</v>
      </c>
      <c r="F828" s="2">
        <v>0</v>
      </c>
      <c r="G828" s="2">
        <v>6742700000</v>
      </c>
      <c r="H828" s="2">
        <v>0</v>
      </c>
      <c r="I828" s="2">
        <v>0</v>
      </c>
      <c r="J828" t="s">
        <v>9</v>
      </c>
      <c r="K828" s="18" t="s">
        <v>312</v>
      </c>
      <c r="L828" s="171">
        <f t="shared" si="36"/>
        <v>7613800000</v>
      </c>
      <c r="M828" s="14">
        <f t="shared" si="37"/>
        <v>6742700000</v>
      </c>
      <c r="N828" s="14">
        <f t="shared" si="38"/>
        <v>871100000</v>
      </c>
    </row>
    <row r="829" spans="1:14" x14ac:dyDescent="0.2">
      <c r="A829">
        <v>855</v>
      </c>
      <c r="B829" t="s">
        <v>313</v>
      </c>
      <c r="C829" t="s">
        <v>2</v>
      </c>
      <c r="D829" s="1">
        <v>41274</v>
      </c>
      <c r="E829" s="2">
        <v>3003955000</v>
      </c>
      <c r="F829" s="2">
        <v>1277113000</v>
      </c>
      <c r="G829" s="2">
        <v>850371000</v>
      </c>
      <c r="H829" s="2">
        <v>0</v>
      </c>
      <c r="I829" s="2">
        <v>316344000</v>
      </c>
      <c r="J829" t="s">
        <v>42</v>
      </c>
      <c r="K829" s="18" t="s">
        <v>43</v>
      </c>
      <c r="L829" s="171">
        <f t="shared" si="36"/>
        <v>1726842000</v>
      </c>
      <c r="M829" s="14">
        <f t="shared" si="37"/>
        <v>1166715000</v>
      </c>
      <c r="N829" s="14">
        <f t="shared" si="38"/>
        <v>560127000</v>
      </c>
    </row>
    <row r="830" spans="1:14" x14ac:dyDescent="0.2">
      <c r="A830">
        <v>856</v>
      </c>
      <c r="B830" t="s">
        <v>313</v>
      </c>
      <c r="C830" t="s">
        <v>5</v>
      </c>
      <c r="D830" s="1">
        <v>41639</v>
      </c>
      <c r="E830" s="2">
        <v>3024623000</v>
      </c>
      <c r="F830" s="2">
        <v>1288878000</v>
      </c>
      <c r="G830" s="2">
        <v>924031000</v>
      </c>
      <c r="H830" s="2">
        <v>0</v>
      </c>
      <c r="I830" s="2">
        <v>322037000</v>
      </c>
      <c r="J830" t="s">
        <v>42</v>
      </c>
      <c r="K830" s="18" t="s">
        <v>43</v>
      </c>
      <c r="L830" s="171">
        <f t="shared" si="36"/>
        <v>1735745000</v>
      </c>
      <c r="M830" s="14">
        <f t="shared" si="37"/>
        <v>1246068000</v>
      </c>
      <c r="N830" s="14">
        <f t="shared" si="38"/>
        <v>489677000</v>
      </c>
    </row>
    <row r="831" spans="1:14" x14ac:dyDescent="0.2">
      <c r="A831">
        <v>857</v>
      </c>
      <c r="B831" t="s">
        <v>313</v>
      </c>
      <c r="C831" t="s">
        <v>6</v>
      </c>
      <c r="D831" s="1">
        <v>42004</v>
      </c>
      <c r="E831" s="2">
        <v>3117693000</v>
      </c>
      <c r="F831" s="2">
        <v>1344636000</v>
      </c>
      <c r="G831" s="2">
        <v>869572000</v>
      </c>
      <c r="H831" s="2">
        <v>0</v>
      </c>
      <c r="I831" s="2">
        <v>353143000</v>
      </c>
      <c r="J831" t="s">
        <v>42</v>
      </c>
      <c r="K831" s="18" t="s">
        <v>43</v>
      </c>
      <c r="L831" s="171">
        <f t="shared" si="36"/>
        <v>1773057000</v>
      </c>
      <c r="M831" s="14">
        <f t="shared" si="37"/>
        <v>1222715000</v>
      </c>
      <c r="N831" s="14">
        <f t="shared" si="38"/>
        <v>550342000</v>
      </c>
    </row>
    <row r="832" spans="1:14" x14ac:dyDescent="0.2">
      <c r="A832">
        <v>858</v>
      </c>
      <c r="B832" t="s">
        <v>313</v>
      </c>
      <c r="C832" t="s">
        <v>7</v>
      </c>
      <c r="D832" s="1">
        <v>42369</v>
      </c>
      <c r="E832" s="2">
        <v>3007976000</v>
      </c>
      <c r="F832" s="2">
        <v>1290025000</v>
      </c>
      <c r="G832" s="2">
        <v>844960000</v>
      </c>
      <c r="H832" s="2">
        <v>0</v>
      </c>
      <c r="I832" s="2">
        <v>345464000</v>
      </c>
      <c r="J832" t="s">
        <v>42</v>
      </c>
      <c r="K832" s="18" t="s">
        <v>43</v>
      </c>
      <c r="L832" s="171">
        <f t="shared" si="36"/>
        <v>1717951000</v>
      </c>
      <c r="M832" s="14">
        <f t="shared" si="37"/>
        <v>1190424000</v>
      </c>
      <c r="N832" s="14">
        <f t="shared" si="38"/>
        <v>527527000</v>
      </c>
    </row>
    <row r="833" spans="1:14" x14ac:dyDescent="0.2">
      <c r="A833">
        <v>859</v>
      </c>
      <c r="B833" t="s">
        <v>314</v>
      </c>
      <c r="C833" t="s">
        <v>2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s="2">
        <v>0</v>
      </c>
      <c r="J833" t="s">
        <v>15</v>
      </c>
      <c r="K833" s="18" t="s">
        <v>20</v>
      </c>
      <c r="L833" s="171">
        <f t="shared" si="36"/>
        <v>1594200000</v>
      </c>
      <c r="M833" s="14">
        <f t="shared" si="37"/>
        <v>741700000</v>
      </c>
      <c r="N833" s="14">
        <f t="shared" si="38"/>
        <v>852500000</v>
      </c>
    </row>
    <row r="834" spans="1:14" x14ac:dyDescent="0.2">
      <c r="A834">
        <v>860</v>
      </c>
      <c r="B834" t="s">
        <v>314</v>
      </c>
      <c r="C834" t="s">
        <v>5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s="2">
        <v>0</v>
      </c>
      <c r="J834" t="s">
        <v>15</v>
      </c>
      <c r="K834" s="18" t="s">
        <v>20</v>
      </c>
      <c r="L834" s="171">
        <f t="shared" si="36"/>
        <v>1413800000</v>
      </c>
      <c r="M834" s="14">
        <f t="shared" si="37"/>
        <v>869000000</v>
      </c>
      <c r="N834" s="14">
        <f t="shared" si="38"/>
        <v>544800000</v>
      </c>
    </row>
    <row r="835" spans="1:14" x14ac:dyDescent="0.2">
      <c r="A835">
        <v>861</v>
      </c>
      <c r="B835" t="s">
        <v>314</v>
      </c>
      <c r="C835" t="s">
        <v>6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s="2">
        <v>0</v>
      </c>
      <c r="J835" t="s">
        <v>15</v>
      </c>
      <c r="K835" s="18" t="s">
        <v>20</v>
      </c>
      <c r="L835" s="171">
        <f t="shared" ref="L835:L898" si="39">E835-F835</f>
        <v>1577900000</v>
      </c>
      <c r="M835" s="14">
        <f t="shared" ref="M835:M898" si="40">G835+H835+I835</f>
        <v>837900000</v>
      </c>
      <c r="N835" s="14">
        <f t="shared" ref="N835:N898" si="41">L835-M835</f>
        <v>740000000</v>
      </c>
    </row>
    <row r="836" spans="1:14" x14ac:dyDescent="0.2">
      <c r="A836">
        <v>862</v>
      </c>
      <c r="B836" t="s">
        <v>314</v>
      </c>
      <c r="C836" t="s">
        <v>7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s="2">
        <v>0</v>
      </c>
      <c r="J836" t="s">
        <v>15</v>
      </c>
      <c r="K836" s="18" t="s">
        <v>20</v>
      </c>
      <c r="L836" s="171">
        <f t="shared" si="39"/>
        <v>1890100000</v>
      </c>
      <c r="M836" s="14">
        <f t="shared" si="40"/>
        <v>944900000</v>
      </c>
      <c r="N836" s="14">
        <f t="shared" si="41"/>
        <v>945200000</v>
      </c>
    </row>
    <row r="837" spans="1:14" x14ac:dyDescent="0.2">
      <c r="A837">
        <v>863</v>
      </c>
      <c r="B837" t="s">
        <v>315</v>
      </c>
      <c r="C837" t="s">
        <v>2</v>
      </c>
      <c r="D837" s="1">
        <v>41639</v>
      </c>
      <c r="E837" s="2">
        <v>14135000000</v>
      </c>
      <c r="F837" s="2">
        <v>8554000000</v>
      </c>
      <c r="G837" s="2">
        <v>2815000000</v>
      </c>
      <c r="H837" s="2">
        <v>0</v>
      </c>
      <c r="I837" s="2">
        <v>250000000</v>
      </c>
      <c r="J837" t="s">
        <v>3</v>
      </c>
      <c r="K837" s="18" t="s">
        <v>146</v>
      </c>
      <c r="L837" s="171">
        <f t="shared" si="39"/>
        <v>5581000000</v>
      </c>
      <c r="M837" s="14">
        <f t="shared" si="40"/>
        <v>3065000000</v>
      </c>
      <c r="N837" s="14">
        <f t="shared" si="41"/>
        <v>2516000000</v>
      </c>
    </row>
    <row r="838" spans="1:14" x14ac:dyDescent="0.2">
      <c r="A838">
        <v>864</v>
      </c>
      <c r="B838" t="s">
        <v>315</v>
      </c>
      <c r="C838" t="s">
        <v>5</v>
      </c>
      <c r="D838" s="1">
        <v>42004</v>
      </c>
      <c r="E838" s="2">
        <v>14484000000</v>
      </c>
      <c r="F838" s="2">
        <v>8673000000</v>
      </c>
      <c r="G838" s="2">
        <v>2678000000</v>
      </c>
      <c r="H838" s="2">
        <v>0</v>
      </c>
      <c r="I838" s="2">
        <v>245000000</v>
      </c>
      <c r="J838" t="s">
        <v>3</v>
      </c>
      <c r="K838" s="18" t="s">
        <v>146</v>
      </c>
      <c r="L838" s="171">
        <f t="shared" si="39"/>
        <v>5811000000</v>
      </c>
      <c r="M838" s="14">
        <f t="shared" si="40"/>
        <v>2923000000</v>
      </c>
      <c r="N838" s="14">
        <f t="shared" si="41"/>
        <v>2888000000</v>
      </c>
    </row>
    <row r="839" spans="1:14" x14ac:dyDescent="0.2">
      <c r="A839">
        <v>865</v>
      </c>
      <c r="B839" t="s">
        <v>315</v>
      </c>
      <c r="C839" t="s">
        <v>6</v>
      </c>
      <c r="D839" s="1">
        <v>42369</v>
      </c>
      <c r="E839" s="2">
        <v>13405000000</v>
      </c>
      <c r="F839" s="2">
        <v>7888000000</v>
      </c>
      <c r="G839" s="2">
        <v>2417000000</v>
      </c>
      <c r="H839" s="2">
        <v>0</v>
      </c>
      <c r="I839" s="2">
        <v>233000000</v>
      </c>
      <c r="J839" t="s">
        <v>3</v>
      </c>
      <c r="K839" s="18" t="s">
        <v>146</v>
      </c>
      <c r="L839" s="171">
        <f t="shared" si="39"/>
        <v>5517000000</v>
      </c>
      <c r="M839" s="14">
        <f t="shared" si="40"/>
        <v>2650000000</v>
      </c>
      <c r="N839" s="14">
        <f t="shared" si="41"/>
        <v>2867000000</v>
      </c>
    </row>
    <row r="840" spans="1:14" x14ac:dyDescent="0.2">
      <c r="A840">
        <v>866</v>
      </c>
      <c r="B840" t="s">
        <v>315</v>
      </c>
      <c r="C840" t="s">
        <v>7</v>
      </c>
      <c r="D840" s="1">
        <v>42735</v>
      </c>
      <c r="E840" s="2">
        <v>13599000000</v>
      </c>
      <c r="F840" s="2">
        <v>7896000000</v>
      </c>
      <c r="G840" s="2">
        <v>2415000000</v>
      </c>
      <c r="H840" s="2">
        <v>0</v>
      </c>
      <c r="I840" s="2">
        <v>224000000</v>
      </c>
      <c r="J840" t="s">
        <v>3</v>
      </c>
      <c r="K840" s="18" t="s">
        <v>146</v>
      </c>
      <c r="L840" s="171">
        <f t="shared" si="39"/>
        <v>5703000000</v>
      </c>
      <c r="M840" s="14">
        <f t="shared" si="40"/>
        <v>2639000000</v>
      </c>
      <c r="N840" s="14">
        <f t="shared" si="41"/>
        <v>3064000000</v>
      </c>
    </row>
    <row r="841" spans="1:14" x14ac:dyDescent="0.2">
      <c r="A841">
        <v>867</v>
      </c>
      <c r="B841" t="s">
        <v>316</v>
      </c>
      <c r="C841" t="s">
        <v>2</v>
      </c>
      <c r="D841" s="1">
        <v>41274</v>
      </c>
      <c r="E841" s="2">
        <v>4050400000</v>
      </c>
      <c r="F841" s="2">
        <v>0</v>
      </c>
      <c r="G841" s="2">
        <v>3207800000</v>
      </c>
      <c r="H841" s="2">
        <v>0</v>
      </c>
      <c r="I841" s="2">
        <v>0</v>
      </c>
      <c r="J841" t="s">
        <v>37</v>
      </c>
      <c r="K841" s="18" t="s">
        <v>62</v>
      </c>
      <c r="L841" s="171">
        <f t="shared" si="39"/>
        <v>4050400000</v>
      </c>
      <c r="M841" s="14">
        <f t="shared" si="40"/>
        <v>3207800000</v>
      </c>
      <c r="N841" s="14">
        <f t="shared" si="41"/>
        <v>842600000</v>
      </c>
    </row>
    <row r="842" spans="1:14" x14ac:dyDescent="0.2">
      <c r="A842">
        <v>868</v>
      </c>
      <c r="B842" t="s">
        <v>316</v>
      </c>
      <c r="C842" t="s">
        <v>5</v>
      </c>
      <c r="D842" s="1">
        <v>41639</v>
      </c>
      <c r="E842" s="2">
        <v>4644600000</v>
      </c>
      <c r="F842" s="2">
        <v>0</v>
      </c>
      <c r="G842" s="2">
        <v>3524400000</v>
      </c>
      <c r="H842" s="2">
        <v>0</v>
      </c>
      <c r="I842" s="2">
        <v>0</v>
      </c>
      <c r="J842" t="s">
        <v>37</v>
      </c>
      <c r="K842" s="18" t="s">
        <v>62</v>
      </c>
      <c r="L842" s="171">
        <f t="shared" si="39"/>
        <v>4644600000</v>
      </c>
      <c r="M842" s="14">
        <f t="shared" si="40"/>
        <v>3524400000</v>
      </c>
      <c r="N842" s="14">
        <f t="shared" si="41"/>
        <v>1120200000</v>
      </c>
    </row>
    <row r="843" spans="1:14" x14ac:dyDescent="0.2">
      <c r="A843">
        <v>869</v>
      </c>
      <c r="B843" t="s">
        <v>316</v>
      </c>
      <c r="C843" t="s">
        <v>6</v>
      </c>
      <c r="D843" s="1">
        <v>42004</v>
      </c>
      <c r="E843" s="2">
        <v>5147100000</v>
      </c>
      <c r="F843" s="2">
        <v>0</v>
      </c>
      <c r="G843" s="2">
        <v>3870200000</v>
      </c>
      <c r="H843" s="2">
        <v>0</v>
      </c>
      <c r="I843" s="2">
        <v>0</v>
      </c>
      <c r="J843" t="s">
        <v>37</v>
      </c>
      <c r="K843" s="18" t="s">
        <v>62</v>
      </c>
      <c r="L843" s="171">
        <f t="shared" si="39"/>
        <v>5147100000</v>
      </c>
      <c r="M843" s="14">
        <f t="shared" si="40"/>
        <v>3870200000</v>
      </c>
      <c r="N843" s="14">
        <f t="shared" si="41"/>
        <v>1276900000</v>
      </c>
    </row>
    <row r="844" spans="1:14" x14ac:dyDescent="0.2">
      <c r="A844">
        <v>870</v>
      </c>
      <c r="B844" t="s">
        <v>316</v>
      </c>
      <c r="C844" t="s">
        <v>7</v>
      </c>
      <c r="D844" s="1">
        <v>42369</v>
      </c>
      <c r="E844" s="2">
        <v>5122900000</v>
      </c>
      <c r="F844" s="2">
        <v>0</v>
      </c>
      <c r="G844" s="2">
        <v>3764500000</v>
      </c>
      <c r="H844" s="2">
        <v>0</v>
      </c>
      <c r="I844" s="2">
        <v>0</v>
      </c>
      <c r="J844" t="s">
        <v>37</v>
      </c>
      <c r="K844" s="18" t="s">
        <v>62</v>
      </c>
      <c r="L844" s="171">
        <f t="shared" si="39"/>
        <v>5122900000</v>
      </c>
      <c r="M844" s="14">
        <f t="shared" si="40"/>
        <v>3764500000</v>
      </c>
      <c r="N844" s="14">
        <f t="shared" si="41"/>
        <v>1358400000</v>
      </c>
    </row>
    <row r="845" spans="1:14" x14ac:dyDescent="0.2">
      <c r="A845">
        <v>871</v>
      </c>
      <c r="B845" t="s">
        <v>317</v>
      </c>
      <c r="C845" t="s">
        <v>2</v>
      </c>
      <c r="D845" s="1">
        <v>41274</v>
      </c>
      <c r="E845" s="2">
        <v>5054980000</v>
      </c>
      <c r="F845" s="2">
        <v>3230857000</v>
      </c>
      <c r="G845" s="2">
        <v>1064757000</v>
      </c>
      <c r="H845" s="2">
        <v>0</v>
      </c>
      <c r="I845" s="2">
        <v>229166000</v>
      </c>
      <c r="J845" t="s">
        <v>3</v>
      </c>
      <c r="K845" s="18" t="s">
        <v>318</v>
      </c>
      <c r="L845" s="171">
        <f t="shared" si="39"/>
        <v>1824123000</v>
      </c>
      <c r="M845" s="14">
        <f t="shared" si="40"/>
        <v>1293923000</v>
      </c>
      <c r="N845" s="14">
        <f t="shared" si="41"/>
        <v>530200000</v>
      </c>
    </row>
    <row r="846" spans="1:14" x14ac:dyDescent="0.2">
      <c r="A846">
        <v>872</v>
      </c>
      <c r="B846" t="s">
        <v>317</v>
      </c>
      <c r="C846" t="s">
        <v>5</v>
      </c>
      <c r="D846" s="1">
        <v>41639</v>
      </c>
      <c r="E846" s="2">
        <v>5584571000</v>
      </c>
      <c r="F846" s="2">
        <v>3570801000</v>
      </c>
      <c r="G846" s="2">
        <v>1183682000</v>
      </c>
      <c r="H846" s="2">
        <v>0</v>
      </c>
      <c r="I846" s="2">
        <v>253380000</v>
      </c>
      <c r="J846" t="s">
        <v>3</v>
      </c>
      <c r="K846" s="18" t="s">
        <v>318</v>
      </c>
      <c r="L846" s="171">
        <f t="shared" si="39"/>
        <v>2013770000</v>
      </c>
      <c r="M846" s="14">
        <f t="shared" si="40"/>
        <v>1437062000</v>
      </c>
      <c r="N846" s="14">
        <f t="shared" si="41"/>
        <v>576708000</v>
      </c>
    </row>
    <row r="847" spans="1:14" x14ac:dyDescent="0.2">
      <c r="A847">
        <v>873</v>
      </c>
      <c r="B847" t="s">
        <v>317</v>
      </c>
      <c r="C847" t="s">
        <v>6</v>
      </c>
      <c r="D847" s="1">
        <v>42004</v>
      </c>
      <c r="E847" s="2">
        <v>6165441000</v>
      </c>
      <c r="F847" s="2">
        <v>3898403000</v>
      </c>
      <c r="G847" s="2">
        <v>1341000000</v>
      </c>
      <c r="H847" s="2">
        <v>0</v>
      </c>
      <c r="I847" s="2">
        <v>294496000</v>
      </c>
      <c r="J847" t="s">
        <v>3</v>
      </c>
      <c r="K847" s="18" t="s">
        <v>318</v>
      </c>
      <c r="L847" s="171">
        <f t="shared" si="39"/>
        <v>2267038000</v>
      </c>
      <c r="M847" s="14">
        <f t="shared" si="40"/>
        <v>1635496000</v>
      </c>
      <c r="N847" s="14">
        <f t="shared" si="41"/>
        <v>631542000</v>
      </c>
    </row>
    <row r="848" spans="1:14" x14ac:dyDescent="0.2">
      <c r="A848">
        <v>874</v>
      </c>
      <c r="B848" t="s">
        <v>317</v>
      </c>
      <c r="C848" t="s">
        <v>7</v>
      </c>
      <c r="D848" s="1">
        <v>42369</v>
      </c>
      <c r="E848" s="2">
        <v>6187646000</v>
      </c>
      <c r="F848" s="2">
        <v>3665578000</v>
      </c>
      <c r="G848" s="2">
        <v>1466761000</v>
      </c>
      <c r="H848" s="2">
        <v>0</v>
      </c>
      <c r="I848" s="2">
        <v>339613000</v>
      </c>
      <c r="J848" t="s">
        <v>3</v>
      </c>
      <c r="K848" s="18" t="s">
        <v>318</v>
      </c>
      <c r="L848" s="171">
        <f t="shared" si="39"/>
        <v>2522068000</v>
      </c>
      <c r="M848" s="14">
        <f t="shared" si="40"/>
        <v>1806374000</v>
      </c>
      <c r="N848" s="14">
        <f t="shared" si="41"/>
        <v>715694000</v>
      </c>
    </row>
    <row r="849" spans="1:14" x14ac:dyDescent="0.2">
      <c r="A849">
        <v>875</v>
      </c>
      <c r="B849" t="s">
        <v>319</v>
      </c>
      <c r="C849" t="s">
        <v>2</v>
      </c>
      <c r="D849" s="1">
        <v>41544</v>
      </c>
      <c r="E849" s="2">
        <v>11818376000</v>
      </c>
      <c r="F849" s="2">
        <v>9976057000</v>
      </c>
      <c r="G849" s="2">
        <v>1173340000</v>
      </c>
      <c r="H849" s="2">
        <v>0</v>
      </c>
      <c r="I849" s="2">
        <v>0</v>
      </c>
      <c r="J849" t="s">
        <v>3</v>
      </c>
      <c r="K849" s="18" t="s">
        <v>153</v>
      </c>
      <c r="L849" s="171">
        <f t="shared" si="39"/>
        <v>1842319000</v>
      </c>
      <c r="M849" s="14">
        <f t="shared" si="40"/>
        <v>1173340000</v>
      </c>
      <c r="N849" s="14">
        <f t="shared" si="41"/>
        <v>668979000</v>
      </c>
    </row>
    <row r="850" spans="1:14" x14ac:dyDescent="0.2">
      <c r="A850">
        <v>876</v>
      </c>
      <c r="B850" t="s">
        <v>319</v>
      </c>
      <c r="C850" t="s">
        <v>5</v>
      </c>
      <c r="D850" s="1">
        <v>41908</v>
      </c>
      <c r="E850" s="2">
        <v>12695157000</v>
      </c>
      <c r="F850" s="2">
        <v>10621373000</v>
      </c>
      <c r="G850" s="2">
        <v>1545716000</v>
      </c>
      <c r="H850" s="2">
        <v>0</v>
      </c>
      <c r="I850" s="2">
        <v>0</v>
      </c>
      <c r="J850" t="s">
        <v>3</v>
      </c>
      <c r="K850" s="18" t="s">
        <v>153</v>
      </c>
      <c r="L850" s="171">
        <f t="shared" si="39"/>
        <v>2073784000</v>
      </c>
      <c r="M850" s="14">
        <f t="shared" si="40"/>
        <v>1545716000</v>
      </c>
      <c r="N850" s="14">
        <f t="shared" si="41"/>
        <v>528068000</v>
      </c>
    </row>
    <row r="851" spans="1:14" x14ac:dyDescent="0.2">
      <c r="A851">
        <v>877</v>
      </c>
      <c r="B851" t="s">
        <v>319</v>
      </c>
      <c r="C851" t="s">
        <v>6</v>
      </c>
      <c r="D851" s="1">
        <v>42279</v>
      </c>
      <c r="E851" s="2">
        <v>12114832000</v>
      </c>
      <c r="F851" s="2">
        <v>10146494000</v>
      </c>
      <c r="G851" s="2">
        <v>1522811000</v>
      </c>
      <c r="H851" s="2">
        <v>0</v>
      </c>
      <c r="I851" s="2">
        <v>0</v>
      </c>
      <c r="J851" t="s">
        <v>3</v>
      </c>
      <c r="K851" s="18" t="s">
        <v>153</v>
      </c>
      <c r="L851" s="171">
        <f t="shared" si="39"/>
        <v>1968338000</v>
      </c>
      <c r="M851" s="14">
        <f t="shared" si="40"/>
        <v>1522811000</v>
      </c>
      <c r="N851" s="14">
        <f t="shared" si="41"/>
        <v>445527000</v>
      </c>
    </row>
    <row r="852" spans="1:14" x14ac:dyDescent="0.2">
      <c r="A852">
        <v>878</v>
      </c>
      <c r="B852" t="s">
        <v>319</v>
      </c>
      <c r="C852" t="s">
        <v>7</v>
      </c>
      <c r="D852" s="1">
        <v>42643</v>
      </c>
      <c r="E852" s="2">
        <v>10964157000</v>
      </c>
      <c r="F852" s="2">
        <v>9196326000</v>
      </c>
      <c r="G852" s="2">
        <v>1429233000</v>
      </c>
      <c r="H852" s="2">
        <v>0</v>
      </c>
      <c r="I852" s="2">
        <v>0</v>
      </c>
      <c r="J852" t="s">
        <v>3</v>
      </c>
      <c r="K852" s="18" t="s">
        <v>153</v>
      </c>
      <c r="L852" s="171">
        <f t="shared" si="39"/>
        <v>1767831000</v>
      </c>
      <c r="M852" s="14">
        <f t="shared" si="40"/>
        <v>1429233000</v>
      </c>
      <c r="N852" s="14">
        <f t="shared" si="41"/>
        <v>338598000</v>
      </c>
    </row>
    <row r="853" spans="1:14" x14ac:dyDescent="0.2">
      <c r="A853">
        <v>879</v>
      </c>
      <c r="B853" t="s">
        <v>320</v>
      </c>
      <c r="C853" t="s">
        <v>2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s="2">
        <v>0</v>
      </c>
      <c r="J853" t="s">
        <v>12</v>
      </c>
      <c r="K853" s="18" t="s">
        <v>163</v>
      </c>
      <c r="L853" s="171">
        <f t="shared" si="39"/>
        <v>2708800000</v>
      </c>
      <c r="M853" s="14">
        <f t="shared" si="40"/>
        <v>2353900000</v>
      </c>
      <c r="N853" s="14">
        <f t="shared" si="41"/>
        <v>354900000</v>
      </c>
    </row>
    <row r="854" spans="1:14" x14ac:dyDescent="0.2">
      <c r="A854">
        <v>880</v>
      </c>
      <c r="B854" t="s">
        <v>320</v>
      </c>
      <c r="C854" t="s">
        <v>5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s="2">
        <v>0</v>
      </c>
      <c r="J854" t="s">
        <v>12</v>
      </c>
      <c r="K854" s="18" t="s">
        <v>163</v>
      </c>
      <c r="L854" s="171">
        <f t="shared" si="39"/>
        <v>2941400000</v>
      </c>
      <c r="M854" s="14">
        <f t="shared" si="40"/>
        <v>2336400000</v>
      </c>
      <c r="N854" s="14">
        <f t="shared" si="41"/>
        <v>605000000</v>
      </c>
    </row>
    <row r="855" spans="1:14" x14ac:dyDescent="0.2">
      <c r="A855">
        <v>881</v>
      </c>
      <c r="B855" t="s">
        <v>320</v>
      </c>
      <c r="C855" t="s">
        <v>6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s="2">
        <v>0</v>
      </c>
      <c r="J855" t="s">
        <v>12</v>
      </c>
      <c r="K855" s="18" t="s">
        <v>163</v>
      </c>
      <c r="L855" s="171">
        <f t="shared" si="39"/>
        <v>2858200000</v>
      </c>
      <c r="M855" s="14">
        <f t="shared" si="40"/>
        <v>2260900000</v>
      </c>
      <c r="N855" s="14">
        <f t="shared" si="41"/>
        <v>597300000</v>
      </c>
    </row>
    <row r="856" spans="1:14" x14ac:dyDescent="0.2">
      <c r="A856">
        <v>882</v>
      </c>
      <c r="B856" t="s">
        <v>320</v>
      </c>
      <c r="C856" t="s">
        <v>7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s="2">
        <v>0</v>
      </c>
      <c r="J856" t="s">
        <v>12</v>
      </c>
      <c r="K856" s="18" t="s">
        <v>163</v>
      </c>
      <c r="L856" s="171">
        <f t="shared" si="39"/>
        <v>3078600000</v>
      </c>
      <c r="M856" s="14">
        <f t="shared" si="40"/>
        <v>2167200000</v>
      </c>
      <c r="N856" s="14">
        <f t="shared" si="41"/>
        <v>911400000</v>
      </c>
    </row>
    <row r="857" spans="1:14" x14ac:dyDescent="0.2">
      <c r="A857">
        <v>883</v>
      </c>
      <c r="B857" t="s">
        <v>321</v>
      </c>
      <c r="C857" t="s">
        <v>2</v>
      </c>
      <c r="D857" s="1">
        <v>41274</v>
      </c>
      <c r="E857" s="2">
        <v>93646000000</v>
      </c>
      <c r="F857" s="2">
        <v>0</v>
      </c>
      <c r="G857" s="2">
        <v>64729000000</v>
      </c>
      <c r="H857" s="2">
        <v>0</v>
      </c>
      <c r="I857" s="2">
        <v>3385000000</v>
      </c>
      <c r="J857" t="s">
        <v>37</v>
      </c>
      <c r="K857" s="18" t="s">
        <v>94</v>
      </c>
      <c r="L857" s="171">
        <f t="shared" si="39"/>
        <v>93646000000</v>
      </c>
      <c r="M857" s="14">
        <f t="shared" si="40"/>
        <v>68114000000</v>
      </c>
      <c r="N857" s="14">
        <f t="shared" si="41"/>
        <v>25532000000</v>
      </c>
    </row>
    <row r="858" spans="1:14" x14ac:dyDescent="0.2">
      <c r="A858">
        <v>884</v>
      </c>
      <c r="B858" t="s">
        <v>321</v>
      </c>
      <c r="C858" t="s">
        <v>5</v>
      </c>
      <c r="D858" s="1">
        <v>41639</v>
      </c>
      <c r="E858" s="2">
        <v>97142000000</v>
      </c>
      <c r="F858" s="2">
        <v>0</v>
      </c>
      <c r="G858" s="2">
        <v>70467000000</v>
      </c>
      <c r="H858" s="2">
        <v>0</v>
      </c>
      <c r="I858" s="2">
        <v>225000000</v>
      </c>
      <c r="J858" t="s">
        <v>37</v>
      </c>
      <c r="K858" s="18" t="s">
        <v>94</v>
      </c>
      <c r="L858" s="171">
        <f t="shared" si="39"/>
        <v>97142000000</v>
      </c>
      <c r="M858" s="14">
        <f t="shared" si="40"/>
        <v>70692000000</v>
      </c>
      <c r="N858" s="14">
        <f t="shared" si="41"/>
        <v>26450000000</v>
      </c>
    </row>
    <row r="859" spans="1:14" x14ac:dyDescent="0.2">
      <c r="A859">
        <v>885</v>
      </c>
      <c r="B859" t="s">
        <v>321</v>
      </c>
      <c r="C859" t="s">
        <v>6</v>
      </c>
      <c r="D859" s="1">
        <v>42004</v>
      </c>
      <c r="E859" s="2">
        <v>91973000000</v>
      </c>
      <c r="F859" s="2">
        <v>0</v>
      </c>
      <c r="G859" s="2">
        <v>61274000000</v>
      </c>
      <c r="H859" s="2">
        <v>0</v>
      </c>
      <c r="I859" s="2">
        <v>3139000000</v>
      </c>
      <c r="J859" t="s">
        <v>37</v>
      </c>
      <c r="K859" s="18" t="s">
        <v>94</v>
      </c>
      <c r="L859" s="171">
        <f t="shared" si="39"/>
        <v>91973000000</v>
      </c>
      <c r="M859" s="14">
        <f t="shared" si="40"/>
        <v>64413000000</v>
      </c>
      <c r="N859" s="14">
        <f t="shared" si="41"/>
        <v>27560000000</v>
      </c>
    </row>
    <row r="860" spans="1:14" x14ac:dyDescent="0.2">
      <c r="A860">
        <v>886</v>
      </c>
      <c r="B860" t="s">
        <v>321</v>
      </c>
      <c r="C860" t="s">
        <v>7</v>
      </c>
      <c r="D860" s="1">
        <v>42369</v>
      </c>
      <c r="E860" s="2">
        <v>89716000000</v>
      </c>
      <c r="F860" s="2">
        <v>0</v>
      </c>
      <c r="G860" s="2">
        <v>59014000000</v>
      </c>
      <c r="H860" s="2">
        <v>0</v>
      </c>
      <c r="I860" s="2">
        <v>3827000000</v>
      </c>
      <c r="J860" t="s">
        <v>37</v>
      </c>
      <c r="K860" s="18" t="s">
        <v>94</v>
      </c>
      <c r="L860" s="171">
        <f t="shared" si="39"/>
        <v>89716000000</v>
      </c>
      <c r="M860" s="14">
        <f t="shared" si="40"/>
        <v>62841000000</v>
      </c>
      <c r="N860" s="14">
        <f t="shared" si="41"/>
        <v>26875000000</v>
      </c>
    </row>
    <row r="861" spans="1:14" x14ac:dyDescent="0.2">
      <c r="A861">
        <v>887</v>
      </c>
      <c r="B861" t="s">
        <v>322</v>
      </c>
      <c r="C861" t="s">
        <v>2</v>
      </c>
      <c r="D861" s="1">
        <v>41307</v>
      </c>
      <c r="E861" s="2">
        <v>12134000000</v>
      </c>
      <c r="F861" s="2">
        <v>7432000000</v>
      </c>
      <c r="G861" s="2">
        <v>3357000000</v>
      </c>
      <c r="H861" s="2">
        <v>0</v>
      </c>
      <c r="I861" s="2">
        <v>0</v>
      </c>
      <c r="J861" t="s">
        <v>9</v>
      </c>
      <c r="K861" s="18" t="s">
        <v>323</v>
      </c>
      <c r="L861" s="171">
        <f t="shared" si="39"/>
        <v>4702000000</v>
      </c>
      <c r="M861" s="14">
        <f t="shared" si="40"/>
        <v>3357000000</v>
      </c>
      <c r="N861" s="14">
        <f t="shared" si="41"/>
        <v>1345000000</v>
      </c>
    </row>
    <row r="862" spans="1:14" x14ac:dyDescent="0.2">
      <c r="A862">
        <v>888</v>
      </c>
      <c r="B862" t="s">
        <v>322</v>
      </c>
      <c r="C862" t="s">
        <v>5</v>
      </c>
      <c r="D862" s="1">
        <v>41671</v>
      </c>
      <c r="E862" s="2">
        <v>12540000000</v>
      </c>
      <c r="F862" s="2">
        <v>7737000000</v>
      </c>
      <c r="G862" s="2">
        <v>3453000000</v>
      </c>
      <c r="H862" s="2">
        <v>0</v>
      </c>
      <c r="I862" s="2">
        <v>0</v>
      </c>
      <c r="J862" t="s">
        <v>9</v>
      </c>
      <c r="K862" s="18" t="s">
        <v>323</v>
      </c>
      <c r="L862" s="171">
        <f t="shared" si="39"/>
        <v>4803000000</v>
      </c>
      <c r="M862" s="14">
        <f t="shared" si="40"/>
        <v>3453000000</v>
      </c>
      <c r="N862" s="14">
        <f t="shared" si="41"/>
        <v>1350000000</v>
      </c>
    </row>
    <row r="863" spans="1:14" x14ac:dyDescent="0.2">
      <c r="A863">
        <v>889</v>
      </c>
      <c r="B863" t="s">
        <v>322</v>
      </c>
      <c r="C863" t="s">
        <v>6</v>
      </c>
      <c r="D863" s="1">
        <v>42035</v>
      </c>
      <c r="E863" s="2">
        <v>13506000000</v>
      </c>
      <c r="F863" s="2">
        <v>8406000000</v>
      </c>
      <c r="G863" s="2">
        <v>3777000000</v>
      </c>
      <c r="H863" s="2">
        <v>0</v>
      </c>
      <c r="I863" s="2">
        <v>0</v>
      </c>
      <c r="J863" t="s">
        <v>9</v>
      </c>
      <c r="K863" s="18" t="s">
        <v>323</v>
      </c>
      <c r="L863" s="171">
        <f t="shared" si="39"/>
        <v>5100000000</v>
      </c>
      <c r="M863" s="14">
        <f t="shared" si="40"/>
        <v>3777000000</v>
      </c>
      <c r="N863" s="14">
        <f t="shared" si="41"/>
        <v>1323000000</v>
      </c>
    </row>
    <row r="864" spans="1:14" x14ac:dyDescent="0.2">
      <c r="A864">
        <v>890</v>
      </c>
      <c r="B864" t="s">
        <v>322</v>
      </c>
      <c r="C864" t="s">
        <v>7</v>
      </c>
      <c r="D864" s="1">
        <v>42399</v>
      </c>
      <c r="E864" s="2">
        <v>14437000000</v>
      </c>
      <c r="F864" s="2">
        <v>9168000000</v>
      </c>
      <c r="G864" s="2">
        <v>4168000000</v>
      </c>
      <c r="H864" s="2">
        <v>0</v>
      </c>
      <c r="I864" s="2">
        <v>0</v>
      </c>
      <c r="J864" t="s">
        <v>9</v>
      </c>
      <c r="K864" s="18" t="s">
        <v>323</v>
      </c>
      <c r="L864" s="171">
        <f t="shared" si="39"/>
        <v>5269000000</v>
      </c>
      <c r="M864" s="14">
        <f t="shared" si="40"/>
        <v>4168000000</v>
      </c>
      <c r="N864" s="14">
        <f t="shared" si="41"/>
        <v>1101000000</v>
      </c>
    </row>
    <row r="865" spans="1:14" x14ac:dyDescent="0.2">
      <c r="A865">
        <v>891</v>
      </c>
      <c r="B865" t="s">
        <v>324</v>
      </c>
      <c r="C865" t="s">
        <v>2</v>
      </c>
      <c r="D865" s="1">
        <v>41272</v>
      </c>
      <c r="E865" s="2">
        <v>14197000000</v>
      </c>
      <c r="F865" s="2">
        <v>8763000000</v>
      </c>
      <c r="G865" s="2">
        <v>3872000000</v>
      </c>
      <c r="H865" s="2">
        <v>0</v>
      </c>
      <c r="I865" s="2">
        <v>0</v>
      </c>
      <c r="J865" t="s">
        <v>26</v>
      </c>
      <c r="K865" s="18" t="s">
        <v>113</v>
      </c>
      <c r="L865" s="171">
        <f t="shared" si="39"/>
        <v>5434000000</v>
      </c>
      <c r="M865" s="14">
        <f t="shared" si="40"/>
        <v>3872000000</v>
      </c>
      <c r="N865" s="14">
        <f t="shared" si="41"/>
        <v>1562000000</v>
      </c>
    </row>
    <row r="866" spans="1:14" x14ac:dyDescent="0.2">
      <c r="A866">
        <v>892</v>
      </c>
      <c r="B866" t="s">
        <v>324</v>
      </c>
      <c r="C866" t="s">
        <v>5</v>
      </c>
      <c r="D866" s="1">
        <v>41636</v>
      </c>
      <c r="E866" s="2">
        <v>14792000000</v>
      </c>
      <c r="F866" s="2">
        <v>8689000000</v>
      </c>
      <c r="G866" s="2">
        <v>3266000000</v>
      </c>
      <c r="H866" s="2">
        <v>0</v>
      </c>
      <c r="I866" s="2">
        <v>0</v>
      </c>
      <c r="J866" t="s">
        <v>26</v>
      </c>
      <c r="K866" s="18" t="s">
        <v>113</v>
      </c>
      <c r="L866" s="171">
        <f t="shared" si="39"/>
        <v>6103000000</v>
      </c>
      <c r="M866" s="14">
        <f t="shared" si="40"/>
        <v>3266000000</v>
      </c>
      <c r="N866" s="14">
        <f t="shared" si="41"/>
        <v>2837000000</v>
      </c>
    </row>
    <row r="867" spans="1:14" x14ac:dyDescent="0.2">
      <c r="A867">
        <v>893</v>
      </c>
      <c r="B867" t="s">
        <v>324</v>
      </c>
      <c r="C867" t="s">
        <v>6</v>
      </c>
      <c r="D867" s="1">
        <v>42007</v>
      </c>
      <c r="E867" s="2">
        <v>14580000000</v>
      </c>
      <c r="F867" s="2">
        <v>9517000000</v>
      </c>
      <c r="G867" s="2">
        <v>4039000000</v>
      </c>
      <c r="H867" s="2">
        <v>0</v>
      </c>
      <c r="I867" s="2">
        <v>0</v>
      </c>
      <c r="J867" t="s">
        <v>26</v>
      </c>
      <c r="K867" s="18" t="s">
        <v>113</v>
      </c>
      <c r="L867" s="171">
        <f t="shared" si="39"/>
        <v>5063000000</v>
      </c>
      <c r="M867" s="14">
        <f t="shared" si="40"/>
        <v>4039000000</v>
      </c>
      <c r="N867" s="14">
        <f t="shared" si="41"/>
        <v>1024000000</v>
      </c>
    </row>
    <row r="868" spans="1:14" x14ac:dyDescent="0.2">
      <c r="A868">
        <v>894</v>
      </c>
      <c r="B868" t="s">
        <v>324</v>
      </c>
      <c r="C868" t="s">
        <v>7</v>
      </c>
      <c r="D868" s="1">
        <v>42371</v>
      </c>
      <c r="E868" s="2">
        <v>13525000000</v>
      </c>
      <c r="F868" s="2">
        <v>8844000000</v>
      </c>
      <c r="G868" s="2">
        <v>3590000000</v>
      </c>
      <c r="H868" s="2">
        <v>0</v>
      </c>
      <c r="I868" s="2">
        <v>0</v>
      </c>
      <c r="J868" t="s">
        <v>26</v>
      </c>
      <c r="K868" s="18" t="s">
        <v>113</v>
      </c>
      <c r="L868" s="171">
        <f t="shared" si="39"/>
        <v>4681000000</v>
      </c>
      <c r="M868" s="14">
        <f t="shared" si="40"/>
        <v>3590000000</v>
      </c>
      <c r="N868" s="14">
        <f t="shared" si="41"/>
        <v>1091000000</v>
      </c>
    </row>
    <row r="869" spans="1:14" x14ac:dyDescent="0.2">
      <c r="A869">
        <v>895</v>
      </c>
      <c r="B869" t="s">
        <v>325</v>
      </c>
      <c r="C869" t="s">
        <v>2</v>
      </c>
      <c r="D869" s="1">
        <v>41547</v>
      </c>
      <c r="E869" s="2">
        <v>1287577000</v>
      </c>
      <c r="F869" s="2">
        <v>1073447000</v>
      </c>
      <c r="G869" s="2">
        <v>174085000</v>
      </c>
      <c r="H869" s="2">
        <v>0</v>
      </c>
      <c r="I869" s="2">
        <v>12784000</v>
      </c>
      <c r="J869" t="s">
        <v>37</v>
      </c>
      <c r="K869" s="18" t="s">
        <v>94</v>
      </c>
      <c r="L869" s="171">
        <f t="shared" si="39"/>
        <v>214130000</v>
      </c>
      <c r="M869" s="14">
        <f t="shared" si="40"/>
        <v>186869000</v>
      </c>
      <c r="N869" s="14">
        <f t="shared" si="41"/>
        <v>27261000</v>
      </c>
    </row>
    <row r="870" spans="1:14" x14ac:dyDescent="0.2">
      <c r="A870">
        <v>896</v>
      </c>
      <c r="B870" t="s">
        <v>325</v>
      </c>
      <c r="C870" t="s">
        <v>5</v>
      </c>
      <c r="D870" s="1">
        <v>41912</v>
      </c>
      <c r="E870" s="2">
        <v>1463767000</v>
      </c>
      <c r="F870" s="2">
        <v>1200308000</v>
      </c>
      <c r="G870" s="2">
        <v>194491000</v>
      </c>
      <c r="H870" s="2">
        <v>0</v>
      </c>
      <c r="I870" s="2">
        <v>13279000</v>
      </c>
      <c r="J870" t="s">
        <v>37</v>
      </c>
      <c r="K870" s="18" t="s">
        <v>94</v>
      </c>
      <c r="L870" s="171">
        <f t="shared" si="39"/>
        <v>263459000</v>
      </c>
      <c r="M870" s="14">
        <f t="shared" si="40"/>
        <v>207770000</v>
      </c>
      <c r="N870" s="14">
        <f t="shared" si="41"/>
        <v>55689000</v>
      </c>
    </row>
    <row r="871" spans="1:14" x14ac:dyDescent="0.2">
      <c r="A871">
        <v>897</v>
      </c>
      <c r="B871" t="s">
        <v>325</v>
      </c>
      <c r="C871" t="s">
        <v>6</v>
      </c>
      <c r="D871" s="1">
        <v>42277</v>
      </c>
      <c r="E871" s="2">
        <v>1627413000</v>
      </c>
      <c r="F871" s="2">
        <v>1354969000</v>
      </c>
      <c r="G871" s="2">
        <v>207519000</v>
      </c>
      <c r="H871" s="2">
        <v>0</v>
      </c>
      <c r="I871" s="2">
        <v>13338000</v>
      </c>
      <c r="J871" t="s">
        <v>37</v>
      </c>
      <c r="K871" s="18" t="s">
        <v>94</v>
      </c>
      <c r="L871" s="171">
        <f t="shared" si="39"/>
        <v>272444000</v>
      </c>
      <c r="M871" s="14">
        <f t="shared" si="40"/>
        <v>220857000</v>
      </c>
      <c r="N871" s="14">
        <f t="shared" si="41"/>
        <v>51587000</v>
      </c>
    </row>
    <row r="872" spans="1:14" x14ac:dyDescent="0.2">
      <c r="A872">
        <v>898</v>
      </c>
      <c r="B872" t="s">
        <v>325</v>
      </c>
      <c r="C872" t="s">
        <v>7</v>
      </c>
      <c r="D872" s="1">
        <v>42643</v>
      </c>
      <c r="E872" s="2">
        <v>1822114000</v>
      </c>
      <c r="F872" s="2">
        <v>1524907000</v>
      </c>
      <c r="G872" s="2">
        <v>224088000</v>
      </c>
      <c r="H872" s="2">
        <v>0</v>
      </c>
      <c r="I872" s="2">
        <v>13794000</v>
      </c>
      <c r="J872" t="s">
        <v>37</v>
      </c>
      <c r="K872" s="18" t="s">
        <v>94</v>
      </c>
      <c r="L872" s="171">
        <f t="shared" si="39"/>
        <v>297207000</v>
      </c>
      <c r="M872" s="14">
        <f t="shared" si="40"/>
        <v>237882000</v>
      </c>
      <c r="N872" s="14">
        <f t="shared" si="41"/>
        <v>59325000</v>
      </c>
    </row>
    <row r="873" spans="1:14" x14ac:dyDescent="0.2">
      <c r="A873">
        <v>899</v>
      </c>
      <c r="B873" t="s">
        <v>326</v>
      </c>
      <c r="C873" t="s">
        <v>2</v>
      </c>
      <c r="D873" s="1">
        <v>41274</v>
      </c>
      <c r="E873" s="2">
        <v>793373000</v>
      </c>
      <c r="F873" s="2">
        <v>206974000</v>
      </c>
      <c r="G873" s="2">
        <v>123524000</v>
      </c>
      <c r="H873" s="2">
        <v>0</v>
      </c>
      <c r="I873" s="2">
        <v>214827000</v>
      </c>
      <c r="J873" t="s">
        <v>42</v>
      </c>
      <c r="K873" s="18" t="s">
        <v>43</v>
      </c>
      <c r="L873" s="171">
        <f t="shared" si="39"/>
        <v>586399000</v>
      </c>
      <c r="M873" s="14">
        <f t="shared" si="40"/>
        <v>338351000</v>
      </c>
      <c r="N873" s="14">
        <f t="shared" si="41"/>
        <v>248048000</v>
      </c>
    </row>
    <row r="874" spans="1:14" x14ac:dyDescent="0.2">
      <c r="A874">
        <v>900</v>
      </c>
      <c r="B874" t="s">
        <v>326</v>
      </c>
      <c r="C874" t="s">
        <v>5</v>
      </c>
      <c r="D874" s="1">
        <v>41639</v>
      </c>
      <c r="E874" s="2">
        <v>861527000</v>
      </c>
      <c r="F874" s="2">
        <v>221498000</v>
      </c>
      <c r="G874" s="2">
        <v>127470000</v>
      </c>
      <c r="H874" s="2">
        <v>0</v>
      </c>
      <c r="I874" s="2">
        <v>224713000</v>
      </c>
      <c r="J874" t="s">
        <v>42</v>
      </c>
      <c r="K874" s="18" t="s">
        <v>43</v>
      </c>
      <c r="L874" s="171">
        <f t="shared" si="39"/>
        <v>640029000</v>
      </c>
      <c r="M874" s="14">
        <f t="shared" si="40"/>
        <v>352183000</v>
      </c>
      <c r="N874" s="14">
        <f t="shared" si="41"/>
        <v>287846000</v>
      </c>
    </row>
    <row r="875" spans="1:14" x14ac:dyDescent="0.2">
      <c r="A875">
        <v>901</v>
      </c>
      <c r="B875" t="s">
        <v>326</v>
      </c>
      <c r="C875" t="s">
        <v>6</v>
      </c>
      <c r="D875" s="1">
        <v>42004</v>
      </c>
      <c r="E875" s="2">
        <v>993897000</v>
      </c>
      <c r="F875" s="2">
        <v>258617000</v>
      </c>
      <c r="G875" s="2">
        <v>122201000</v>
      </c>
      <c r="H875" s="2">
        <v>0</v>
      </c>
      <c r="I875" s="2">
        <v>258074000</v>
      </c>
      <c r="J875" t="s">
        <v>42</v>
      </c>
      <c r="K875" s="18" t="s">
        <v>43</v>
      </c>
      <c r="L875" s="171">
        <f t="shared" si="39"/>
        <v>735280000</v>
      </c>
      <c r="M875" s="14">
        <f t="shared" si="40"/>
        <v>380275000</v>
      </c>
      <c r="N875" s="14">
        <f t="shared" si="41"/>
        <v>355005000</v>
      </c>
    </row>
    <row r="876" spans="1:14" x14ac:dyDescent="0.2">
      <c r="A876">
        <v>902</v>
      </c>
      <c r="B876" t="s">
        <v>326</v>
      </c>
      <c r="C876" t="s">
        <v>7</v>
      </c>
      <c r="D876" s="1">
        <v>42369</v>
      </c>
      <c r="E876" s="2">
        <v>1166769000</v>
      </c>
      <c r="F876" s="2">
        <v>304477000</v>
      </c>
      <c r="G876" s="2">
        <v>122735000</v>
      </c>
      <c r="H876" s="2">
        <v>0</v>
      </c>
      <c r="I876" s="2">
        <v>344527000</v>
      </c>
      <c r="J876" t="s">
        <v>42</v>
      </c>
      <c r="K876" s="18" t="s">
        <v>43</v>
      </c>
      <c r="L876" s="171">
        <f t="shared" si="39"/>
        <v>862292000</v>
      </c>
      <c r="M876" s="14">
        <f t="shared" si="40"/>
        <v>467262000</v>
      </c>
      <c r="N876" s="14">
        <f t="shared" si="41"/>
        <v>395030000</v>
      </c>
    </row>
    <row r="877" spans="1:14" x14ac:dyDescent="0.2">
      <c r="A877">
        <v>903</v>
      </c>
      <c r="B877" t="s">
        <v>327</v>
      </c>
      <c r="C877" t="s">
        <v>2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s="2">
        <v>0</v>
      </c>
      <c r="J877" t="s">
        <v>12</v>
      </c>
      <c r="K877" s="18" t="s">
        <v>57</v>
      </c>
      <c r="L877" s="171">
        <f t="shared" si="39"/>
        <v>1605329000</v>
      </c>
      <c r="M877" s="14">
        <f t="shared" si="40"/>
        <v>875644000</v>
      </c>
      <c r="N877" s="14">
        <f t="shared" si="41"/>
        <v>729685000</v>
      </c>
    </row>
    <row r="878" spans="1:14" x14ac:dyDescent="0.2">
      <c r="A878">
        <v>904</v>
      </c>
      <c r="B878" t="s">
        <v>327</v>
      </c>
      <c r="C878" t="s">
        <v>5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s="2">
        <v>0</v>
      </c>
      <c r="J878" t="s">
        <v>12</v>
      </c>
      <c r="K878" s="18" t="s">
        <v>57</v>
      </c>
      <c r="L878" s="171">
        <f t="shared" si="39"/>
        <v>1696446000</v>
      </c>
      <c r="M878" s="14">
        <f t="shared" si="40"/>
        <v>924376000</v>
      </c>
      <c r="N878" s="14">
        <f t="shared" si="41"/>
        <v>772070000</v>
      </c>
    </row>
    <row r="879" spans="1:14" x14ac:dyDescent="0.2">
      <c r="A879">
        <v>905</v>
      </c>
      <c r="B879" t="s">
        <v>327</v>
      </c>
      <c r="C879" t="s">
        <v>6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s="2">
        <v>0</v>
      </c>
      <c r="J879" t="s">
        <v>12</v>
      </c>
      <c r="K879" s="18" t="s">
        <v>57</v>
      </c>
      <c r="L879" s="171">
        <f t="shared" si="39"/>
        <v>1598820000</v>
      </c>
      <c r="M879" s="14">
        <f t="shared" si="40"/>
        <v>937480000</v>
      </c>
      <c r="N879" s="14">
        <f t="shared" si="41"/>
        <v>661340000</v>
      </c>
    </row>
    <row r="880" spans="1:14" x14ac:dyDescent="0.2">
      <c r="A880">
        <v>906</v>
      </c>
      <c r="B880" t="s">
        <v>327</v>
      </c>
      <c r="C880" t="s">
        <v>7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s="2">
        <v>0</v>
      </c>
      <c r="J880" t="s">
        <v>12</v>
      </c>
      <c r="K880" s="18" t="s">
        <v>57</v>
      </c>
      <c r="L880" s="171">
        <f t="shared" si="39"/>
        <v>1821102000</v>
      </c>
      <c r="M880" s="14">
        <f t="shared" si="40"/>
        <v>860657000</v>
      </c>
      <c r="N880" s="14">
        <f t="shared" si="41"/>
        <v>960445000</v>
      </c>
    </row>
    <row r="881" spans="1:14" x14ac:dyDescent="0.2">
      <c r="A881">
        <v>907</v>
      </c>
      <c r="B881" t="s">
        <v>328</v>
      </c>
      <c r="C881" t="s">
        <v>2</v>
      </c>
      <c r="D881" s="1">
        <v>41639</v>
      </c>
      <c r="E881" s="2">
        <v>19561000000</v>
      </c>
      <c r="F881" s="2">
        <v>12952000000</v>
      </c>
      <c r="G881" s="2">
        <v>3706000000</v>
      </c>
      <c r="H881" s="2">
        <v>0</v>
      </c>
      <c r="I881" s="2">
        <v>0</v>
      </c>
      <c r="J881" t="s">
        <v>26</v>
      </c>
      <c r="K881" s="18" t="s">
        <v>131</v>
      </c>
      <c r="L881" s="171">
        <f t="shared" si="39"/>
        <v>6609000000</v>
      </c>
      <c r="M881" s="14">
        <f t="shared" si="40"/>
        <v>3706000000</v>
      </c>
      <c r="N881" s="14">
        <f t="shared" si="41"/>
        <v>2903000000</v>
      </c>
    </row>
    <row r="882" spans="1:14" x14ac:dyDescent="0.2">
      <c r="A882">
        <v>908</v>
      </c>
      <c r="B882" t="s">
        <v>328</v>
      </c>
      <c r="C882" t="s">
        <v>5</v>
      </c>
      <c r="D882" s="1">
        <v>42004</v>
      </c>
      <c r="E882" s="2">
        <v>19724000000</v>
      </c>
      <c r="F882" s="2">
        <v>13041000000</v>
      </c>
      <c r="G882" s="2">
        <v>4162000000</v>
      </c>
      <c r="H882" s="2">
        <v>0</v>
      </c>
      <c r="I882" s="2">
        <v>0</v>
      </c>
      <c r="J882" t="s">
        <v>26</v>
      </c>
      <c r="K882" s="18" t="s">
        <v>131</v>
      </c>
      <c r="L882" s="171">
        <f t="shared" si="39"/>
        <v>6683000000</v>
      </c>
      <c r="M882" s="14">
        <f t="shared" si="40"/>
        <v>4162000000</v>
      </c>
      <c r="N882" s="14">
        <f t="shared" si="41"/>
        <v>2521000000</v>
      </c>
    </row>
    <row r="883" spans="1:14" x14ac:dyDescent="0.2">
      <c r="A883">
        <v>909</v>
      </c>
      <c r="B883" t="s">
        <v>328</v>
      </c>
      <c r="C883" t="s">
        <v>6</v>
      </c>
      <c r="D883" s="1">
        <v>42369</v>
      </c>
      <c r="E883" s="2">
        <v>18591000000</v>
      </c>
      <c r="F883" s="2">
        <v>11967000000</v>
      </c>
      <c r="G883" s="2">
        <v>5011000000</v>
      </c>
      <c r="H883" s="2">
        <v>0</v>
      </c>
      <c r="I883" s="2">
        <v>0</v>
      </c>
      <c r="J883" t="s">
        <v>26</v>
      </c>
      <c r="K883" s="18" t="s">
        <v>131</v>
      </c>
      <c r="L883" s="171">
        <f t="shared" si="39"/>
        <v>6624000000</v>
      </c>
      <c r="M883" s="14">
        <f t="shared" si="40"/>
        <v>5011000000</v>
      </c>
      <c r="N883" s="14">
        <f t="shared" si="41"/>
        <v>1613000000</v>
      </c>
    </row>
    <row r="884" spans="1:14" x14ac:dyDescent="0.2">
      <c r="A884">
        <v>910</v>
      </c>
      <c r="B884" t="s">
        <v>328</v>
      </c>
      <c r="C884" t="s">
        <v>7</v>
      </c>
      <c r="D884" s="1">
        <v>42735</v>
      </c>
      <c r="E884" s="2">
        <v>18202000000</v>
      </c>
      <c r="F884" s="2">
        <v>11551000000</v>
      </c>
      <c r="G884" s="2">
        <v>3334000000</v>
      </c>
      <c r="H884" s="2">
        <v>0</v>
      </c>
      <c r="I884" s="2">
        <v>0</v>
      </c>
      <c r="J884" t="s">
        <v>26</v>
      </c>
      <c r="K884" s="18" t="s">
        <v>131</v>
      </c>
      <c r="L884" s="171">
        <f t="shared" si="39"/>
        <v>6651000000</v>
      </c>
      <c r="M884" s="14">
        <f t="shared" si="40"/>
        <v>3334000000</v>
      </c>
      <c r="N884" s="14">
        <f t="shared" si="41"/>
        <v>3317000000</v>
      </c>
    </row>
    <row r="885" spans="1:14" x14ac:dyDescent="0.2">
      <c r="A885">
        <v>911</v>
      </c>
      <c r="B885" t="s">
        <v>329</v>
      </c>
      <c r="C885" t="s">
        <v>2</v>
      </c>
      <c r="D885" s="1">
        <v>41639</v>
      </c>
      <c r="E885" s="2">
        <v>14070000000</v>
      </c>
      <c r="F885" s="2">
        <v>7365000000</v>
      </c>
      <c r="G885" s="2">
        <v>1007000000</v>
      </c>
      <c r="H885" s="2">
        <v>0</v>
      </c>
      <c r="I885" s="2">
        <v>1806000000</v>
      </c>
      <c r="J885" t="s">
        <v>72</v>
      </c>
      <c r="K885" s="18" t="s">
        <v>330</v>
      </c>
      <c r="L885" s="171">
        <f t="shared" si="39"/>
        <v>6705000000</v>
      </c>
      <c r="M885" s="14">
        <f t="shared" si="40"/>
        <v>2813000000</v>
      </c>
      <c r="N885" s="14">
        <f t="shared" si="41"/>
        <v>3892000000</v>
      </c>
    </row>
    <row r="886" spans="1:14" x14ac:dyDescent="0.2">
      <c r="A886">
        <v>912</v>
      </c>
      <c r="B886" t="s">
        <v>329</v>
      </c>
      <c r="C886" t="s">
        <v>5</v>
      </c>
      <c r="D886" s="1">
        <v>42004</v>
      </c>
      <c r="E886" s="2">
        <v>16226000000</v>
      </c>
      <c r="F886" s="2">
        <v>8435000000</v>
      </c>
      <c r="G886" s="2">
        <v>1029000000</v>
      </c>
      <c r="H886" s="2">
        <v>0</v>
      </c>
      <c r="I886" s="2">
        <v>2040000000</v>
      </c>
      <c r="J886" t="s">
        <v>72</v>
      </c>
      <c r="K886" s="18" t="s">
        <v>330</v>
      </c>
      <c r="L886" s="171">
        <f t="shared" si="39"/>
        <v>7791000000</v>
      </c>
      <c r="M886" s="14">
        <f t="shared" si="40"/>
        <v>3069000000</v>
      </c>
      <c r="N886" s="14">
        <f t="shared" si="41"/>
        <v>4722000000</v>
      </c>
    </row>
    <row r="887" spans="1:14" x14ac:dyDescent="0.2">
      <c r="A887">
        <v>913</v>
      </c>
      <c r="B887" t="s">
        <v>329</v>
      </c>
      <c r="C887" t="s">
        <v>6</v>
      </c>
      <c r="D887" s="1">
        <v>42369</v>
      </c>
      <c r="E887" s="2">
        <v>14403000000</v>
      </c>
      <c r="F887" s="2">
        <v>6452000000</v>
      </c>
      <c r="G887" s="2">
        <v>1126000000</v>
      </c>
      <c r="H887" s="2">
        <v>0</v>
      </c>
      <c r="I887" s="2">
        <v>2309000000</v>
      </c>
      <c r="J887" t="s">
        <v>72</v>
      </c>
      <c r="K887" s="18" t="s">
        <v>330</v>
      </c>
      <c r="L887" s="171">
        <f t="shared" si="39"/>
        <v>7951000000</v>
      </c>
      <c r="M887" s="14">
        <f t="shared" si="40"/>
        <v>3435000000</v>
      </c>
      <c r="N887" s="14">
        <f t="shared" si="41"/>
        <v>4516000000</v>
      </c>
    </row>
    <row r="888" spans="1:14" x14ac:dyDescent="0.2">
      <c r="A888">
        <v>914</v>
      </c>
      <c r="B888" t="s">
        <v>329</v>
      </c>
      <c r="C888" t="s">
        <v>7</v>
      </c>
      <c r="D888" s="1">
        <v>42735</v>
      </c>
      <c r="E888" s="2">
        <v>13058000000</v>
      </c>
      <c r="F888" s="2">
        <v>5801000000</v>
      </c>
      <c r="G888" s="2">
        <v>1089000000</v>
      </c>
      <c r="H888" s="2">
        <v>0</v>
      </c>
      <c r="I888" s="2">
        <v>2209000000</v>
      </c>
      <c r="J888" t="s">
        <v>72</v>
      </c>
      <c r="K888" s="18" t="s">
        <v>330</v>
      </c>
      <c r="L888" s="171">
        <f t="shared" si="39"/>
        <v>7257000000</v>
      </c>
      <c r="M888" s="14">
        <f t="shared" si="40"/>
        <v>3298000000</v>
      </c>
      <c r="N888" s="14">
        <f t="shared" si="41"/>
        <v>3959000000</v>
      </c>
    </row>
    <row r="889" spans="1:14" x14ac:dyDescent="0.2">
      <c r="A889">
        <v>915</v>
      </c>
      <c r="B889" t="s">
        <v>331</v>
      </c>
      <c r="C889" t="s">
        <v>2</v>
      </c>
      <c r="D889" s="1">
        <v>41333</v>
      </c>
      <c r="E889" s="2">
        <v>10962818000</v>
      </c>
      <c r="F889" s="2">
        <v>9498456000</v>
      </c>
      <c r="G889" s="2">
        <v>731767000</v>
      </c>
      <c r="H889" s="2">
        <v>0</v>
      </c>
      <c r="I889" s="2">
        <v>0</v>
      </c>
      <c r="J889" t="s">
        <v>9</v>
      </c>
      <c r="K889" s="18" t="s">
        <v>68</v>
      </c>
      <c r="L889" s="171">
        <f t="shared" si="39"/>
        <v>1464362000</v>
      </c>
      <c r="M889" s="14">
        <f t="shared" si="40"/>
        <v>731767000</v>
      </c>
      <c r="N889" s="14">
        <f t="shared" si="41"/>
        <v>732595000</v>
      </c>
    </row>
    <row r="890" spans="1:14" x14ac:dyDescent="0.2">
      <c r="A890">
        <v>916</v>
      </c>
      <c r="B890" t="s">
        <v>331</v>
      </c>
      <c r="C890" t="s">
        <v>5</v>
      </c>
      <c r="D890" s="1">
        <v>41698</v>
      </c>
      <c r="E890" s="2">
        <v>12574299000</v>
      </c>
      <c r="F890" s="2">
        <v>10925598000</v>
      </c>
      <c r="G890" s="2">
        <v>819048000</v>
      </c>
      <c r="H890" s="2">
        <v>0</v>
      </c>
      <c r="I890" s="2">
        <v>0</v>
      </c>
      <c r="J890" t="s">
        <v>9</v>
      </c>
      <c r="K890" s="18" t="s">
        <v>68</v>
      </c>
      <c r="L890" s="171">
        <f t="shared" si="39"/>
        <v>1648701000</v>
      </c>
      <c r="M890" s="14">
        <f t="shared" si="40"/>
        <v>819048000</v>
      </c>
      <c r="N890" s="14">
        <f t="shared" si="41"/>
        <v>829653000</v>
      </c>
    </row>
    <row r="891" spans="1:14" x14ac:dyDescent="0.2">
      <c r="A891">
        <v>917</v>
      </c>
      <c r="B891" t="s">
        <v>331</v>
      </c>
      <c r="C891" t="s">
        <v>6</v>
      </c>
      <c r="D891" s="1">
        <v>42063</v>
      </c>
      <c r="E891" s="2">
        <v>14268716000</v>
      </c>
      <c r="F891" s="2">
        <v>12381189000</v>
      </c>
      <c r="G891" s="2">
        <v>890431000</v>
      </c>
      <c r="H891" s="2">
        <v>0</v>
      </c>
      <c r="I891" s="2">
        <v>0</v>
      </c>
      <c r="J891" t="s">
        <v>9</v>
      </c>
      <c r="K891" s="18" t="s">
        <v>68</v>
      </c>
      <c r="L891" s="171">
        <f t="shared" si="39"/>
        <v>1887527000</v>
      </c>
      <c r="M891" s="14">
        <f t="shared" si="40"/>
        <v>890431000</v>
      </c>
      <c r="N891" s="14">
        <f t="shared" si="41"/>
        <v>997096000</v>
      </c>
    </row>
    <row r="892" spans="1:14" x14ac:dyDescent="0.2">
      <c r="A892">
        <v>918</v>
      </c>
      <c r="B892" t="s">
        <v>331</v>
      </c>
      <c r="C892" t="s">
        <v>7</v>
      </c>
      <c r="D892" s="1">
        <v>42429</v>
      </c>
      <c r="E892" s="2">
        <v>15149675000</v>
      </c>
      <c r="F892" s="2">
        <v>13130915000</v>
      </c>
      <c r="G892" s="2">
        <v>959899000</v>
      </c>
      <c r="H892" s="2">
        <v>0</v>
      </c>
      <c r="I892" s="2">
        <v>0</v>
      </c>
      <c r="J892" t="s">
        <v>9</v>
      </c>
      <c r="K892" s="18" t="s">
        <v>68</v>
      </c>
      <c r="L892" s="171">
        <f t="shared" si="39"/>
        <v>2018760000</v>
      </c>
      <c r="M892" s="14">
        <f t="shared" si="40"/>
        <v>959899000</v>
      </c>
      <c r="N892" s="14">
        <f t="shared" si="41"/>
        <v>1058861000</v>
      </c>
    </row>
    <row r="893" spans="1:14" x14ac:dyDescent="0.2">
      <c r="A893">
        <v>919</v>
      </c>
      <c r="B893" t="s">
        <v>332</v>
      </c>
      <c r="C893" t="s">
        <v>2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s="2">
        <v>0</v>
      </c>
      <c r="I893" s="2">
        <v>0</v>
      </c>
      <c r="J893" t="s">
        <v>26</v>
      </c>
      <c r="K893" s="18" t="s">
        <v>203</v>
      </c>
      <c r="L893" s="171">
        <f t="shared" si="39"/>
        <v>28964000000</v>
      </c>
      <c r="M893" s="14">
        <f t="shared" si="40"/>
        <v>18185000000</v>
      </c>
      <c r="N893" s="14">
        <f t="shared" si="41"/>
        <v>10779000000</v>
      </c>
    </row>
    <row r="894" spans="1:14" x14ac:dyDescent="0.2">
      <c r="A894">
        <v>920</v>
      </c>
      <c r="B894" t="s">
        <v>332</v>
      </c>
      <c r="C894" t="s">
        <v>5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s="2">
        <v>0</v>
      </c>
      <c r="I894" s="2">
        <v>0</v>
      </c>
      <c r="J894" t="s">
        <v>26</v>
      </c>
      <c r="K894" s="18" t="s">
        <v>203</v>
      </c>
      <c r="L894" s="171">
        <f t="shared" si="39"/>
        <v>28433000000</v>
      </c>
      <c r="M894" s="14">
        <f t="shared" si="40"/>
        <v>18205000000</v>
      </c>
      <c r="N894" s="14">
        <f t="shared" si="41"/>
        <v>10228000000</v>
      </c>
    </row>
    <row r="895" spans="1:14" x14ac:dyDescent="0.2">
      <c r="A895">
        <v>921</v>
      </c>
      <c r="B895" t="s">
        <v>332</v>
      </c>
      <c r="C895" t="s">
        <v>6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s="2">
        <v>0</v>
      </c>
      <c r="I895" s="2">
        <v>0</v>
      </c>
      <c r="J895" t="s">
        <v>26</v>
      </c>
      <c r="K895" s="18" t="s">
        <v>203</v>
      </c>
      <c r="L895" s="171">
        <f t="shared" si="39"/>
        <v>28109000000</v>
      </c>
      <c r="M895" s="14">
        <f t="shared" si="40"/>
        <v>18401000000</v>
      </c>
      <c r="N895" s="14">
        <f t="shared" si="41"/>
        <v>9708000000</v>
      </c>
    </row>
    <row r="896" spans="1:14" x14ac:dyDescent="0.2">
      <c r="A896">
        <v>922</v>
      </c>
      <c r="B896" t="s">
        <v>332</v>
      </c>
      <c r="C896" t="s">
        <v>7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s="2">
        <v>0</v>
      </c>
      <c r="I896" s="2">
        <v>0</v>
      </c>
      <c r="J896" t="s">
        <v>26</v>
      </c>
      <c r="K896" s="18" t="s">
        <v>203</v>
      </c>
      <c r="L896" s="171">
        <f t="shared" si="39"/>
        <v>26812000000</v>
      </c>
      <c r="M896" s="14">
        <f t="shared" si="40"/>
        <v>18084000000</v>
      </c>
      <c r="N896" s="14">
        <f t="shared" si="41"/>
        <v>8728000000</v>
      </c>
    </row>
    <row r="897" spans="1:14" x14ac:dyDescent="0.2">
      <c r="A897">
        <v>923</v>
      </c>
      <c r="B897" t="s">
        <v>333</v>
      </c>
      <c r="C897" t="s">
        <v>2</v>
      </c>
      <c r="D897" s="1">
        <v>41363</v>
      </c>
      <c r="E897" s="2">
        <v>2181732000</v>
      </c>
      <c r="F897" s="2">
        <v>875166000</v>
      </c>
      <c r="G897" s="2">
        <v>621536000</v>
      </c>
      <c r="H897" s="2">
        <v>0</v>
      </c>
      <c r="I897" s="2">
        <v>54291000</v>
      </c>
      <c r="J897" t="s">
        <v>9</v>
      </c>
      <c r="K897" s="18" t="s">
        <v>278</v>
      </c>
      <c r="L897" s="171">
        <f t="shared" si="39"/>
        <v>1306566000</v>
      </c>
      <c r="M897" s="14">
        <f t="shared" si="40"/>
        <v>675827000</v>
      </c>
      <c r="N897" s="14">
        <f t="shared" si="41"/>
        <v>630739000</v>
      </c>
    </row>
    <row r="898" spans="1:14" x14ac:dyDescent="0.2">
      <c r="A898">
        <v>924</v>
      </c>
      <c r="B898" t="s">
        <v>333</v>
      </c>
      <c r="C898" t="s">
        <v>5</v>
      </c>
      <c r="D898" s="1">
        <v>41727</v>
      </c>
      <c r="E898" s="2">
        <v>3310800000</v>
      </c>
      <c r="F898" s="2">
        <v>1294700000</v>
      </c>
      <c r="G898" s="2">
        <v>926900000</v>
      </c>
      <c r="H898" s="2">
        <v>0</v>
      </c>
      <c r="I898" s="2">
        <v>79700000</v>
      </c>
      <c r="J898" t="s">
        <v>9</v>
      </c>
      <c r="K898" s="18" t="s">
        <v>278</v>
      </c>
      <c r="L898" s="171">
        <f t="shared" si="39"/>
        <v>2016100000</v>
      </c>
      <c r="M898" s="14">
        <f t="shared" si="40"/>
        <v>1006600000</v>
      </c>
      <c r="N898" s="14">
        <f t="shared" si="41"/>
        <v>1009500000</v>
      </c>
    </row>
    <row r="899" spans="1:14" x14ac:dyDescent="0.2">
      <c r="A899">
        <v>925</v>
      </c>
      <c r="B899" t="s">
        <v>333</v>
      </c>
      <c r="C899" t="s">
        <v>6</v>
      </c>
      <c r="D899" s="1">
        <v>42091</v>
      </c>
      <c r="E899" s="2">
        <v>4371500000</v>
      </c>
      <c r="F899" s="2">
        <v>1723800000</v>
      </c>
      <c r="G899" s="2">
        <v>1251500000</v>
      </c>
      <c r="H899" s="2">
        <v>0</v>
      </c>
      <c r="I899" s="2">
        <v>138400000</v>
      </c>
      <c r="J899" t="s">
        <v>9</v>
      </c>
      <c r="K899" s="18" t="s">
        <v>278</v>
      </c>
      <c r="L899" s="171">
        <f t="shared" ref="L899:L962" si="42">E899-F899</f>
        <v>2647700000</v>
      </c>
      <c r="M899" s="14">
        <f t="shared" ref="M899:M962" si="43">G899+H899+I899</f>
        <v>1389900000</v>
      </c>
      <c r="N899" s="14">
        <f t="shared" ref="N899:N962" si="44">L899-M899</f>
        <v>1257800000</v>
      </c>
    </row>
    <row r="900" spans="1:14" x14ac:dyDescent="0.2">
      <c r="A900">
        <v>926</v>
      </c>
      <c r="B900" t="s">
        <v>333</v>
      </c>
      <c r="C900" t="s">
        <v>7</v>
      </c>
      <c r="D900" s="1">
        <v>42462</v>
      </c>
      <c r="E900" s="2">
        <v>4712100000</v>
      </c>
      <c r="F900" s="2">
        <v>1914900000</v>
      </c>
      <c r="G900" s="2">
        <v>1428000000</v>
      </c>
      <c r="H900" s="2">
        <v>0</v>
      </c>
      <c r="I900" s="2">
        <v>183200000</v>
      </c>
      <c r="J900" t="s">
        <v>9</v>
      </c>
      <c r="K900" s="18" t="s">
        <v>278</v>
      </c>
      <c r="L900" s="171">
        <f t="shared" si="42"/>
        <v>2797200000</v>
      </c>
      <c r="M900" s="14">
        <f t="shared" si="43"/>
        <v>1611200000</v>
      </c>
      <c r="N900" s="14">
        <f t="shared" si="44"/>
        <v>1186000000</v>
      </c>
    </row>
    <row r="901" spans="1:14" x14ac:dyDescent="0.2">
      <c r="A901">
        <v>927</v>
      </c>
      <c r="B901" t="s">
        <v>334</v>
      </c>
      <c r="C901" t="s">
        <v>2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s="2">
        <v>0</v>
      </c>
      <c r="I901" s="2">
        <v>1652000000</v>
      </c>
      <c r="J901" t="s">
        <v>26</v>
      </c>
      <c r="K901" s="18" t="s">
        <v>335</v>
      </c>
      <c r="L901" s="171">
        <f t="shared" si="42"/>
        <v>19893000000</v>
      </c>
      <c r="M901" s="14">
        <f t="shared" si="43"/>
        <v>17129000000</v>
      </c>
      <c r="N901" s="14">
        <f t="shared" si="44"/>
        <v>2764000000</v>
      </c>
    </row>
    <row r="902" spans="1:14" x14ac:dyDescent="0.2">
      <c r="A902">
        <v>928</v>
      </c>
      <c r="B902" t="s">
        <v>334</v>
      </c>
      <c r="C902" t="s">
        <v>5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s="2">
        <v>0</v>
      </c>
      <c r="I902" s="2">
        <v>1703000000</v>
      </c>
      <c r="J902" t="s">
        <v>26</v>
      </c>
      <c r="K902" s="18" t="s">
        <v>335</v>
      </c>
      <c r="L902" s="171">
        <f t="shared" si="42"/>
        <v>20237000000</v>
      </c>
      <c r="M902" s="14">
        <f t="shared" si="43"/>
        <v>17512000000</v>
      </c>
      <c r="N902" s="14">
        <f t="shared" si="44"/>
        <v>2725000000</v>
      </c>
    </row>
    <row r="903" spans="1:14" x14ac:dyDescent="0.2">
      <c r="A903">
        <v>929</v>
      </c>
      <c r="B903" t="s">
        <v>334</v>
      </c>
      <c r="C903" t="s">
        <v>6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s="2">
        <v>0</v>
      </c>
      <c r="I903" s="2">
        <v>1948000000</v>
      </c>
      <c r="J903" t="s">
        <v>26</v>
      </c>
      <c r="K903" s="18" t="s">
        <v>335</v>
      </c>
      <c r="L903" s="171">
        <f t="shared" si="42"/>
        <v>22953000000</v>
      </c>
      <c r="M903" s="14">
        <f t="shared" si="43"/>
        <v>19816000000</v>
      </c>
      <c r="N903" s="14">
        <f t="shared" si="44"/>
        <v>3137000000</v>
      </c>
    </row>
    <row r="904" spans="1:14" x14ac:dyDescent="0.2">
      <c r="A904">
        <v>930</v>
      </c>
      <c r="B904" t="s">
        <v>334</v>
      </c>
      <c r="C904" t="s">
        <v>7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s="2">
        <v>0</v>
      </c>
      <c r="I904" s="2">
        <v>2089000000</v>
      </c>
      <c r="J904" t="s">
        <v>26</v>
      </c>
      <c r="K904" s="18" t="s">
        <v>335</v>
      </c>
      <c r="L904" s="171">
        <f t="shared" si="42"/>
        <v>24334000000</v>
      </c>
      <c r="M904" s="14">
        <f t="shared" si="43"/>
        <v>20758000000</v>
      </c>
      <c r="N904" s="14">
        <f t="shared" si="44"/>
        <v>3576000000</v>
      </c>
    </row>
    <row r="905" spans="1:14" x14ac:dyDescent="0.2">
      <c r="A905">
        <v>931</v>
      </c>
      <c r="B905" t="s">
        <v>336</v>
      </c>
      <c r="C905" t="s">
        <v>2</v>
      </c>
      <c r="D905" s="1">
        <v>41307</v>
      </c>
      <c r="E905" s="2">
        <v>19279000000</v>
      </c>
      <c r="F905" s="2">
        <v>12289000000</v>
      </c>
      <c r="G905" s="2">
        <v>4267000000</v>
      </c>
      <c r="H905" s="2">
        <v>0</v>
      </c>
      <c r="I905" s="2">
        <v>833000000</v>
      </c>
      <c r="J905" t="s">
        <v>9</v>
      </c>
      <c r="K905" s="18" t="s">
        <v>186</v>
      </c>
      <c r="L905" s="171">
        <f t="shared" si="42"/>
        <v>6990000000</v>
      </c>
      <c r="M905" s="14">
        <f t="shared" si="43"/>
        <v>5100000000</v>
      </c>
      <c r="N905" s="14">
        <f t="shared" si="44"/>
        <v>1890000000</v>
      </c>
    </row>
    <row r="906" spans="1:14" x14ac:dyDescent="0.2">
      <c r="A906">
        <v>932</v>
      </c>
      <c r="B906" t="s">
        <v>336</v>
      </c>
      <c r="C906" t="s">
        <v>5</v>
      </c>
      <c r="D906" s="1">
        <v>41671</v>
      </c>
      <c r="E906" s="2">
        <v>19031000000</v>
      </c>
      <c r="F906" s="2">
        <v>12087000000</v>
      </c>
      <c r="G906" s="2">
        <v>4313000000</v>
      </c>
      <c r="H906" s="2">
        <v>0</v>
      </c>
      <c r="I906" s="2">
        <v>889000000</v>
      </c>
      <c r="J906" t="s">
        <v>9</v>
      </c>
      <c r="K906" s="18" t="s">
        <v>186</v>
      </c>
      <c r="L906" s="171">
        <f t="shared" si="42"/>
        <v>6944000000</v>
      </c>
      <c r="M906" s="14">
        <f t="shared" si="43"/>
        <v>5202000000</v>
      </c>
      <c r="N906" s="14">
        <f t="shared" si="44"/>
        <v>1742000000</v>
      </c>
    </row>
    <row r="907" spans="1:14" x14ac:dyDescent="0.2">
      <c r="A907">
        <v>933</v>
      </c>
      <c r="B907" t="s">
        <v>336</v>
      </c>
      <c r="C907" t="s">
        <v>6</v>
      </c>
      <c r="D907" s="1">
        <v>42035</v>
      </c>
      <c r="E907" s="2">
        <v>19023000000</v>
      </c>
      <c r="F907" s="2">
        <v>12098000000</v>
      </c>
      <c r="G907" s="2">
        <v>4350000000</v>
      </c>
      <c r="H907" s="2">
        <v>0</v>
      </c>
      <c r="I907" s="2">
        <v>886000000</v>
      </c>
      <c r="J907" t="s">
        <v>9</v>
      </c>
      <c r="K907" s="18" t="s">
        <v>186</v>
      </c>
      <c r="L907" s="171">
        <f t="shared" si="42"/>
        <v>6925000000</v>
      </c>
      <c r="M907" s="14">
        <f t="shared" si="43"/>
        <v>5236000000</v>
      </c>
      <c r="N907" s="14">
        <f t="shared" si="44"/>
        <v>1689000000</v>
      </c>
    </row>
    <row r="908" spans="1:14" x14ac:dyDescent="0.2">
      <c r="A908">
        <v>934</v>
      </c>
      <c r="B908" t="s">
        <v>336</v>
      </c>
      <c r="C908" t="s">
        <v>7</v>
      </c>
      <c r="D908" s="1">
        <v>42399</v>
      </c>
      <c r="E908" s="2">
        <v>19204000000</v>
      </c>
      <c r="F908" s="2">
        <v>12265000000</v>
      </c>
      <c r="G908" s="2">
        <v>4452000000</v>
      </c>
      <c r="H908" s="2">
        <v>0</v>
      </c>
      <c r="I908" s="2">
        <v>934000000</v>
      </c>
      <c r="J908" t="s">
        <v>9</v>
      </c>
      <c r="K908" s="18" t="s">
        <v>186</v>
      </c>
      <c r="L908" s="171">
        <f t="shared" si="42"/>
        <v>6939000000</v>
      </c>
      <c r="M908" s="14">
        <f t="shared" si="43"/>
        <v>5386000000</v>
      </c>
      <c r="N908" s="14">
        <f t="shared" si="44"/>
        <v>1553000000</v>
      </c>
    </row>
    <row r="909" spans="1:14" x14ac:dyDescent="0.2">
      <c r="A909">
        <v>935</v>
      </c>
      <c r="B909" t="s">
        <v>337</v>
      </c>
      <c r="C909" t="s">
        <v>2</v>
      </c>
      <c r="D909" s="1">
        <v>41639</v>
      </c>
      <c r="E909" s="2">
        <v>2369300000</v>
      </c>
      <c r="F909" s="2">
        <v>805300000</v>
      </c>
      <c r="G909" s="2">
        <v>602100000</v>
      </c>
      <c r="H909" s="2">
        <v>0</v>
      </c>
      <c r="I909" s="2">
        <v>223300000</v>
      </c>
      <c r="J909" t="s">
        <v>3</v>
      </c>
      <c r="K909" s="18" t="s">
        <v>167</v>
      </c>
      <c r="L909" s="171">
        <f t="shared" si="42"/>
        <v>1564000000</v>
      </c>
      <c r="M909" s="14">
        <f t="shared" si="43"/>
        <v>825400000</v>
      </c>
      <c r="N909" s="14">
        <f t="shared" si="44"/>
        <v>738600000</v>
      </c>
    </row>
    <row r="910" spans="1:14" x14ac:dyDescent="0.2">
      <c r="A910">
        <v>936</v>
      </c>
      <c r="B910" t="s">
        <v>337</v>
      </c>
      <c r="C910" t="s">
        <v>5</v>
      </c>
      <c r="D910" s="1">
        <v>42004</v>
      </c>
      <c r="E910" s="2">
        <v>2577100000</v>
      </c>
      <c r="F910" s="2">
        <v>877900000</v>
      </c>
      <c r="G910" s="2">
        <v>632000000</v>
      </c>
      <c r="H910" s="2">
        <v>0</v>
      </c>
      <c r="I910" s="2">
        <v>258100000</v>
      </c>
      <c r="J910" t="s">
        <v>3</v>
      </c>
      <c r="K910" s="18" t="s">
        <v>167</v>
      </c>
      <c r="L910" s="171">
        <f t="shared" si="42"/>
        <v>1699200000</v>
      </c>
      <c r="M910" s="14">
        <f t="shared" si="43"/>
        <v>890100000</v>
      </c>
      <c r="N910" s="14">
        <f t="shared" si="44"/>
        <v>809100000</v>
      </c>
    </row>
    <row r="911" spans="1:14" x14ac:dyDescent="0.2">
      <c r="A911">
        <v>937</v>
      </c>
      <c r="B911" t="s">
        <v>337</v>
      </c>
      <c r="C911" t="s">
        <v>6</v>
      </c>
      <c r="D911" s="1">
        <v>42369</v>
      </c>
      <c r="E911" s="2">
        <v>2418800000</v>
      </c>
      <c r="F911" s="2">
        <v>759200000</v>
      </c>
      <c r="G911" s="2">
        <v>571200000</v>
      </c>
      <c r="H911" s="2">
        <v>0</v>
      </c>
      <c r="I911" s="2">
        <v>284600000</v>
      </c>
      <c r="J911" t="s">
        <v>3</v>
      </c>
      <c r="K911" s="18" t="s">
        <v>167</v>
      </c>
      <c r="L911" s="171">
        <f t="shared" si="42"/>
        <v>1659600000</v>
      </c>
      <c r="M911" s="14">
        <f t="shared" si="43"/>
        <v>855800000</v>
      </c>
      <c r="N911" s="14">
        <f t="shared" si="44"/>
        <v>803800000</v>
      </c>
    </row>
    <row r="912" spans="1:14" x14ac:dyDescent="0.2">
      <c r="A912">
        <v>938</v>
      </c>
      <c r="B912" t="s">
        <v>337</v>
      </c>
      <c r="C912" t="s">
        <v>7</v>
      </c>
      <c r="D912" s="1">
        <v>42735</v>
      </c>
      <c r="E912" s="2">
        <v>2334200000</v>
      </c>
      <c r="F912" s="2">
        <v>691100000</v>
      </c>
      <c r="G912" s="2">
        <v>519600000</v>
      </c>
      <c r="H912" s="2">
        <v>0</v>
      </c>
      <c r="I912" s="2">
        <v>305000000</v>
      </c>
      <c r="J912" t="s">
        <v>3</v>
      </c>
      <c r="K912" s="18" t="s">
        <v>167</v>
      </c>
      <c r="L912" s="171">
        <f t="shared" si="42"/>
        <v>1643100000</v>
      </c>
      <c r="M912" s="14">
        <f t="shared" si="43"/>
        <v>824600000</v>
      </c>
      <c r="N912" s="14">
        <f t="shared" si="44"/>
        <v>818500000</v>
      </c>
    </row>
    <row r="913" spans="1:14" x14ac:dyDescent="0.2">
      <c r="A913">
        <v>939</v>
      </c>
      <c r="B913" t="s">
        <v>338</v>
      </c>
      <c r="C913" t="s">
        <v>2</v>
      </c>
      <c r="D913" s="1">
        <v>41307</v>
      </c>
      <c r="E913" s="2">
        <v>10459000000</v>
      </c>
      <c r="F913" s="2">
        <v>6073000000</v>
      </c>
      <c r="G913" s="2">
        <v>2720000000</v>
      </c>
      <c r="H913" s="2">
        <v>0</v>
      </c>
      <c r="I913" s="2">
        <v>0</v>
      </c>
      <c r="J913" t="s">
        <v>9</v>
      </c>
      <c r="K913" s="18" t="s">
        <v>246</v>
      </c>
      <c r="L913" s="171">
        <f t="shared" si="42"/>
        <v>4386000000</v>
      </c>
      <c r="M913" s="14">
        <f t="shared" si="43"/>
        <v>2720000000</v>
      </c>
      <c r="N913" s="14">
        <f t="shared" si="44"/>
        <v>1666000000</v>
      </c>
    </row>
    <row r="914" spans="1:14" x14ac:dyDescent="0.2">
      <c r="A914">
        <v>940</v>
      </c>
      <c r="B914" t="s">
        <v>338</v>
      </c>
      <c r="C914" t="s">
        <v>5</v>
      </c>
      <c r="D914" s="1">
        <v>41671</v>
      </c>
      <c r="E914" s="2">
        <v>10773000000</v>
      </c>
      <c r="F914" s="2">
        <v>6344000000</v>
      </c>
      <c r="G914" s="2">
        <v>2686000000</v>
      </c>
      <c r="H914" s="2">
        <v>0</v>
      </c>
      <c r="I914" s="2">
        <v>0</v>
      </c>
      <c r="J914" t="s">
        <v>9</v>
      </c>
      <c r="K914" s="18" t="s">
        <v>246</v>
      </c>
      <c r="L914" s="171">
        <f t="shared" si="42"/>
        <v>4429000000</v>
      </c>
      <c r="M914" s="14">
        <f t="shared" si="43"/>
        <v>2686000000</v>
      </c>
      <c r="N914" s="14">
        <f t="shared" si="44"/>
        <v>1743000000</v>
      </c>
    </row>
    <row r="915" spans="1:14" x14ac:dyDescent="0.2">
      <c r="A915">
        <v>941</v>
      </c>
      <c r="B915" t="s">
        <v>338</v>
      </c>
      <c r="C915" t="s">
        <v>6</v>
      </c>
      <c r="D915" s="1">
        <v>42035</v>
      </c>
      <c r="E915" s="2">
        <v>11454000000</v>
      </c>
      <c r="F915" s="2">
        <v>6646000000</v>
      </c>
      <c r="G915" s="2">
        <v>2855000000</v>
      </c>
      <c r="H915" s="2">
        <v>0</v>
      </c>
      <c r="I915" s="2">
        <v>0</v>
      </c>
      <c r="J915" t="s">
        <v>9</v>
      </c>
      <c r="K915" s="18" t="s">
        <v>246</v>
      </c>
      <c r="L915" s="171">
        <f t="shared" si="42"/>
        <v>4808000000</v>
      </c>
      <c r="M915" s="14">
        <f t="shared" si="43"/>
        <v>2855000000</v>
      </c>
      <c r="N915" s="14">
        <f t="shared" si="44"/>
        <v>1953000000</v>
      </c>
    </row>
    <row r="916" spans="1:14" x14ac:dyDescent="0.2">
      <c r="A916">
        <v>942</v>
      </c>
      <c r="B916" t="s">
        <v>338</v>
      </c>
      <c r="C916" t="s">
        <v>7</v>
      </c>
      <c r="D916" s="1">
        <v>42399</v>
      </c>
      <c r="E916" s="2">
        <v>12154000000</v>
      </c>
      <c r="F916" s="2">
        <v>6950000000</v>
      </c>
      <c r="G916" s="2">
        <v>3012000000</v>
      </c>
      <c r="H916" s="2">
        <v>0</v>
      </c>
      <c r="I916" s="2">
        <v>0</v>
      </c>
      <c r="J916" t="s">
        <v>9</v>
      </c>
      <c r="K916" s="18" t="s">
        <v>246</v>
      </c>
      <c r="L916" s="171">
        <f t="shared" si="42"/>
        <v>5204000000</v>
      </c>
      <c r="M916" s="14">
        <f t="shared" si="43"/>
        <v>3012000000</v>
      </c>
      <c r="N916" s="14">
        <f t="shared" si="44"/>
        <v>2192000000</v>
      </c>
    </row>
    <row r="917" spans="1:14" x14ac:dyDescent="0.2">
      <c r="A917">
        <v>943</v>
      </c>
      <c r="B917" t="s">
        <v>339</v>
      </c>
      <c r="C917" t="s">
        <v>2</v>
      </c>
      <c r="D917" s="1">
        <v>41274</v>
      </c>
      <c r="E917" s="2">
        <v>3414500000</v>
      </c>
      <c r="F917" s="2">
        <v>2718900000</v>
      </c>
      <c r="G917" s="2">
        <v>346100000</v>
      </c>
      <c r="H917" s="2">
        <v>0</v>
      </c>
      <c r="I917" s="2">
        <v>25100000</v>
      </c>
      <c r="J917" t="s">
        <v>3</v>
      </c>
      <c r="K917" s="18" t="s">
        <v>153</v>
      </c>
      <c r="L917" s="171">
        <f t="shared" si="42"/>
        <v>695600000</v>
      </c>
      <c r="M917" s="14">
        <f t="shared" si="43"/>
        <v>371200000</v>
      </c>
      <c r="N917" s="14">
        <f t="shared" si="44"/>
        <v>324400000</v>
      </c>
    </row>
    <row r="918" spans="1:14" x14ac:dyDescent="0.2">
      <c r="A918">
        <v>944</v>
      </c>
      <c r="B918" t="s">
        <v>339</v>
      </c>
      <c r="C918" t="s">
        <v>5</v>
      </c>
      <c r="D918" s="1">
        <v>41639</v>
      </c>
      <c r="E918" s="2">
        <v>3477200000</v>
      </c>
      <c r="F918" s="2">
        <v>2767300000</v>
      </c>
      <c r="G918" s="2">
        <v>346900000</v>
      </c>
      <c r="H918" s="2">
        <v>0</v>
      </c>
      <c r="I918" s="2">
        <v>25400000</v>
      </c>
      <c r="J918" t="s">
        <v>3</v>
      </c>
      <c r="K918" s="18" t="s">
        <v>153</v>
      </c>
      <c r="L918" s="171">
        <f t="shared" si="42"/>
        <v>709900000</v>
      </c>
      <c r="M918" s="14">
        <f t="shared" si="43"/>
        <v>372300000</v>
      </c>
      <c r="N918" s="14">
        <f t="shared" si="44"/>
        <v>337600000</v>
      </c>
    </row>
    <row r="919" spans="1:14" x14ac:dyDescent="0.2">
      <c r="A919">
        <v>945</v>
      </c>
      <c r="B919" t="s">
        <v>339</v>
      </c>
      <c r="C919" t="s">
        <v>6</v>
      </c>
      <c r="D919" s="1">
        <v>42004</v>
      </c>
      <c r="E919" s="2">
        <v>3782300000</v>
      </c>
      <c r="F919" s="2">
        <v>2991900000</v>
      </c>
      <c r="G919" s="2">
        <v>439200000</v>
      </c>
      <c r="H919" s="2">
        <v>0</v>
      </c>
      <c r="I919" s="2">
        <v>19700000</v>
      </c>
      <c r="J919" t="s">
        <v>3</v>
      </c>
      <c r="K919" s="18" t="s">
        <v>153</v>
      </c>
      <c r="L919" s="171">
        <f t="shared" si="42"/>
        <v>790400000</v>
      </c>
      <c r="M919" s="14">
        <f t="shared" si="43"/>
        <v>458900000</v>
      </c>
      <c r="N919" s="14">
        <f t="shared" si="44"/>
        <v>331500000</v>
      </c>
    </row>
    <row r="920" spans="1:14" x14ac:dyDescent="0.2">
      <c r="A920">
        <v>946</v>
      </c>
      <c r="B920" t="s">
        <v>339</v>
      </c>
      <c r="C920" t="s">
        <v>7</v>
      </c>
      <c r="D920" s="1">
        <v>42369</v>
      </c>
      <c r="E920" s="2">
        <v>3917200000</v>
      </c>
      <c r="F920" s="2">
        <v>2994000000</v>
      </c>
      <c r="G920" s="2">
        <v>411800000</v>
      </c>
      <c r="H920" s="2">
        <v>0</v>
      </c>
      <c r="I920" s="2">
        <v>20800000</v>
      </c>
      <c r="J920" t="s">
        <v>3</v>
      </c>
      <c r="K920" s="18" t="s">
        <v>153</v>
      </c>
      <c r="L920" s="171">
        <f t="shared" si="42"/>
        <v>923200000</v>
      </c>
      <c r="M920" s="14">
        <f t="shared" si="43"/>
        <v>432600000</v>
      </c>
      <c r="N920" s="14">
        <f t="shared" si="44"/>
        <v>490600000</v>
      </c>
    </row>
    <row r="921" spans="1:14" x14ac:dyDescent="0.2">
      <c r="A921">
        <v>947</v>
      </c>
      <c r="B921" t="s">
        <v>340</v>
      </c>
      <c r="C921" t="s">
        <v>2</v>
      </c>
      <c r="D921" s="1">
        <v>41608</v>
      </c>
      <c r="E921" s="2">
        <v>5935095000</v>
      </c>
      <c r="F921" s="2">
        <v>4920664000</v>
      </c>
      <c r="G921" s="2">
        <v>328595000</v>
      </c>
      <c r="H921" s="2">
        <v>0</v>
      </c>
      <c r="I921" s="2">
        <v>0</v>
      </c>
      <c r="J921" t="s">
        <v>9</v>
      </c>
      <c r="K921" s="18" t="s">
        <v>190</v>
      </c>
      <c r="L921" s="171">
        <f t="shared" si="42"/>
        <v>1014431000</v>
      </c>
      <c r="M921" s="14">
        <f t="shared" si="43"/>
        <v>328595000</v>
      </c>
      <c r="N921" s="14">
        <f t="shared" si="44"/>
        <v>685836000</v>
      </c>
    </row>
    <row r="922" spans="1:14" x14ac:dyDescent="0.2">
      <c r="A922">
        <v>948</v>
      </c>
      <c r="B922" t="s">
        <v>340</v>
      </c>
      <c r="C922" t="s">
        <v>5</v>
      </c>
      <c r="D922" s="1">
        <v>41973</v>
      </c>
      <c r="E922" s="2">
        <v>7779812000</v>
      </c>
      <c r="F922" s="2">
        <v>6336272000</v>
      </c>
      <c r="G922" s="2">
        <v>521502000</v>
      </c>
      <c r="H922" s="2">
        <v>0</v>
      </c>
      <c r="I922" s="2">
        <v>0</v>
      </c>
      <c r="J922" t="s">
        <v>9</v>
      </c>
      <c r="K922" s="18" t="s">
        <v>190</v>
      </c>
      <c r="L922" s="171">
        <f t="shared" si="42"/>
        <v>1443540000</v>
      </c>
      <c r="M922" s="14">
        <f t="shared" si="43"/>
        <v>521502000</v>
      </c>
      <c r="N922" s="14">
        <f t="shared" si="44"/>
        <v>922038000</v>
      </c>
    </row>
    <row r="923" spans="1:14" x14ac:dyDescent="0.2">
      <c r="A923">
        <v>949</v>
      </c>
      <c r="B923" t="s">
        <v>340</v>
      </c>
      <c r="C923" t="s">
        <v>6</v>
      </c>
      <c r="D923" s="1">
        <v>42338</v>
      </c>
      <c r="E923" s="2">
        <v>9474008000</v>
      </c>
      <c r="F923" s="2">
        <v>7757571000</v>
      </c>
      <c r="G923" s="2">
        <v>630421000</v>
      </c>
      <c r="H923" s="2">
        <v>0</v>
      </c>
      <c r="I923" s="2">
        <v>0</v>
      </c>
      <c r="J923" t="s">
        <v>9</v>
      </c>
      <c r="K923" s="18" t="s">
        <v>190</v>
      </c>
      <c r="L923" s="171">
        <f t="shared" si="42"/>
        <v>1716437000</v>
      </c>
      <c r="M923" s="14">
        <f t="shared" si="43"/>
        <v>630421000</v>
      </c>
      <c r="N923" s="14">
        <f t="shared" si="44"/>
        <v>1086016000</v>
      </c>
    </row>
    <row r="924" spans="1:14" x14ac:dyDescent="0.2">
      <c r="A924">
        <v>950</v>
      </c>
      <c r="B924" t="s">
        <v>340</v>
      </c>
      <c r="C924" t="s">
        <v>7</v>
      </c>
      <c r="D924" s="1">
        <v>42704</v>
      </c>
      <c r="E924" s="2">
        <v>10949999000</v>
      </c>
      <c r="F924" s="2">
        <v>8923519000</v>
      </c>
      <c r="G924" s="2">
        <v>764117000</v>
      </c>
      <c r="H924" s="2">
        <v>0</v>
      </c>
      <c r="I924" s="2">
        <v>0</v>
      </c>
      <c r="J924" t="s">
        <v>9</v>
      </c>
      <c r="K924" s="18" t="s">
        <v>190</v>
      </c>
      <c r="L924" s="171">
        <f t="shared" si="42"/>
        <v>2026480000</v>
      </c>
      <c r="M924" s="14">
        <f t="shared" si="43"/>
        <v>764117000</v>
      </c>
      <c r="N924" s="14">
        <f t="shared" si="44"/>
        <v>1262363000</v>
      </c>
    </row>
    <row r="925" spans="1:14" x14ac:dyDescent="0.2">
      <c r="A925">
        <v>951</v>
      </c>
      <c r="B925" t="s">
        <v>341</v>
      </c>
      <c r="C925" t="s">
        <v>2</v>
      </c>
      <c r="D925" s="1">
        <v>41274</v>
      </c>
      <c r="E925" s="2">
        <v>5671400000</v>
      </c>
      <c r="F925" s="2">
        <v>3421700000</v>
      </c>
      <c r="G925" s="2">
        <v>1114600000</v>
      </c>
      <c r="H925" s="2">
        <v>0</v>
      </c>
      <c r="I925" s="2">
        <v>86300000</v>
      </c>
      <c r="J925" t="s">
        <v>15</v>
      </c>
      <c r="K925" s="18" t="s">
        <v>188</v>
      </c>
      <c r="L925" s="171">
        <f t="shared" si="42"/>
        <v>2249700000</v>
      </c>
      <c r="M925" s="14">
        <f t="shared" si="43"/>
        <v>1200900000</v>
      </c>
      <c r="N925" s="14">
        <f t="shared" si="44"/>
        <v>1048800000</v>
      </c>
    </row>
    <row r="926" spans="1:14" x14ac:dyDescent="0.2">
      <c r="A926">
        <v>952</v>
      </c>
      <c r="B926" t="s">
        <v>341</v>
      </c>
      <c r="C926" t="s">
        <v>5</v>
      </c>
      <c r="D926" s="1">
        <v>41639</v>
      </c>
      <c r="E926" s="2">
        <v>5808300000</v>
      </c>
      <c r="F926" s="2">
        <v>3585100000</v>
      </c>
      <c r="G926" s="2">
        <v>1128800000</v>
      </c>
      <c r="H926" s="2">
        <v>0</v>
      </c>
      <c r="I926" s="2">
        <v>81700000</v>
      </c>
      <c r="J926" t="s">
        <v>15</v>
      </c>
      <c r="K926" s="18" t="s">
        <v>188</v>
      </c>
      <c r="L926" s="171">
        <f t="shared" si="42"/>
        <v>2223200000</v>
      </c>
      <c r="M926" s="14">
        <f t="shared" si="43"/>
        <v>1210500000</v>
      </c>
      <c r="N926" s="14">
        <f t="shared" si="44"/>
        <v>1012700000</v>
      </c>
    </row>
    <row r="927" spans="1:14" x14ac:dyDescent="0.2">
      <c r="A927">
        <v>953</v>
      </c>
      <c r="B927" t="s">
        <v>341</v>
      </c>
      <c r="C927" t="s">
        <v>6</v>
      </c>
      <c r="D927" s="1">
        <v>42004</v>
      </c>
      <c r="E927" s="2">
        <v>6011600000</v>
      </c>
      <c r="F927" s="2">
        <v>3808500000</v>
      </c>
      <c r="G927" s="2">
        <v>1198200000</v>
      </c>
      <c r="H927" s="2">
        <v>0</v>
      </c>
      <c r="I927" s="2">
        <v>76700000</v>
      </c>
      <c r="J927" t="s">
        <v>15</v>
      </c>
      <c r="K927" s="18" t="s">
        <v>188</v>
      </c>
      <c r="L927" s="171">
        <f t="shared" si="42"/>
        <v>2203100000</v>
      </c>
      <c r="M927" s="14">
        <f t="shared" si="43"/>
        <v>1274900000</v>
      </c>
      <c r="N927" s="14">
        <f t="shared" si="44"/>
        <v>928200000</v>
      </c>
    </row>
    <row r="928" spans="1:14" x14ac:dyDescent="0.2">
      <c r="A928">
        <v>954</v>
      </c>
      <c r="B928" t="s">
        <v>341</v>
      </c>
      <c r="C928" t="s">
        <v>7</v>
      </c>
      <c r="D928" s="1">
        <v>42369</v>
      </c>
      <c r="E928" s="2">
        <v>8680100000</v>
      </c>
      <c r="F928" s="2">
        <v>5776800000</v>
      </c>
      <c r="G928" s="2">
        <v>1622000000</v>
      </c>
      <c r="H928" s="2">
        <v>0</v>
      </c>
      <c r="I928" s="2">
        <v>164500000</v>
      </c>
      <c r="J928" t="s">
        <v>15</v>
      </c>
      <c r="K928" s="18" t="s">
        <v>188</v>
      </c>
      <c r="L928" s="171">
        <f t="shared" si="42"/>
        <v>2903300000</v>
      </c>
      <c r="M928" s="14">
        <f t="shared" si="43"/>
        <v>1786500000</v>
      </c>
      <c r="N928" s="14">
        <f t="shared" si="44"/>
        <v>1116800000</v>
      </c>
    </row>
    <row r="929" spans="1:14" x14ac:dyDescent="0.2">
      <c r="A929">
        <v>955</v>
      </c>
      <c r="B929" t="s">
        <v>342</v>
      </c>
      <c r="C929" t="s">
        <v>2</v>
      </c>
      <c r="D929" s="1">
        <v>41274</v>
      </c>
      <c r="E929" s="2">
        <v>4122930000</v>
      </c>
      <c r="F929" s="2">
        <v>2398790000</v>
      </c>
      <c r="G929" s="2">
        <v>1219343000</v>
      </c>
      <c r="H929" s="2">
        <v>0</v>
      </c>
      <c r="I929" s="2">
        <v>64093000</v>
      </c>
      <c r="J929" t="s">
        <v>9</v>
      </c>
      <c r="K929" s="18" t="s">
        <v>343</v>
      </c>
      <c r="L929" s="171">
        <f t="shared" si="42"/>
        <v>1724140000</v>
      </c>
      <c r="M929" s="14">
        <f t="shared" si="43"/>
        <v>1283436000</v>
      </c>
      <c r="N929" s="14">
        <f t="shared" si="44"/>
        <v>440704000</v>
      </c>
    </row>
    <row r="930" spans="1:14" x14ac:dyDescent="0.2">
      <c r="A930">
        <v>956</v>
      </c>
      <c r="B930" t="s">
        <v>342</v>
      </c>
      <c r="C930" t="s">
        <v>5</v>
      </c>
      <c r="D930" s="1">
        <v>41639</v>
      </c>
      <c r="E930" s="2">
        <v>5062528000</v>
      </c>
      <c r="F930" s="2">
        <v>2987126000</v>
      </c>
      <c r="G930" s="2">
        <v>1454080000</v>
      </c>
      <c r="H930" s="2">
        <v>0</v>
      </c>
      <c r="I930" s="2">
        <v>80969000</v>
      </c>
      <c r="J930" t="s">
        <v>9</v>
      </c>
      <c r="K930" s="18" t="s">
        <v>343</v>
      </c>
      <c r="L930" s="171">
        <f t="shared" si="42"/>
        <v>2075402000</v>
      </c>
      <c r="M930" s="14">
        <f t="shared" si="43"/>
        <v>1535049000</v>
      </c>
      <c r="N930" s="14">
        <f t="shared" si="44"/>
        <v>540353000</v>
      </c>
    </row>
    <row r="931" spans="1:14" x14ac:dyDescent="0.2">
      <c r="A931">
        <v>957</v>
      </c>
      <c r="B931" t="s">
        <v>342</v>
      </c>
      <c r="C931" t="s">
        <v>6</v>
      </c>
      <c r="D931" s="1">
        <v>42004</v>
      </c>
      <c r="E931" s="2">
        <v>6740064000</v>
      </c>
      <c r="F931" s="2">
        <v>4088151000</v>
      </c>
      <c r="G931" s="2">
        <v>1866520000</v>
      </c>
      <c r="H931" s="2">
        <v>0</v>
      </c>
      <c r="I931" s="2">
        <v>120719000</v>
      </c>
      <c r="J931" t="s">
        <v>9</v>
      </c>
      <c r="K931" s="18" t="s">
        <v>343</v>
      </c>
      <c r="L931" s="171">
        <f t="shared" si="42"/>
        <v>2651913000</v>
      </c>
      <c r="M931" s="14">
        <f t="shared" si="43"/>
        <v>1987239000</v>
      </c>
      <c r="N931" s="14">
        <f t="shared" si="44"/>
        <v>664674000</v>
      </c>
    </row>
    <row r="932" spans="1:14" x14ac:dyDescent="0.2">
      <c r="A932">
        <v>958</v>
      </c>
      <c r="B932" t="s">
        <v>342</v>
      </c>
      <c r="C932" t="s">
        <v>7</v>
      </c>
      <c r="D932" s="1">
        <v>42369</v>
      </c>
      <c r="E932" s="2">
        <v>7192633000</v>
      </c>
      <c r="F932" s="2">
        <v>4359104000</v>
      </c>
      <c r="G932" s="2">
        <v>1987271000</v>
      </c>
      <c r="H932" s="2">
        <v>0</v>
      </c>
      <c r="I932" s="2">
        <v>122120000</v>
      </c>
      <c r="J932" t="s">
        <v>9</v>
      </c>
      <c r="K932" s="18" t="s">
        <v>343</v>
      </c>
      <c r="L932" s="171">
        <f t="shared" si="42"/>
        <v>2833529000</v>
      </c>
      <c r="M932" s="14">
        <f t="shared" si="43"/>
        <v>2109391000</v>
      </c>
      <c r="N932" s="14">
        <f t="shared" si="44"/>
        <v>724138000</v>
      </c>
    </row>
    <row r="933" spans="1:14" x14ac:dyDescent="0.2">
      <c r="A933">
        <v>959</v>
      </c>
      <c r="B933" t="s">
        <v>344</v>
      </c>
      <c r="C933" t="s">
        <v>2</v>
      </c>
      <c r="D933" s="1">
        <v>41274</v>
      </c>
      <c r="E933" s="2">
        <v>13107000000</v>
      </c>
      <c r="F933" s="2">
        <v>11799000000</v>
      </c>
      <c r="G933" s="2">
        <v>0</v>
      </c>
      <c r="H933" s="2">
        <v>0</v>
      </c>
      <c r="I933" s="2">
        <v>0</v>
      </c>
      <c r="J933" t="s">
        <v>3</v>
      </c>
      <c r="K933" s="18" t="s">
        <v>153</v>
      </c>
      <c r="L933" s="171">
        <f t="shared" si="42"/>
        <v>1308000000</v>
      </c>
      <c r="M933" s="14">
        <f t="shared" si="43"/>
        <v>0</v>
      </c>
      <c r="N933" s="14">
        <f t="shared" si="44"/>
        <v>1308000000</v>
      </c>
    </row>
    <row r="934" spans="1:14" x14ac:dyDescent="0.2">
      <c r="A934">
        <v>960</v>
      </c>
      <c r="B934" t="s">
        <v>344</v>
      </c>
      <c r="C934" t="s">
        <v>5</v>
      </c>
      <c r="D934" s="1">
        <v>41639</v>
      </c>
      <c r="E934" s="2">
        <v>11420000000</v>
      </c>
      <c r="F934" s="2">
        <v>10303000000</v>
      </c>
      <c r="G934" s="2">
        <v>0</v>
      </c>
      <c r="H934" s="2">
        <v>0</v>
      </c>
      <c r="I934" s="2">
        <v>0</v>
      </c>
      <c r="J934" t="s">
        <v>3</v>
      </c>
      <c r="K934" s="18" t="s">
        <v>153</v>
      </c>
      <c r="L934" s="171">
        <f t="shared" si="42"/>
        <v>1117000000</v>
      </c>
      <c r="M934" s="14">
        <f t="shared" si="43"/>
        <v>0</v>
      </c>
      <c r="N934" s="14">
        <f t="shared" si="44"/>
        <v>1117000000</v>
      </c>
    </row>
    <row r="935" spans="1:14" x14ac:dyDescent="0.2">
      <c r="A935">
        <v>961</v>
      </c>
      <c r="B935" t="s">
        <v>344</v>
      </c>
      <c r="C935" t="s">
        <v>6</v>
      </c>
      <c r="D935" s="1">
        <v>42004</v>
      </c>
      <c r="E935" s="2">
        <v>10986000000</v>
      </c>
      <c r="F935" s="2">
        <v>9974000000</v>
      </c>
      <c r="G935" s="2">
        <v>0</v>
      </c>
      <c r="H935" s="2">
        <v>0</v>
      </c>
      <c r="I935" s="2">
        <v>0</v>
      </c>
      <c r="J935" t="s">
        <v>3</v>
      </c>
      <c r="K935" s="18" t="s">
        <v>153</v>
      </c>
      <c r="L935" s="171">
        <f t="shared" si="42"/>
        <v>1012000000</v>
      </c>
      <c r="M935" s="14">
        <f t="shared" si="43"/>
        <v>0</v>
      </c>
      <c r="N935" s="14">
        <f t="shared" si="44"/>
        <v>1012000000</v>
      </c>
    </row>
    <row r="936" spans="1:14" x14ac:dyDescent="0.2">
      <c r="A936">
        <v>962</v>
      </c>
      <c r="B936" t="s">
        <v>344</v>
      </c>
      <c r="C936" t="s">
        <v>7</v>
      </c>
      <c r="D936" s="1">
        <v>42369</v>
      </c>
      <c r="E936" s="2">
        <v>10466000000</v>
      </c>
      <c r="F936" s="2">
        <v>9576000000</v>
      </c>
      <c r="G936" s="2">
        <v>0</v>
      </c>
      <c r="H936" s="2">
        <v>0</v>
      </c>
      <c r="I936" s="2">
        <v>0</v>
      </c>
      <c r="J936" t="s">
        <v>3</v>
      </c>
      <c r="K936" s="18" t="s">
        <v>153</v>
      </c>
      <c r="L936" s="171">
        <f t="shared" si="42"/>
        <v>890000000</v>
      </c>
      <c r="M936" s="14">
        <f t="shared" si="43"/>
        <v>0</v>
      </c>
      <c r="N936" s="14">
        <f t="shared" si="44"/>
        <v>890000000</v>
      </c>
    </row>
    <row r="937" spans="1:14" x14ac:dyDescent="0.2">
      <c r="A937">
        <v>963</v>
      </c>
      <c r="B937" t="s">
        <v>345</v>
      </c>
      <c r="C937" t="s">
        <v>2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s="2">
        <v>0</v>
      </c>
      <c r="J937" t="s">
        <v>12</v>
      </c>
      <c r="K937" s="18" t="s">
        <v>24</v>
      </c>
      <c r="L937" s="171">
        <f t="shared" si="42"/>
        <v>959720000</v>
      </c>
      <c r="M937" s="14">
        <f t="shared" si="43"/>
        <v>386566000</v>
      </c>
      <c r="N937" s="14">
        <f t="shared" si="44"/>
        <v>573154000</v>
      </c>
    </row>
    <row r="938" spans="1:14" x14ac:dyDescent="0.2">
      <c r="A938">
        <v>964</v>
      </c>
      <c r="B938" t="s">
        <v>345</v>
      </c>
      <c r="C938" t="s">
        <v>5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s="2">
        <v>0</v>
      </c>
      <c r="J938" t="s">
        <v>12</v>
      </c>
      <c r="K938" s="18" t="s">
        <v>24</v>
      </c>
      <c r="L938" s="171">
        <f t="shared" si="42"/>
        <v>1049806000</v>
      </c>
      <c r="M938" s="14">
        <f t="shared" si="43"/>
        <v>410076000</v>
      </c>
      <c r="N938" s="14">
        <f t="shared" si="44"/>
        <v>639730000</v>
      </c>
    </row>
    <row r="939" spans="1:14" x14ac:dyDescent="0.2">
      <c r="A939">
        <v>965</v>
      </c>
      <c r="B939" t="s">
        <v>345</v>
      </c>
      <c r="C939" t="s">
        <v>6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s="2">
        <v>0</v>
      </c>
      <c r="J939" t="s">
        <v>12</v>
      </c>
      <c r="K939" s="18" t="s">
        <v>24</v>
      </c>
      <c r="L939" s="171">
        <f t="shared" si="42"/>
        <v>1119412000</v>
      </c>
      <c r="M939" s="14">
        <f t="shared" si="43"/>
        <v>436713000</v>
      </c>
      <c r="N939" s="14">
        <f t="shared" si="44"/>
        <v>682699000</v>
      </c>
    </row>
    <row r="940" spans="1:14" x14ac:dyDescent="0.2">
      <c r="A940">
        <v>966</v>
      </c>
      <c r="B940" t="s">
        <v>345</v>
      </c>
      <c r="C940" t="s">
        <v>7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s="2">
        <v>0</v>
      </c>
      <c r="J940" t="s">
        <v>12</v>
      </c>
      <c r="K940" s="18" t="s">
        <v>24</v>
      </c>
      <c r="L940" s="171">
        <f t="shared" si="42"/>
        <v>1080135000</v>
      </c>
      <c r="M940" s="14">
        <f t="shared" si="43"/>
        <v>446582000</v>
      </c>
      <c r="N940" s="14">
        <f t="shared" si="44"/>
        <v>633553000</v>
      </c>
    </row>
    <row r="941" spans="1:14" x14ac:dyDescent="0.2">
      <c r="A941">
        <v>967</v>
      </c>
      <c r="B941" t="s">
        <v>346</v>
      </c>
      <c r="C941" t="s">
        <v>2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s="2">
        <v>0</v>
      </c>
      <c r="J941" t="s">
        <v>15</v>
      </c>
      <c r="K941" s="18" t="s">
        <v>16</v>
      </c>
      <c r="L941" s="171">
        <f t="shared" si="42"/>
        <v>17806900000</v>
      </c>
      <c r="M941" s="14">
        <f t="shared" si="43"/>
        <v>12117600000</v>
      </c>
      <c r="N941" s="14">
        <f t="shared" si="44"/>
        <v>5689300000</v>
      </c>
    </row>
    <row r="942" spans="1:14" x14ac:dyDescent="0.2">
      <c r="A942">
        <v>968</v>
      </c>
      <c r="B942" t="s">
        <v>346</v>
      </c>
      <c r="C942" t="s">
        <v>5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s="2">
        <v>0</v>
      </c>
      <c r="J942" t="s">
        <v>15</v>
      </c>
      <c r="K942" s="18" t="s">
        <v>16</v>
      </c>
      <c r="L942" s="171">
        <f t="shared" si="42"/>
        <v>18205000000</v>
      </c>
      <c r="M942" s="14">
        <f t="shared" si="43"/>
        <v>12138000000</v>
      </c>
      <c r="N942" s="14">
        <f t="shared" si="44"/>
        <v>6067000000</v>
      </c>
    </row>
    <row r="943" spans="1:14" x14ac:dyDescent="0.2">
      <c r="A943">
        <v>969</v>
      </c>
      <c r="B943" t="s">
        <v>346</v>
      </c>
      <c r="C943" t="s">
        <v>6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s="2">
        <v>0</v>
      </c>
      <c r="J943" t="s">
        <v>15</v>
      </c>
      <c r="K943" s="18" t="s">
        <v>16</v>
      </c>
      <c r="L943" s="171">
        <f t="shared" si="42"/>
        <v>14683100000</v>
      </c>
      <c r="M943" s="14">
        <f t="shared" si="43"/>
        <v>11013900000</v>
      </c>
      <c r="N943" s="14">
        <f t="shared" si="44"/>
        <v>3669200000</v>
      </c>
    </row>
    <row r="944" spans="1:14" x14ac:dyDescent="0.2">
      <c r="A944">
        <v>970</v>
      </c>
      <c r="B944" t="s">
        <v>346</v>
      </c>
      <c r="C944" t="s">
        <v>7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s="2">
        <v>0</v>
      </c>
      <c r="J944" t="s">
        <v>15</v>
      </c>
      <c r="K944" s="18" t="s">
        <v>16</v>
      </c>
      <c r="L944" s="171">
        <f t="shared" si="42"/>
        <v>14921500000</v>
      </c>
      <c r="M944" s="14">
        <f t="shared" si="43"/>
        <v>11228800000</v>
      </c>
      <c r="N944" s="14">
        <f t="shared" si="44"/>
        <v>3692700000</v>
      </c>
    </row>
    <row r="945" spans="1:14" x14ac:dyDescent="0.2">
      <c r="A945">
        <v>971</v>
      </c>
      <c r="B945" t="s">
        <v>347</v>
      </c>
      <c r="C945" t="s">
        <v>2</v>
      </c>
      <c r="D945" s="1">
        <v>41639</v>
      </c>
      <c r="E945" s="2">
        <v>45358000000</v>
      </c>
      <c r="F945" s="2">
        <v>41171000000</v>
      </c>
      <c r="G945" s="2">
        <v>318000000</v>
      </c>
      <c r="H945" s="2">
        <v>0</v>
      </c>
      <c r="I945" s="2">
        <v>0</v>
      </c>
      <c r="J945" t="s">
        <v>3</v>
      </c>
      <c r="K945" s="18" t="s">
        <v>80</v>
      </c>
      <c r="L945" s="171">
        <f t="shared" si="42"/>
        <v>4187000000</v>
      </c>
      <c r="M945" s="14">
        <f t="shared" si="43"/>
        <v>318000000</v>
      </c>
      <c r="N945" s="14">
        <f t="shared" si="44"/>
        <v>3869000000</v>
      </c>
    </row>
    <row r="946" spans="1:14" x14ac:dyDescent="0.2">
      <c r="A946">
        <v>972</v>
      </c>
      <c r="B946" t="s">
        <v>347</v>
      </c>
      <c r="C946" t="s">
        <v>5</v>
      </c>
      <c r="D946" s="1">
        <v>42004</v>
      </c>
      <c r="E946" s="2">
        <v>39946000000</v>
      </c>
      <c r="F946" s="2">
        <v>35263000000</v>
      </c>
      <c r="G946" s="2">
        <v>329000000</v>
      </c>
      <c r="H946" s="2">
        <v>0</v>
      </c>
      <c r="I946" s="2">
        <v>0</v>
      </c>
      <c r="J946" t="s">
        <v>3</v>
      </c>
      <c r="K946" s="18" t="s">
        <v>80</v>
      </c>
      <c r="L946" s="171">
        <f t="shared" si="42"/>
        <v>4683000000</v>
      </c>
      <c r="M946" s="14">
        <f t="shared" si="43"/>
        <v>329000000</v>
      </c>
      <c r="N946" s="14">
        <f t="shared" si="44"/>
        <v>4354000000</v>
      </c>
    </row>
    <row r="947" spans="1:14" x14ac:dyDescent="0.2">
      <c r="A947">
        <v>973</v>
      </c>
      <c r="B947" t="s">
        <v>347</v>
      </c>
      <c r="C947" t="s">
        <v>6</v>
      </c>
      <c r="D947" s="1">
        <v>42369</v>
      </c>
      <c r="E947" s="2">
        <v>40536000000</v>
      </c>
      <c r="F947" s="2">
        <v>36044000000</v>
      </c>
      <c r="G947" s="2">
        <v>220000000</v>
      </c>
      <c r="H947" s="2">
        <v>0</v>
      </c>
      <c r="I947" s="2">
        <v>0</v>
      </c>
      <c r="J947" t="s">
        <v>3</v>
      </c>
      <c r="K947" s="18" t="s">
        <v>80</v>
      </c>
      <c r="L947" s="171">
        <f t="shared" si="42"/>
        <v>4492000000</v>
      </c>
      <c r="M947" s="14">
        <f t="shared" si="43"/>
        <v>220000000</v>
      </c>
      <c r="N947" s="14">
        <f t="shared" si="44"/>
        <v>4272000000</v>
      </c>
    </row>
    <row r="948" spans="1:14" x14ac:dyDescent="0.2">
      <c r="A948">
        <v>974</v>
      </c>
      <c r="B948" t="s">
        <v>347</v>
      </c>
      <c r="C948" t="s">
        <v>7</v>
      </c>
      <c r="D948" s="1">
        <v>42735</v>
      </c>
      <c r="E948" s="2">
        <v>47248000000</v>
      </c>
      <c r="F948" s="2">
        <v>42186000000</v>
      </c>
      <c r="G948" s="2">
        <v>487000000</v>
      </c>
      <c r="H948" s="2">
        <v>0</v>
      </c>
      <c r="I948" s="2">
        <v>0</v>
      </c>
      <c r="J948" t="s">
        <v>3</v>
      </c>
      <c r="K948" s="18" t="s">
        <v>80</v>
      </c>
      <c r="L948" s="171">
        <f t="shared" si="42"/>
        <v>5062000000</v>
      </c>
      <c r="M948" s="14">
        <f t="shared" si="43"/>
        <v>487000000</v>
      </c>
      <c r="N948" s="14">
        <f t="shared" si="44"/>
        <v>4575000000</v>
      </c>
    </row>
    <row r="949" spans="1:14" x14ac:dyDescent="0.2">
      <c r="A949">
        <v>975</v>
      </c>
      <c r="B949" t="s">
        <v>348</v>
      </c>
      <c r="C949" t="s">
        <v>2</v>
      </c>
      <c r="D949" s="1">
        <v>41274</v>
      </c>
      <c r="E949" s="2">
        <v>3094500000</v>
      </c>
      <c r="F949" s="2">
        <v>2144200000</v>
      </c>
      <c r="G949" s="2">
        <v>98200000</v>
      </c>
      <c r="H949" s="2">
        <v>0</v>
      </c>
      <c r="I949" s="2">
        <v>332400000</v>
      </c>
      <c r="J949" t="s">
        <v>32</v>
      </c>
      <c r="K949" s="18" t="s">
        <v>35</v>
      </c>
      <c r="L949" s="171">
        <f t="shared" si="42"/>
        <v>950300000</v>
      </c>
      <c r="M949" s="14">
        <f t="shared" si="43"/>
        <v>430600000</v>
      </c>
      <c r="N949" s="14">
        <f t="shared" si="44"/>
        <v>519700000</v>
      </c>
    </row>
    <row r="950" spans="1:14" x14ac:dyDescent="0.2">
      <c r="A950">
        <v>976</v>
      </c>
      <c r="B950" t="s">
        <v>348</v>
      </c>
      <c r="C950" t="s">
        <v>5</v>
      </c>
      <c r="D950" s="1">
        <v>41639</v>
      </c>
      <c r="E950" s="2">
        <v>3276800000</v>
      </c>
      <c r="F950" s="2">
        <v>2272400000</v>
      </c>
      <c r="G950" s="2">
        <v>99600000</v>
      </c>
      <c r="H950" s="2">
        <v>0</v>
      </c>
      <c r="I950" s="2">
        <v>370900000</v>
      </c>
      <c r="J950" t="s">
        <v>32</v>
      </c>
      <c r="K950" s="18" t="s">
        <v>35</v>
      </c>
      <c r="L950" s="171">
        <f t="shared" si="42"/>
        <v>1004400000</v>
      </c>
      <c r="M950" s="14">
        <f t="shared" si="43"/>
        <v>470500000</v>
      </c>
      <c r="N950" s="14">
        <f t="shared" si="44"/>
        <v>533900000</v>
      </c>
    </row>
    <row r="951" spans="1:14" x14ac:dyDescent="0.2">
      <c r="A951">
        <v>977</v>
      </c>
      <c r="B951" t="s">
        <v>348</v>
      </c>
      <c r="C951" t="s">
        <v>6</v>
      </c>
      <c r="D951" s="1">
        <v>42004</v>
      </c>
      <c r="E951" s="2">
        <v>3350300000</v>
      </c>
      <c r="F951" s="2">
        <v>2317500000</v>
      </c>
      <c r="G951" s="2">
        <v>101100000</v>
      </c>
      <c r="H951" s="2">
        <v>0</v>
      </c>
      <c r="I951" s="2">
        <v>388100000</v>
      </c>
      <c r="J951" t="s">
        <v>32</v>
      </c>
      <c r="K951" s="18" t="s">
        <v>35</v>
      </c>
      <c r="L951" s="171">
        <f t="shared" si="42"/>
        <v>1032800000</v>
      </c>
      <c r="M951" s="14">
        <f t="shared" si="43"/>
        <v>489200000</v>
      </c>
      <c r="N951" s="14">
        <f t="shared" si="44"/>
        <v>543600000</v>
      </c>
    </row>
    <row r="952" spans="1:14" x14ac:dyDescent="0.2">
      <c r="A952">
        <v>978</v>
      </c>
      <c r="B952" t="s">
        <v>348</v>
      </c>
      <c r="C952" t="s">
        <v>7</v>
      </c>
      <c r="D952" s="1">
        <v>42369</v>
      </c>
      <c r="E952" s="2">
        <v>3253600000</v>
      </c>
      <c r="F952" s="2">
        <v>2171600000</v>
      </c>
      <c r="G952" s="2">
        <v>103700000</v>
      </c>
      <c r="H952" s="2">
        <v>0</v>
      </c>
      <c r="I952" s="2">
        <v>401300000</v>
      </c>
      <c r="J952" t="s">
        <v>32</v>
      </c>
      <c r="K952" s="18" t="s">
        <v>35</v>
      </c>
      <c r="L952" s="171">
        <f t="shared" si="42"/>
        <v>1082000000</v>
      </c>
      <c r="M952" s="14">
        <f t="shared" si="43"/>
        <v>505000000</v>
      </c>
      <c r="N952" s="14">
        <f t="shared" si="44"/>
        <v>577000000</v>
      </c>
    </row>
    <row r="953" spans="1:14" x14ac:dyDescent="0.2">
      <c r="A953">
        <v>979</v>
      </c>
      <c r="B953" t="s">
        <v>349</v>
      </c>
      <c r="C953" t="s">
        <v>2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s="2">
        <v>0</v>
      </c>
      <c r="I953" s="2">
        <v>1523000000</v>
      </c>
      <c r="J953" t="s">
        <v>9</v>
      </c>
      <c r="K953" s="18" t="s">
        <v>283</v>
      </c>
      <c r="L953" s="171">
        <f t="shared" si="42"/>
        <v>17327000000</v>
      </c>
      <c r="M953" s="14">
        <f t="shared" si="43"/>
        <v>13767000000</v>
      </c>
      <c r="N953" s="14">
        <f t="shared" si="44"/>
        <v>3560000000</v>
      </c>
    </row>
    <row r="954" spans="1:14" x14ac:dyDescent="0.2">
      <c r="A954">
        <v>980</v>
      </c>
      <c r="B954" t="s">
        <v>349</v>
      </c>
      <c r="C954" t="s">
        <v>5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s="2">
        <v>0</v>
      </c>
      <c r="I954" s="2">
        <v>1462000000</v>
      </c>
      <c r="J954" t="s">
        <v>9</v>
      </c>
      <c r="K954" s="18" t="s">
        <v>283</v>
      </c>
      <c r="L954" s="171">
        <f t="shared" si="42"/>
        <v>18476000000</v>
      </c>
      <c r="M954" s="14">
        <f t="shared" si="43"/>
        <v>14327000000</v>
      </c>
      <c r="N954" s="14">
        <f t="shared" si="44"/>
        <v>4149000000</v>
      </c>
    </row>
    <row r="955" spans="1:14" x14ac:dyDescent="0.2">
      <c r="A955">
        <v>981</v>
      </c>
      <c r="B955" t="s">
        <v>349</v>
      </c>
      <c r="C955" t="s">
        <v>6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s="2">
        <v>0</v>
      </c>
      <c r="I955" s="2">
        <v>1485000000</v>
      </c>
      <c r="J955" t="s">
        <v>9</v>
      </c>
      <c r="K955" s="18" t="s">
        <v>283</v>
      </c>
      <c r="L955" s="171">
        <f t="shared" si="42"/>
        <v>19558000000</v>
      </c>
      <c r="M955" s="14">
        <f t="shared" si="43"/>
        <v>14766000000</v>
      </c>
      <c r="N955" s="14">
        <f t="shared" si="44"/>
        <v>4792000000</v>
      </c>
    </row>
    <row r="956" spans="1:14" x14ac:dyDescent="0.2">
      <c r="A956">
        <v>982</v>
      </c>
      <c r="B956" t="s">
        <v>349</v>
      </c>
      <c r="C956" t="s">
        <v>7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s="2">
        <v>0</v>
      </c>
      <c r="I956" s="2">
        <v>1484000000</v>
      </c>
      <c r="J956" t="s">
        <v>9</v>
      </c>
      <c r="K956" s="18" t="s">
        <v>283</v>
      </c>
      <c r="L956" s="171">
        <f t="shared" si="42"/>
        <v>20570000000</v>
      </c>
      <c r="M956" s="14">
        <f t="shared" si="43"/>
        <v>15599000000</v>
      </c>
      <c r="N956" s="14">
        <f t="shared" si="44"/>
        <v>4971000000</v>
      </c>
    </row>
    <row r="957" spans="1:14" x14ac:dyDescent="0.2">
      <c r="A957">
        <v>983</v>
      </c>
      <c r="B957" t="s">
        <v>350</v>
      </c>
      <c r="C957" t="s">
        <v>2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s="2">
        <v>0</v>
      </c>
      <c r="J957" t="s">
        <v>12</v>
      </c>
      <c r="K957" s="18" t="s">
        <v>57</v>
      </c>
      <c r="L957" s="171">
        <f t="shared" si="42"/>
        <v>1403059000</v>
      </c>
      <c r="M957" s="14">
        <f t="shared" si="43"/>
        <v>1284988000</v>
      </c>
      <c r="N957" s="14">
        <f t="shared" si="44"/>
        <v>118071000</v>
      </c>
    </row>
    <row r="958" spans="1:14" x14ac:dyDescent="0.2">
      <c r="A958">
        <v>984</v>
      </c>
      <c r="B958" t="s">
        <v>350</v>
      </c>
      <c r="C958" t="s">
        <v>5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s="2">
        <v>0</v>
      </c>
      <c r="J958" t="s">
        <v>12</v>
      </c>
      <c r="K958" s="18" t="s">
        <v>57</v>
      </c>
      <c r="L958" s="171">
        <f t="shared" si="42"/>
        <v>2007481000</v>
      </c>
      <c r="M958" s="14">
        <f t="shared" si="43"/>
        <v>1329812000</v>
      </c>
      <c r="N958" s="14">
        <f t="shared" si="44"/>
        <v>677669000</v>
      </c>
    </row>
    <row r="959" spans="1:14" x14ac:dyDescent="0.2">
      <c r="A959">
        <v>985</v>
      </c>
      <c r="B959" t="s">
        <v>350</v>
      </c>
      <c r="C959" t="s">
        <v>6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s="2">
        <v>0</v>
      </c>
      <c r="J959" t="s">
        <v>12</v>
      </c>
      <c r="K959" s="18" t="s">
        <v>57</v>
      </c>
      <c r="L959" s="171">
        <f t="shared" si="42"/>
        <v>2284336000</v>
      </c>
      <c r="M959" s="14">
        <f t="shared" si="43"/>
        <v>1416853000</v>
      </c>
      <c r="N959" s="14">
        <f t="shared" si="44"/>
        <v>867483000</v>
      </c>
    </row>
    <row r="960" spans="1:14" x14ac:dyDescent="0.2">
      <c r="A960">
        <v>986</v>
      </c>
      <c r="B960" t="s">
        <v>350</v>
      </c>
      <c r="C960" t="s">
        <v>7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s="2">
        <v>0</v>
      </c>
      <c r="J960" t="s">
        <v>12</v>
      </c>
      <c r="K960" s="18" t="s">
        <v>57</v>
      </c>
      <c r="L960" s="171">
        <f t="shared" si="42"/>
        <v>2618922000</v>
      </c>
      <c r="M960" s="14">
        <f t="shared" si="43"/>
        <v>1544666000</v>
      </c>
      <c r="N960" s="14">
        <f t="shared" si="44"/>
        <v>1074256000</v>
      </c>
    </row>
    <row r="961" spans="1:14" x14ac:dyDescent="0.2">
      <c r="A961">
        <v>987</v>
      </c>
      <c r="B961" t="s">
        <v>351</v>
      </c>
      <c r="C961" t="s">
        <v>2</v>
      </c>
      <c r="D961" s="1">
        <v>41274</v>
      </c>
      <c r="E961" s="2">
        <v>7810610000</v>
      </c>
      <c r="F961" s="2">
        <v>7479746000</v>
      </c>
      <c r="G961" s="2">
        <v>360586000</v>
      </c>
      <c r="H961" s="2">
        <v>0</v>
      </c>
      <c r="I961" s="2">
        <v>116388000</v>
      </c>
      <c r="J961" t="s">
        <v>37</v>
      </c>
      <c r="K961" s="18" t="s">
        <v>574</v>
      </c>
      <c r="L961" s="171">
        <f t="shared" si="42"/>
        <v>330864000</v>
      </c>
      <c r="M961" s="14">
        <f t="shared" si="43"/>
        <v>476974000</v>
      </c>
      <c r="N961" s="14">
        <f t="shared" si="44"/>
        <v>-146110000</v>
      </c>
    </row>
    <row r="962" spans="1:14" x14ac:dyDescent="0.2">
      <c r="A962">
        <v>988</v>
      </c>
      <c r="B962" t="s">
        <v>351</v>
      </c>
      <c r="C962" t="s">
        <v>5</v>
      </c>
      <c r="D962" s="1">
        <v>41639</v>
      </c>
      <c r="E962" s="2">
        <v>9531778000</v>
      </c>
      <c r="F962" s="2">
        <v>7567707000</v>
      </c>
      <c r="G962" s="2">
        <v>2177616000</v>
      </c>
      <c r="H962" s="2">
        <v>0</v>
      </c>
      <c r="I962" s="2">
        <v>167425000</v>
      </c>
      <c r="J962" t="s">
        <v>37</v>
      </c>
      <c r="K962" s="18" t="s">
        <v>574</v>
      </c>
      <c r="L962" s="171">
        <f t="shared" si="42"/>
        <v>1964071000</v>
      </c>
      <c r="M962" s="14">
        <f t="shared" si="43"/>
        <v>2345041000</v>
      </c>
      <c r="N962" s="14">
        <f t="shared" si="44"/>
        <v>-380970000</v>
      </c>
    </row>
    <row r="963" spans="1:14" x14ac:dyDescent="0.2">
      <c r="A963">
        <v>989</v>
      </c>
      <c r="B963" t="s">
        <v>351</v>
      </c>
      <c r="C963" t="s">
        <v>6</v>
      </c>
      <c r="D963" s="1">
        <v>42004</v>
      </c>
      <c r="E963" s="2">
        <v>10681897000</v>
      </c>
      <c r="F963" s="2">
        <v>8024286000</v>
      </c>
      <c r="G963" s="2">
        <v>2856642000</v>
      </c>
      <c r="H963" s="2">
        <v>0</v>
      </c>
      <c r="I963" s="2">
        <v>185993000</v>
      </c>
      <c r="J963" t="s">
        <v>37</v>
      </c>
      <c r="K963" s="18" t="s">
        <v>574</v>
      </c>
      <c r="L963" s="171">
        <f t="shared" ref="L963:L1026" si="45">E963-F963</f>
        <v>2657611000</v>
      </c>
      <c r="M963" s="14">
        <f t="shared" ref="M963:M1026" si="46">G963+H963+I963</f>
        <v>3042635000</v>
      </c>
      <c r="N963" s="14">
        <f t="shared" ref="N963:N1026" si="47">L963-M963</f>
        <v>-385024000</v>
      </c>
    </row>
    <row r="964" spans="1:14" x14ac:dyDescent="0.2">
      <c r="A964">
        <v>990</v>
      </c>
      <c r="B964" t="s">
        <v>351</v>
      </c>
      <c r="C964" t="s">
        <v>7</v>
      </c>
      <c r="D964" s="1">
        <v>42369</v>
      </c>
      <c r="E964" s="2">
        <v>10116502000</v>
      </c>
      <c r="F964" s="2">
        <v>7677233000</v>
      </c>
      <c r="G964" s="2">
        <v>2620072000</v>
      </c>
      <c r="H964" s="2">
        <v>0</v>
      </c>
      <c r="I964" s="2">
        <v>224133000</v>
      </c>
      <c r="J964" t="s">
        <v>37</v>
      </c>
      <c r="K964" s="18" t="s">
        <v>574</v>
      </c>
      <c r="L964" s="171">
        <f t="shared" si="45"/>
        <v>2439269000</v>
      </c>
      <c r="M964" s="14">
        <f t="shared" si="46"/>
        <v>2844205000</v>
      </c>
      <c r="N964" s="14">
        <f t="shared" si="47"/>
        <v>-404936000</v>
      </c>
    </row>
    <row r="965" spans="1:14" x14ac:dyDescent="0.2">
      <c r="A965">
        <v>991</v>
      </c>
      <c r="B965" t="s">
        <v>352</v>
      </c>
      <c r="C965" t="s">
        <v>2</v>
      </c>
      <c r="D965" s="1">
        <v>41639</v>
      </c>
      <c r="E965" s="2">
        <v>17699000000</v>
      </c>
      <c r="F965" s="2">
        <v>8307000000</v>
      </c>
      <c r="G965" s="2">
        <v>7161000000</v>
      </c>
      <c r="H965" s="2">
        <v>0</v>
      </c>
      <c r="I965" s="2">
        <v>867000000</v>
      </c>
      <c r="J965" t="s">
        <v>3</v>
      </c>
      <c r="K965" s="18" t="s">
        <v>4</v>
      </c>
      <c r="L965" s="171">
        <f t="shared" si="45"/>
        <v>9392000000</v>
      </c>
      <c r="M965" s="14">
        <f t="shared" si="46"/>
        <v>8028000000</v>
      </c>
      <c r="N965" s="14">
        <f t="shared" si="47"/>
        <v>1364000000</v>
      </c>
    </row>
    <row r="966" spans="1:14" x14ac:dyDescent="0.2">
      <c r="A966">
        <v>992</v>
      </c>
      <c r="B966" t="s">
        <v>352</v>
      </c>
      <c r="C966" t="s">
        <v>5</v>
      </c>
      <c r="D966" s="1">
        <v>42004</v>
      </c>
      <c r="E966" s="2">
        <v>18605000000</v>
      </c>
      <c r="F966" s="2">
        <v>7677000000</v>
      </c>
      <c r="G966" s="2">
        <v>7639000000</v>
      </c>
      <c r="H966" s="2">
        <v>0</v>
      </c>
      <c r="I966" s="2">
        <v>938000000</v>
      </c>
      <c r="J966" t="s">
        <v>3</v>
      </c>
      <c r="K966" s="18" t="s">
        <v>4</v>
      </c>
      <c r="L966" s="171">
        <f t="shared" si="45"/>
        <v>10928000000</v>
      </c>
      <c r="M966" s="14">
        <f t="shared" si="46"/>
        <v>8577000000</v>
      </c>
      <c r="N966" s="14">
        <f t="shared" si="47"/>
        <v>2351000000</v>
      </c>
    </row>
    <row r="967" spans="1:14" x14ac:dyDescent="0.2">
      <c r="A967">
        <v>993</v>
      </c>
      <c r="B967" t="s">
        <v>352</v>
      </c>
      <c r="C967" t="s">
        <v>6</v>
      </c>
      <c r="D967" s="1">
        <v>42369</v>
      </c>
      <c r="E967" s="2">
        <v>19820000000</v>
      </c>
      <c r="F967" s="2">
        <v>6025000000</v>
      </c>
      <c r="G967" s="2">
        <v>8625000000</v>
      </c>
      <c r="H967" s="2">
        <v>0</v>
      </c>
      <c r="I967" s="2">
        <v>1015000000</v>
      </c>
      <c r="J967" t="s">
        <v>3</v>
      </c>
      <c r="K967" s="18" t="s">
        <v>4</v>
      </c>
      <c r="L967" s="171">
        <f t="shared" si="45"/>
        <v>13795000000</v>
      </c>
      <c r="M967" s="14">
        <f t="shared" si="46"/>
        <v>9640000000</v>
      </c>
      <c r="N967" s="14">
        <f t="shared" si="47"/>
        <v>4155000000</v>
      </c>
    </row>
    <row r="968" spans="1:14" x14ac:dyDescent="0.2">
      <c r="A968">
        <v>994</v>
      </c>
      <c r="B968" t="s">
        <v>352</v>
      </c>
      <c r="C968" t="s">
        <v>7</v>
      </c>
      <c r="D968" s="1">
        <v>42735</v>
      </c>
      <c r="E968" s="2">
        <v>20425000000</v>
      </c>
      <c r="F968" s="2">
        <v>6132000000</v>
      </c>
      <c r="G968" s="2">
        <v>9312000000</v>
      </c>
      <c r="H968" s="2">
        <v>0</v>
      </c>
      <c r="I968" s="2">
        <v>1221000000</v>
      </c>
      <c r="J968" t="s">
        <v>3</v>
      </c>
      <c r="K968" s="18" t="s">
        <v>4</v>
      </c>
      <c r="L968" s="171">
        <f t="shared" si="45"/>
        <v>14293000000</v>
      </c>
      <c r="M968" s="14">
        <f t="shared" si="46"/>
        <v>10533000000</v>
      </c>
      <c r="N968" s="14">
        <f t="shared" si="47"/>
        <v>3760000000</v>
      </c>
    </row>
    <row r="969" spans="1:14" x14ac:dyDescent="0.2">
      <c r="A969">
        <v>995</v>
      </c>
      <c r="B969" t="s">
        <v>353</v>
      </c>
      <c r="C969" t="s">
        <v>2</v>
      </c>
      <c r="D969" s="1">
        <v>41274</v>
      </c>
      <c r="E969" s="2">
        <v>6376000000</v>
      </c>
      <c r="F969" s="2">
        <v>3851000000</v>
      </c>
      <c r="G969" s="2">
        <v>1201000000</v>
      </c>
      <c r="H969" s="2">
        <v>0</v>
      </c>
      <c r="I969" s="2">
        <v>749000000</v>
      </c>
      <c r="J969" t="s">
        <v>171</v>
      </c>
      <c r="K969" s="18" t="s">
        <v>354</v>
      </c>
      <c r="L969" s="171">
        <f t="shared" si="45"/>
        <v>2525000000</v>
      </c>
      <c r="M969" s="14">
        <f t="shared" si="46"/>
        <v>1950000000</v>
      </c>
      <c r="N969" s="14">
        <f t="shared" si="47"/>
        <v>575000000</v>
      </c>
    </row>
    <row r="970" spans="1:14" x14ac:dyDescent="0.2">
      <c r="A970">
        <v>996</v>
      </c>
      <c r="B970" t="s">
        <v>353</v>
      </c>
      <c r="C970" t="s">
        <v>5</v>
      </c>
      <c r="D970" s="1">
        <v>41639</v>
      </c>
      <c r="E970" s="2">
        <v>6313000000</v>
      </c>
      <c r="F970" s="2">
        <v>3685000000</v>
      </c>
      <c r="G970" s="2">
        <v>1162000000</v>
      </c>
      <c r="H970" s="2">
        <v>0</v>
      </c>
      <c r="I970" s="2">
        <v>800000000</v>
      </c>
      <c r="J970" t="s">
        <v>171</v>
      </c>
      <c r="K970" s="18" t="s">
        <v>354</v>
      </c>
      <c r="L970" s="171">
        <f t="shared" si="45"/>
        <v>2628000000</v>
      </c>
      <c r="M970" s="14">
        <f t="shared" si="46"/>
        <v>1962000000</v>
      </c>
      <c r="N970" s="14">
        <f t="shared" si="47"/>
        <v>666000000</v>
      </c>
    </row>
    <row r="971" spans="1:14" x14ac:dyDescent="0.2">
      <c r="A971">
        <v>997</v>
      </c>
      <c r="B971" t="s">
        <v>353</v>
      </c>
      <c r="C971" t="s">
        <v>6</v>
      </c>
      <c r="D971" s="1">
        <v>42004</v>
      </c>
      <c r="E971" s="2">
        <v>6777000000</v>
      </c>
      <c r="F971" s="2">
        <v>3775000000</v>
      </c>
      <c r="G971" s="2">
        <v>1181000000</v>
      </c>
      <c r="H971" s="2">
        <v>0</v>
      </c>
      <c r="I971" s="2">
        <v>808000000</v>
      </c>
      <c r="J971" t="s">
        <v>171</v>
      </c>
      <c r="K971" s="18" t="s">
        <v>354</v>
      </c>
      <c r="L971" s="171">
        <f t="shared" si="45"/>
        <v>3002000000</v>
      </c>
      <c r="M971" s="14">
        <f t="shared" si="46"/>
        <v>1989000000</v>
      </c>
      <c r="N971" s="14">
        <f t="shared" si="47"/>
        <v>1013000000</v>
      </c>
    </row>
    <row r="972" spans="1:14" x14ac:dyDescent="0.2">
      <c r="A972">
        <v>998</v>
      </c>
      <c r="B972" t="s">
        <v>353</v>
      </c>
      <c r="C972" t="s">
        <v>7</v>
      </c>
      <c r="D972" s="1">
        <v>42369</v>
      </c>
      <c r="E972" s="2">
        <v>8229000000</v>
      </c>
      <c r="F972" s="2">
        <v>4265000000</v>
      </c>
      <c r="G972" s="2">
        <v>1467000000</v>
      </c>
      <c r="H972" s="2">
        <v>0</v>
      </c>
      <c r="I972" s="2">
        <v>1166000000</v>
      </c>
      <c r="J972" t="s">
        <v>171</v>
      </c>
      <c r="K972" s="18" t="s">
        <v>354</v>
      </c>
      <c r="L972" s="171">
        <f t="shared" si="45"/>
        <v>3964000000</v>
      </c>
      <c r="M972" s="14">
        <f t="shared" si="46"/>
        <v>2633000000</v>
      </c>
      <c r="N972" s="14">
        <f t="shared" si="47"/>
        <v>1331000000</v>
      </c>
    </row>
    <row r="973" spans="1:14" x14ac:dyDescent="0.2">
      <c r="A973">
        <v>999</v>
      </c>
      <c r="B973" t="s">
        <v>355</v>
      </c>
      <c r="C973" t="s">
        <v>2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s="2">
        <v>0</v>
      </c>
      <c r="J973" t="s">
        <v>48</v>
      </c>
      <c r="K973" s="18" t="s">
        <v>182</v>
      </c>
      <c r="L973" s="171">
        <f t="shared" si="45"/>
        <v>5757000000</v>
      </c>
      <c r="M973" s="14">
        <f t="shared" si="46"/>
        <v>1081000000</v>
      </c>
      <c r="N973" s="14">
        <f t="shared" si="47"/>
        <v>4676000000</v>
      </c>
    </row>
    <row r="974" spans="1:14" x14ac:dyDescent="0.2">
      <c r="A974">
        <v>1000</v>
      </c>
      <c r="B974" t="s">
        <v>355</v>
      </c>
      <c r="C974" t="s">
        <v>5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s="2">
        <v>0</v>
      </c>
      <c r="J974" t="s">
        <v>48</v>
      </c>
      <c r="K974" s="18" t="s">
        <v>182</v>
      </c>
      <c r="L974" s="171">
        <f t="shared" si="45"/>
        <v>6122000000</v>
      </c>
      <c r="M974" s="14">
        <f t="shared" si="46"/>
        <v>1020000000</v>
      </c>
      <c r="N974" s="14">
        <f t="shared" si="47"/>
        <v>5102000000</v>
      </c>
    </row>
    <row r="975" spans="1:14" x14ac:dyDescent="0.2">
      <c r="A975">
        <v>1001</v>
      </c>
      <c r="B975" t="s">
        <v>355</v>
      </c>
      <c r="C975" t="s">
        <v>6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s="2">
        <v>0</v>
      </c>
      <c r="J975" t="s">
        <v>48</v>
      </c>
      <c r="K975" s="18" t="s">
        <v>182</v>
      </c>
      <c r="L975" s="171">
        <f t="shared" si="45"/>
        <v>6669000000</v>
      </c>
      <c r="M975" s="14">
        <f t="shared" si="46"/>
        <v>933000000</v>
      </c>
      <c r="N975" s="14">
        <f t="shared" si="47"/>
        <v>5736000000</v>
      </c>
    </row>
    <row r="976" spans="1:14" x14ac:dyDescent="0.2">
      <c r="A976">
        <v>1002</v>
      </c>
      <c r="B976" t="s">
        <v>355</v>
      </c>
      <c r="C976" t="s">
        <v>7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s="2">
        <v>0</v>
      </c>
      <c r="J976" t="s">
        <v>48</v>
      </c>
      <c r="K976" s="18" t="s">
        <v>182</v>
      </c>
      <c r="L976" s="171">
        <f t="shared" si="45"/>
        <v>7052000000</v>
      </c>
      <c r="M976" s="14">
        <f t="shared" si="46"/>
        <v>930000000</v>
      </c>
      <c r="N976" s="14">
        <f t="shared" si="47"/>
        <v>6122000000</v>
      </c>
    </row>
    <row r="977" spans="1:14" x14ac:dyDescent="0.2">
      <c r="A977">
        <v>1003</v>
      </c>
      <c r="B977" t="s">
        <v>356</v>
      </c>
      <c r="C977" t="s">
        <v>2</v>
      </c>
      <c r="D977" s="1">
        <v>41307</v>
      </c>
      <c r="E977" s="2">
        <v>27686000000</v>
      </c>
      <c r="F977" s="2">
        <v>16538000000</v>
      </c>
      <c r="G977" s="2">
        <v>8482000000</v>
      </c>
      <c r="H977" s="2">
        <v>0</v>
      </c>
      <c r="I977" s="2">
        <v>0</v>
      </c>
      <c r="J977" t="s">
        <v>9</v>
      </c>
      <c r="K977" s="18" t="s">
        <v>323</v>
      </c>
      <c r="L977" s="171">
        <f t="shared" si="45"/>
        <v>11148000000</v>
      </c>
      <c r="M977" s="14">
        <f t="shared" si="46"/>
        <v>8482000000</v>
      </c>
      <c r="N977" s="14">
        <f t="shared" si="47"/>
        <v>2666000000</v>
      </c>
    </row>
    <row r="978" spans="1:14" x14ac:dyDescent="0.2">
      <c r="A978">
        <v>1004</v>
      </c>
      <c r="B978" t="s">
        <v>356</v>
      </c>
      <c r="C978" t="s">
        <v>5</v>
      </c>
      <c r="D978" s="1">
        <v>41671</v>
      </c>
      <c r="E978" s="2">
        <v>27931000000</v>
      </c>
      <c r="F978" s="2">
        <v>16725000000</v>
      </c>
      <c r="G978" s="2">
        <v>8440000000</v>
      </c>
      <c r="H978" s="2">
        <v>0</v>
      </c>
      <c r="I978" s="2">
        <v>0</v>
      </c>
      <c r="J978" t="s">
        <v>9</v>
      </c>
      <c r="K978" s="18" t="s">
        <v>323</v>
      </c>
      <c r="L978" s="171">
        <f t="shared" si="45"/>
        <v>11206000000</v>
      </c>
      <c r="M978" s="14">
        <f t="shared" si="46"/>
        <v>8440000000</v>
      </c>
      <c r="N978" s="14">
        <f t="shared" si="47"/>
        <v>2766000000</v>
      </c>
    </row>
    <row r="979" spans="1:14" x14ac:dyDescent="0.2">
      <c r="A979">
        <v>1005</v>
      </c>
      <c r="B979" t="s">
        <v>356</v>
      </c>
      <c r="C979" t="s">
        <v>6</v>
      </c>
      <c r="D979" s="1">
        <v>42035</v>
      </c>
      <c r="E979" s="2">
        <v>28105000000</v>
      </c>
      <c r="F979" s="2">
        <v>16863000000</v>
      </c>
      <c r="G979" s="2">
        <v>8355000000</v>
      </c>
      <c r="H979" s="2">
        <v>0</v>
      </c>
      <c r="I979" s="2">
        <v>0</v>
      </c>
      <c r="J979" t="s">
        <v>9</v>
      </c>
      <c r="K979" s="18" t="s">
        <v>323</v>
      </c>
      <c r="L979" s="171">
        <f t="shared" si="45"/>
        <v>11242000000</v>
      </c>
      <c r="M979" s="14">
        <f t="shared" si="46"/>
        <v>8355000000</v>
      </c>
      <c r="N979" s="14">
        <f t="shared" si="47"/>
        <v>2887000000</v>
      </c>
    </row>
    <row r="980" spans="1:14" x14ac:dyDescent="0.2">
      <c r="A980">
        <v>1006</v>
      </c>
      <c r="B980" t="s">
        <v>356</v>
      </c>
      <c r="C980" t="s">
        <v>7</v>
      </c>
      <c r="D980" s="1">
        <v>42399</v>
      </c>
      <c r="E980" s="2">
        <v>27079000000</v>
      </c>
      <c r="F980" s="2">
        <v>16496000000</v>
      </c>
      <c r="G980" s="2">
        <v>8256000000</v>
      </c>
      <c r="H980" s="2">
        <v>0</v>
      </c>
      <c r="I980" s="2">
        <v>0</v>
      </c>
      <c r="J980" t="s">
        <v>9</v>
      </c>
      <c r="K980" s="18" t="s">
        <v>323</v>
      </c>
      <c r="L980" s="171">
        <f t="shared" si="45"/>
        <v>10583000000</v>
      </c>
      <c r="M980" s="14">
        <f t="shared" si="46"/>
        <v>8256000000</v>
      </c>
      <c r="N980" s="14">
        <f t="shared" si="47"/>
        <v>2327000000</v>
      </c>
    </row>
    <row r="981" spans="1:14" x14ac:dyDescent="0.2">
      <c r="A981">
        <v>1007</v>
      </c>
      <c r="B981" t="s">
        <v>357</v>
      </c>
      <c r="C981" t="s">
        <v>2</v>
      </c>
      <c r="D981" s="1">
        <v>41639</v>
      </c>
      <c r="E981" s="2">
        <v>8312000000</v>
      </c>
      <c r="F981" s="2">
        <v>0</v>
      </c>
      <c r="G981" s="2">
        <v>3456000000</v>
      </c>
      <c r="H981" s="2">
        <v>0</v>
      </c>
      <c r="I981" s="2">
        <v>258000000</v>
      </c>
      <c r="J981" t="s">
        <v>12</v>
      </c>
      <c r="K981" s="18" t="s">
        <v>46</v>
      </c>
      <c r="L981" s="171">
        <f t="shared" si="45"/>
        <v>8312000000</v>
      </c>
      <c r="M981" s="14">
        <f t="shared" si="46"/>
        <v>3714000000</v>
      </c>
      <c r="N981" s="14">
        <f t="shared" si="47"/>
        <v>4598000000</v>
      </c>
    </row>
    <row r="982" spans="1:14" x14ac:dyDescent="0.2">
      <c r="A982">
        <v>1008</v>
      </c>
      <c r="B982" t="s">
        <v>357</v>
      </c>
      <c r="C982" t="s">
        <v>5</v>
      </c>
      <c r="D982" s="1">
        <v>42004</v>
      </c>
      <c r="E982" s="2">
        <v>9441000000</v>
      </c>
      <c r="F982" s="2">
        <v>0</v>
      </c>
      <c r="G982" s="2">
        <v>4014000000</v>
      </c>
      <c r="H982" s="2">
        <v>0</v>
      </c>
      <c r="I982" s="2">
        <v>321000000</v>
      </c>
      <c r="J982" t="s">
        <v>12</v>
      </c>
      <c r="K982" s="18" t="s">
        <v>46</v>
      </c>
      <c r="L982" s="171">
        <f t="shared" si="45"/>
        <v>9441000000</v>
      </c>
      <c r="M982" s="14">
        <f t="shared" si="46"/>
        <v>4335000000</v>
      </c>
      <c r="N982" s="14">
        <f t="shared" si="47"/>
        <v>5106000000</v>
      </c>
    </row>
    <row r="983" spans="1:14" x14ac:dyDescent="0.2">
      <c r="A983">
        <v>1009</v>
      </c>
      <c r="B983" t="s">
        <v>357</v>
      </c>
      <c r="C983" t="s">
        <v>6</v>
      </c>
      <c r="D983" s="1">
        <v>42369</v>
      </c>
      <c r="E983" s="2">
        <v>9667000000</v>
      </c>
      <c r="F983" s="2">
        <v>0</v>
      </c>
      <c r="G983" s="2">
        <v>4162000000</v>
      </c>
      <c r="H983" s="2">
        <v>0</v>
      </c>
      <c r="I983" s="2">
        <v>366000000</v>
      </c>
      <c r="J983" t="s">
        <v>12</v>
      </c>
      <c r="K983" s="18" t="s">
        <v>46</v>
      </c>
      <c r="L983" s="171">
        <f t="shared" si="45"/>
        <v>9667000000</v>
      </c>
      <c r="M983" s="14">
        <f t="shared" si="46"/>
        <v>4528000000</v>
      </c>
      <c r="N983" s="14">
        <f t="shared" si="47"/>
        <v>5139000000</v>
      </c>
    </row>
    <row r="984" spans="1:14" x14ac:dyDescent="0.2">
      <c r="A984">
        <v>1010</v>
      </c>
      <c r="B984" t="s">
        <v>357</v>
      </c>
      <c r="C984" t="s">
        <v>7</v>
      </c>
      <c r="D984" s="1">
        <v>42735</v>
      </c>
      <c r="E984" s="2">
        <v>10776000000</v>
      </c>
      <c r="F984" s="2">
        <v>0</v>
      </c>
      <c r="G984" s="2">
        <v>4525000000</v>
      </c>
      <c r="H984" s="2">
        <v>0</v>
      </c>
      <c r="I984" s="2">
        <v>373000000</v>
      </c>
      <c r="J984" t="s">
        <v>12</v>
      </c>
      <c r="K984" s="18" t="s">
        <v>46</v>
      </c>
      <c r="L984" s="171">
        <f t="shared" si="45"/>
        <v>10776000000</v>
      </c>
      <c r="M984" s="14">
        <f t="shared" si="46"/>
        <v>4898000000</v>
      </c>
      <c r="N984" s="14">
        <f t="shared" si="47"/>
        <v>5878000000</v>
      </c>
    </row>
    <row r="985" spans="1:14" x14ac:dyDescent="0.2">
      <c r="A985">
        <v>1011</v>
      </c>
      <c r="B985" t="s">
        <v>358</v>
      </c>
      <c r="C985" t="s">
        <v>2</v>
      </c>
      <c r="D985" s="1">
        <v>41274</v>
      </c>
      <c r="E985" s="2">
        <v>475888000</v>
      </c>
      <c r="F985" s="2">
        <v>117275000</v>
      </c>
      <c r="G985" s="2">
        <v>47115000</v>
      </c>
      <c r="H985" s="2">
        <v>0</v>
      </c>
      <c r="I985" s="2">
        <v>121211000</v>
      </c>
      <c r="J985" t="s">
        <v>42</v>
      </c>
      <c r="K985" s="18" t="s">
        <v>223</v>
      </c>
      <c r="L985" s="171">
        <f t="shared" si="45"/>
        <v>358613000</v>
      </c>
      <c r="M985" s="14">
        <f t="shared" si="46"/>
        <v>168326000</v>
      </c>
      <c r="N985" s="14">
        <f t="shared" si="47"/>
        <v>190287000</v>
      </c>
    </row>
    <row r="986" spans="1:14" x14ac:dyDescent="0.2">
      <c r="A986">
        <v>1012</v>
      </c>
      <c r="B986" t="s">
        <v>358</v>
      </c>
      <c r="C986" t="s">
        <v>5</v>
      </c>
      <c r="D986" s="1">
        <v>41639</v>
      </c>
      <c r="E986" s="2">
        <v>635490000</v>
      </c>
      <c r="F986" s="2">
        <v>172050000</v>
      </c>
      <c r="G986" s="2">
        <v>43720000</v>
      </c>
      <c r="H986" s="2">
        <v>0</v>
      </c>
      <c r="I986" s="2">
        <v>186979000</v>
      </c>
      <c r="J986" t="s">
        <v>42</v>
      </c>
      <c r="K986" s="18" t="s">
        <v>223</v>
      </c>
      <c r="L986" s="171">
        <f t="shared" si="45"/>
        <v>463440000</v>
      </c>
      <c r="M986" s="14">
        <f t="shared" si="46"/>
        <v>230699000</v>
      </c>
      <c r="N986" s="14">
        <f t="shared" si="47"/>
        <v>232741000</v>
      </c>
    </row>
    <row r="987" spans="1:14" x14ac:dyDescent="0.2">
      <c r="A987">
        <v>1013</v>
      </c>
      <c r="B987" t="s">
        <v>358</v>
      </c>
      <c r="C987" t="s">
        <v>6</v>
      </c>
      <c r="D987" s="1">
        <v>42004</v>
      </c>
      <c r="E987" s="2">
        <v>992332000</v>
      </c>
      <c r="F987" s="2">
        <v>275379000</v>
      </c>
      <c r="G987" s="2">
        <v>57664000</v>
      </c>
      <c r="H987" s="2">
        <v>0</v>
      </c>
      <c r="I987" s="2">
        <v>301812000</v>
      </c>
      <c r="J987" t="s">
        <v>42</v>
      </c>
      <c r="K987" s="18" t="s">
        <v>223</v>
      </c>
      <c r="L987" s="171">
        <f t="shared" si="45"/>
        <v>716953000</v>
      </c>
      <c r="M987" s="14">
        <f t="shared" si="46"/>
        <v>359476000</v>
      </c>
      <c r="N987" s="14">
        <f t="shared" si="47"/>
        <v>357477000</v>
      </c>
    </row>
    <row r="988" spans="1:14" x14ac:dyDescent="0.2">
      <c r="A988">
        <v>1014</v>
      </c>
      <c r="B988" t="s">
        <v>358</v>
      </c>
      <c r="C988" t="s">
        <v>7</v>
      </c>
      <c r="D988" s="1">
        <v>42369</v>
      </c>
      <c r="E988" s="2">
        <v>1042779000</v>
      </c>
      <c r="F988" s="2">
        <v>280901000</v>
      </c>
      <c r="G988" s="2">
        <v>53992000</v>
      </c>
      <c r="H988" s="2">
        <v>0</v>
      </c>
      <c r="I988" s="2">
        <v>294520000</v>
      </c>
      <c r="J988" t="s">
        <v>42</v>
      </c>
      <c r="K988" s="18" t="s">
        <v>223</v>
      </c>
      <c r="L988" s="171">
        <f t="shared" si="45"/>
        <v>761878000</v>
      </c>
      <c r="M988" s="14">
        <f t="shared" si="46"/>
        <v>348512000</v>
      </c>
      <c r="N988" s="14">
        <f t="shared" si="47"/>
        <v>413366000</v>
      </c>
    </row>
    <row r="989" spans="1:14" x14ac:dyDescent="0.2">
      <c r="A989">
        <v>1015</v>
      </c>
      <c r="B989" t="s">
        <v>359</v>
      </c>
      <c r="C989" t="s">
        <v>2</v>
      </c>
      <c r="D989" s="1">
        <v>41274</v>
      </c>
      <c r="E989" s="2">
        <v>797517000</v>
      </c>
      <c r="F989" s="2">
        <v>337533000</v>
      </c>
      <c r="G989" s="2">
        <v>20412000</v>
      </c>
      <c r="H989" s="2">
        <v>0</v>
      </c>
      <c r="I989" s="2">
        <v>277621000</v>
      </c>
      <c r="J989" t="s">
        <v>42</v>
      </c>
      <c r="K989" s="18" t="s">
        <v>254</v>
      </c>
      <c r="L989" s="171">
        <f t="shared" si="45"/>
        <v>459984000</v>
      </c>
      <c r="M989" s="14">
        <f t="shared" si="46"/>
        <v>298033000</v>
      </c>
      <c r="N989" s="14">
        <f t="shared" si="47"/>
        <v>161951000</v>
      </c>
    </row>
    <row r="990" spans="1:14" x14ac:dyDescent="0.2">
      <c r="A990">
        <v>1016</v>
      </c>
      <c r="B990" t="s">
        <v>359</v>
      </c>
      <c r="C990" t="s">
        <v>5</v>
      </c>
      <c r="D990" s="1">
        <v>41639</v>
      </c>
      <c r="E990" s="2">
        <v>1029475000</v>
      </c>
      <c r="F990" s="2">
        <v>423256000</v>
      </c>
      <c r="G990" s="2">
        <v>27772000</v>
      </c>
      <c r="H990" s="2">
        <v>0</v>
      </c>
      <c r="I990" s="2">
        <v>357165000</v>
      </c>
      <c r="J990" t="s">
        <v>42</v>
      </c>
      <c r="K990" s="18" t="s">
        <v>254</v>
      </c>
      <c r="L990" s="171">
        <f t="shared" si="45"/>
        <v>606219000</v>
      </c>
      <c r="M990" s="14">
        <f t="shared" si="46"/>
        <v>384937000</v>
      </c>
      <c r="N990" s="14">
        <f t="shared" si="47"/>
        <v>221282000</v>
      </c>
    </row>
    <row r="991" spans="1:14" x14ac:dyDescent="0.2">
      <c r="A991">
        <v>1017</v>
      </c>
      <c r="B991" t="s">
        <v>359</v>
      </c>
      <c r="C991" t="s">
        <v>6</v>
      </c>
      <c r="D991" s="1">
        <v>42004</v>
      </c>
      <c r="E991" s="2">
        <v>1105247000</v>
      </c>
      <c r="F991" s="2">
        <v>441929000</v>
      </c>
      <c r="G991" s="2">
        <v>29412000</v>
      </c>
      <c r="H991" s="2">
        <v>0</v>
      </c>
      <c r="I991" s="2">
        <v>378716000</v>
      </c>
      <c r="J991" t="s">
        <v>42</v>
      </c>
      <c r="K991" s="18" t="s">
        <v>254</v>
      </c>
      <c r="L991" s="171">
        <f t="shared" si="45"/>
        <v>663318000</v>
      </c>
      <c r="M991" s="14">
        <f t="shared" si="46"/>
        <v>408128000</v>
      </c>
      <c r="N991" s="14">
        <f t="shared" si="47"/>
        <v>255190000</v>
      </c>
    </row>
    <row r="992" spans="1:14" x14ac:dyDescent="0.2">
      <c r="A992">
        <v>1018</v>
      </c>
      <c r="B992" t="s">
        <v>359</v>
      </c>
      <c r="C992" t="s">
        <v>7</v>
      </c>
      <c r="D992" s="1">
        <v>42369</v>
      </c>
      <c r="E992" s="2">
        <v>1288149000</v>
      </c>
      <c r="F992" s="2">
        <v>497359000</v>
      </c>
      <c r="G992" s="2">
        <v>29870000</v>
      </c>
      <c r="H992" s="2">
        <v>0</v>
      </c>
      <c r="I992" s="2">
        <v>464472000</v>
      </c>
      <c r="J992" t="s">
        <v>42</v>
      </c>
      <c r="K992" s="18" t="s">
        <v>254</v>
      </c>
      <c r="L992" s="171">
        <f t="shared" si="45"/>
        <v>790790000</v>
      </c>
      <c r="M992" s="14">
        <f t="shared" si="46"/>
        <v>494342000</v>
      </c>
      <c r="N992" s="14">
        <f t="shared" si="47"/>
        <v>296448000</v>
      </c>
    </row>
    <row r="993" spans="1:14" x14ac:dyDescent="0.2">
      <c r="A993">
        <v>1019</v>
      </c>
      <c r="B993" t="s">
        <v>360</v>
      </c>
      <c r="C993" t="s">
        <v>2</v>
      </c>
      <c r="D993" s="1">
        <v>41274</v>
      </c>
      <c r="E993" s="2">
        <v>11814000000</v>
      </c>
      <c r="F993" s="2">
        <v>10190000000</v>
      </c>
      <c r="G993" s="2">
        <v>582000000</v>
      </c>
      <c r="H993" s="2">
        <v>0</v>
      </c>
      <c r="I993" s="2">
        <v>102000000</v>
      </c>
      <c r="J993" t="s">
        <v>9</v>
      </c>
      <c r="K993" s="18" t="s">
        <v>122</v>
      </c>
      <c r="L993" s="171">
        <f t="shared" si="45"/>
        <v>1624000000</v>
      </c>
      <c r="M993" s="14">
        <f t="shared" si="46"/>
        <v>684000000</v>
      </c>
      <c r="N993" s="14">
        <f t="shared" si="47"/>
        <v>940000000</v>
      </c>
    </row>
    <row r="994" spans="1:14" x14ac:dyDescent="0.2">
      <c r="A994">
        <v>1020</v>
      </c>
      <c r="B994" t="s">
        <v>360</v>
      </c>
      <c r="C994" t="s">
        <v>5</v>
      </c>
      <c r="D994" s="1">
        <v>41639</v>
      </c>
      <c r="E994" s="2">
        <v>12784000000</v>
      </c>
      <c r="F994" s="2">
        <v>11020000000</v>
      </c>
      <c r="G994" s="2">
        <v>649000000</v>
      </c>
      <c r="H994" s="2">
        <v>0</v>
      </c>
      <c r="I994" s="2">
        <v>127000000</v>
      </c>
      <c r="J994" t="s">
        <v>9</v>
      </c>
      <c r="K994" s="18" t="s">
        <v>122</v>
      </c>
      <c r="L994" s="171">
        <f t="shared" si="45"/>
        <v>1764000000</v>
      </c>
      <c r="M994" s="14">
        <f t="shared" si="46"/>
        <v>776000000</v>
      </c>
      <c r="N994" s="14">
        <f t="shared" si="47"/>
        <v>988000000</v>
      </c>
    </row>
    <row r="995" spans="1:14" x14ac:dyDescent="0.2">
      <c r="A995">
        <v>1021</v>
      </c>
      <c r="B995" t="s">
        <v>360</v>
      </c>
      <c r="C995" t="s">
        <v>6</v>
      </c>
      <c r="D995" s="1">
        <v>42004</v>
      </c>
      <c r="E995" s="2">
        <v>13796000000</v>
      </c>
      <c r="F995" s="2">
        <v>11830000000</v>
      </c>
      <c r="G995" s="2">
        <v>659000000</v>
      </c>
      <c r="H995" s="2">
        <v>0</v>
      </c>
      <c r="I995" s="2">
        <v>148000000</v>
      </c>
      <c r="J995" t="s">
        <v>9</v>
      </c>
      <c r="K995" s="18" t="s">
        <v>122</v>
      </c>
      <c r="L995" s="171">
        <f t="shared" si="45"/>
        <v>1966000000</v>
      </c>
      <c r="M995" s="14">
        <f t="shared" si="46"/>
        <v>807000000</v>
      </c>
      <c r="N995" s="14">
        <f t="shared" si="47"/>
        <v>1159000000</v>
      </c>
    </row>
    <row r="996" spans="1:14" x14ac:dyDescent="0.2">
      <c r="A996">
        <v>1022</v>
      </c>
      <c r="B996" t="s">
        <v>360</v>
      </c>
      <c r="C996" t="s">
        <v>7</v>
      </c>
      <c r="D996" s="1">
        <v>42369</v>
      </c>
      <c r="E996" s="2">
        <v>14486000000</v>
      </c>
      <c r="F996" s="2">
        <v>12363000000</v>
      </c>
      <c r="G996" s="2">
        <v>634000000</v>
      </c>
      <c r="H996" s="2">
        <v>0</v>
      </c>
      <c r="I996" s="2">
        <v>139000000</v>
      </c>
      <c r="J996" t="s">
        <v>9</v>
      </c>
      <c r="K996" s="18" t="s">
        <v>122</v>
      </c>
      <c r="L996" s="171">
        <f t="shared" si="45"/>
        <v>2123000000</v>
      </c>
      <c r="M996" s="14">
        <f t="shared" si="46"/>
        <v>773000000</v>
      </c>
      <c r="N996" s="14">
        <f t="shared" si="47"/>
        <v>1350000000</v>
      </c>
    </row>
    <row r="997" spans="1:14" x14ac:dyDescent="0.2">
      <c r="A997">
        <v>1023</v>
      </c>
      <c r="B997" t="s">
        <v>361</v>
      </c>
      <c r="C997" t="s">
        <v>2</v>
      </c>
      <c r="D997" s="1">
        <v>41639</v>
      </c>
      <c r="E997" s="2">
        <v>6761000000</v>
      </c>
      <c r="F997" s="2">
        <v>4802000000</v>
      </c>
      <c r="G997" s="2">
        <v>1347000000</v>
      </c>
      <c r="H997" s="2">
        <v>0</v>
      </c>
      <c r="I997" s="2">
        <v>0</v>
      </c>
      <c r="J997" t="s">
        <v>3</v>
      </c>
      <c r="K997" s="18" t="s">
        <v>53</v>
      </c>
      <c r="L997" s="171">
        <f t="shared" si="45"/>
        <v>1959000000</v>
      </c>
      <c r="M997" s="14">
        <f t="shared" si="46"/>
        <v>1347000000</v>
      </c>
      <c r="N997" s="14">
        <f t="shared" si="47"/>
        <v>612000000</v>
      </c>
    </row>
    <row r="998" spans="1:14" x14ac:dyDescent="0.2">
      <c r="A998">
        <v>1024</v>
      </c>
      <c r="B998" t="s">
        <v>361</v>
      </c>
      <c r="C998" t="s">
        <v>5</v>
      </c>
      <c r="D998" s="1">
        <v>42004</v>
      </c>
      <c r="E998" s="2">
        <v>7006000000</v>
      </c>
      <c r="F998" s="2">
        <v>4946000000</v>
      </c>
      <c r="G998" s="2">
        <v>1338000000</v>
      </c>
      <c r="H998" s="2">
        <v>0</v>
      </c>
      <c r="I998" s="2">
        <v>0</v>
      </c>
      <c r="J998" t="s">
        <v>3</v>
      </c>
      <c r="K998" s="18" t="s">
        <v>53</v>
      </c>
      <c r="L998" s="171">
        <f t="shared" si="45"/>
        <v>2060000000</v>
      </c>
      <c r="M998" s="14">
        <f t="shared" si="46"/>
        <v>1338000000</v>
      </c>
      <c r="N998" s="14">
        <f t="shared" si="47"/>
        <v>722000000</v>
      </c>
    </row>
    <row r="999" spans="1:14" x14ac:dyDescent="0.2">
      <c r="A999">
        <v>1025</v>
      </c>
      <c r="B999" t="s">
        <v>361</v>
      </c>
      <c r="C999" t="s">
        <v>6</v>
      </c>
      <c r="D999" s="1">
        <v>42369</v>
      </c>
      <c r="E999" s="2">
        <v>7142000000</v>
      </c>
      <c r="F999" s="2">
        <v>4889000000</v>
      </c>
      <c r="G999" s="2">
        <v>1339000000</v>
      </c>
      <c r="H999" s="2">
        <v>0</v>
      </c>
      <c r="I999" s="2">
        <v>0</v>
      </c>
      <c r="J999" t="s">
        <v>3</v>
      </c>
      <c r="K999" s="18" t="s">
        <v>53</v>
      </c>
      <c r="L999" s="171">
        <f t="shared" si="45"/>
        <v>2253000000</v>
      </c>
      <c r="M999" s="14">
        <f t="shared" si="46"/>
        <v>1339000000</v>
      </c>
      <c r="N999" s="14">
        <f t="shared" si="47"/>
        <v>914000000</v>
      </c>
    </row>
    <row r="1000" spans="1:14" x14ac:dyDescent="0.2">
      <c r="A1000">
        <v>1026</v>
      </c>
      <c r="B1000" t="s">
        <v>361</v>
      </c>
      <c r="C1000" t="s">
        <v>7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s="2">
        <v>0</v>
      </c>
      <c r="I1000" s="2">
        <v>0</v>
      </c>
      <c r="J1000" t="s">
        <v>3</v>
      </c>
      <c r="K1000" s="18" t="s">
        <v>53</v>
      </c>
      <c r="L1000" s="171">
        <f t="shared" si="45"/>
        <v>2456000000</v>
      </c>
      <c r="M1000" s="14">
        <f t="shared" si="46"/>
        <v>1403000000</v>
      </c>
      <c r="N1000" s="14">
        <f t="shared" si="47"/>
        <v>1053000000</v>
      </c>
    </row>
    <row r="1001" spans="1:14" x14ac:dyDescent="0.2">
      <c r="A1001">
        <v>1027</v>
      </c>
      <c r="B1001" t="s">
        <v>362</v>
      </c>
      <c r="C1001" t="s">
        <v>2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s="2">
        <v>0</v>
      </c>
      <c r="I1001" s="2">
        <v>0</v>
      </c>
      <c r="J1001" t="s">
        <v>9</v>
      </c>
      <c r="K1001" s="18" t="s">
        <v>275</v>
      </c>
      <c r="L1001" s="171">
        <f t="shared" si="45"/>
        <v>3409197000</v>
      </c>
      <c r="M1001" s="14">
        <f t="shared" si="46"/>
        <v>2388182000</v>
      </c>
      <c r="N1001" s="14">
        <f t="shared" si="47"/>
        <v>1021015000</v>
      </c>
    </row>
    <row r="1002" spans="1:14" x14ac:dyDescent="0.2">
      <c r="A1002">
        <v>1028</v>
      </c>
      <c r="B1002" t="s">
        <v>362</v>
      </c>
      <c r="C1002" t="s">
        <v>5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s="2">
        <v>0</v>
      </c>
      <c r="I1002" s="2">
        <v>0</v>
      </c>
      <c r="J1002" t="s">
        <v>9</v>
      </c>
      <c r="K1002" s="18" t="s">
        <v>275</v>
      </c>
      <c r="L1002" s="171">
        <f t="shared" si="45"/>
        <v>3478883000</v>
      </c>
      <c r="M1002" s="14">
        <f t="shared" si="46"/>
        <v>2310780000</v>
      </c>
      <c r="N1002" s="14">
        <f t="shared" si="47"/>
        <v>1168103000</v>
      </c>
    </row>
    <row r="1003" spans="1:14" x14ac:dyDescent="0.2">
      <c r="A1003">
        <v>1029</v>
      </c>
      <c r="B1003" t="s">
        <v>362</v>
      </c>
      <c r="C1003" t="s">
        <v>6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s="2">
        <v>0</v>
      </c>
      <c r="I1003" s="2">
        <v>0</v>
      </c>
      <c r="J1003" t="s">
        <v>9</v>
      </c>
      <c r="K1003" s="18" t="s">
        <v>275</v>
      </c>
      <c r="L1003" s="171">
        <f t="shared" si="45"/>
        <v>3001022000</v>
      </c>
      <c r="M1003" s="14">
        <f t="shared" si="46"/>
        <v>2347308000</v>
      </c>
      <c r="N1003" s="14">
        <f t="shared" si="47"/>
        <v>653714000</v>
      </c>
    </row>
    <row r="1004" spans="1:14" x14ac:dyDescent="0.2">
      <c r="A1004">
        <v>1030</v>
      </c>
      <c r="B1004" t="s">
        <v>362</v>
      </c>
      <c r="C1004" t="s">
        <v>7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s="2">
        <v>0</v>
      </c>
      <c r="I1004" s="2">
        <v>0</v>
      </c>
      <c r="J1004" t="s">
        <v>9</v>
      </c>
      <c r="K1004" s="18" t="s">
        <v>275</v>
      </c>
      <c r="L1004" s="171">
        <f t="shared" si="45"/>
        <v>2806358000</v>
      </c>
      <c r="M1004" s="14">
        <f t="shared" si="46"/>
        <v>2265436000</v>
      </c>
      <c r="N1004" s="14">
        <f t="shared" si="47"/>
        <v>540922000</v>
      </c>
    </row>
    <row r="1005" spans="1:14" x14ac:dyDescent="0.2">
      <c r="A1005">
        <v>1031</v>
      </c>
      <c r="B1005" t="s">
        <v>363</v>
      </c>
      <c r="C1005" t="s">
        <v>2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s="2">
        <v>0</v>
      </c>
      <c r="I1005" s="2">
        <v>0</v>
      </c>
      <c r="J1005" t="s">
        <v>9</v>
      </c>
      <c r="K1005" s="18" t="s">
        <v>144</v>
      </c>
      <c r="L1005" s="171">
        <f t="shared" si="45"/>
        <v>10816300000</v>
      </c>
      <c r="M1005" s="14">
        <f t="shared" si="46"/>
        <v>2211700000</v>
      </c>
      <c r="N1005" s="14">
        <f t="shared" si="47"/>
        <v>8604600000</v>
      </c>
    </row>
    <row r="1006" spans="1:14" x14ac:dyDescent="0.2">
      <c r="A1006">
        <v>1032</v>
      </c>
      <c r="B1006" t="s">
        <v>363</v>
      </c>
      <c r="C1006" t="s">
        <v>5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s="2">
        <v>0</v>
      </c>
      <c r="I1006" s="2">
        <v>0</v>
      </c>
      <c r="J1006" t="s">
        <v>9</v>
      </c>
      <c r="K1006" s="18" t="s">
        <v>144</v>
      </c>
      <c r="L1006" s="171">
        <f t="shared" si="45"/>
        <v>10902700000</v>
      </c>
      <c r="M1006" s="14">
        <f t="shared" si="46"/>
        <v>2138400000</v>
      </c>
      <c r="N1006" s="14">
        <f t="shared" si="47"/>
        <v>8764300000</v>
      </c>
    </row>
    <row r="1007" spans="1:14" x14ac:dyDescent="0.2">
      <c r="A1007">
        <v>1033</v>
      </c>
      <c r="B1007" t="s">
        <v>363</v>
      </c>
      <c r="C1007" t="s">
        <v>6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s="2">
        <v>0</v>
      </c>
      <c r="I1007" s="2">
        <v>0</v>
      </c>
      <c r="J1007" t="s">
        <v>9</v>
      </c>
      <c r="K1007" s="18" t="s">
        <v>144</v>
      </c>
      <c r="L1007" s="171">
        <f t="shared" si="45"/>
        <v>10455700000</v>
      </c>
      <c r="M1007" s="14">
        <f t="shared" si="46"/>
        <v>2506500000</v>
      </c>
      <c r="N1007" s="14">
        <f t="shared" si="47"/>
        <v>7949200000</v>
      </c>
    </row>
    <row r="1008" spans="1:14" x14ac:dyDescent="0.2">
      <c r="A1008">
        <v>1034</v>
      </c>
      <c r="B1008" t="s">
        <v>363</v>
      </c>
      <c r="C1008" t="s">
        <v>7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s="2">
        <v>0</v>
      </c>
      <c r="I1008" s="2">
        <v>0</v>
      </c>
      <c r="J1008" t="s">
        <v>9</v>
      </c>
      <c r="K1008" s="18" t="s">
        <v>144</v>
      </c>
      <c r="L1008" s="171">
        <f t="shared" si="45"/>
        <v>9789200000</v>
      </c>
      <c r="M1008" s="14">
        <f t="shared" si="46"/>
        <v>2643700000</v>
      </c>
      <c r="N1008" s="14">
        <f t="shared" si="47"/>
        <v>7145500000</v>
      </c>
    </row>
    <row r="1009" spans="1:14" x14ac:dyDescent="0.2">
      <c r="A1009">
        <v>1035</v>
      </c>
      <c r="B1009" t="s">
        <v>364</v>
      </c>
      <c r="C1009" t="s">
        <v>2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12</v>
      </c>
      <c r="K1009" s="18" t="s">
        <v>24</v>
      </c>
      <c r="L1009" s="171">
        <f t="shared" si="45"/>
        <v>838459000</v>
      </c>
      <c r="M1009" s="14">
        <f t="shared" si="46"/>
        <v>627731000</v>
      </c>
      <c r="N1009" s="14">
        <f t="shared" si="47"/>
        <v>210728000</v>
      </c>
    </row>
    <row r="1010" spans="1:14" x14ac:dyDescent="0.2">
      <c r="A1010">
        <v>1036</v>
      </c>
      <c r="B1010" t="s">
        <v>364</v>
      </c>
      <c r="C1010" t="s">
        <v>5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12</v>
      </c>
      <c r="K1010" s="18" t="s">
        <v>24</v>
      </c>
      <c r="L1010" s="171">
        <f t="shared" si="45"/>
        <v>1128743000</v>
      </c>
      <c r="M1010" s="14">
        <f t="shared" si="46"/>
        <v>666855000</v>
      </c>
      <c r="N1010" s="14">
        <f t="shared" si="47"/>
        <v>461888000</v>
      </c>
    </row>
    <row r="1011" spans="1:14" x14ac:dyDescent="0.2">
      <c r="A1011">
        <v>1037</v>
      </c>
      <c r="B1011" t="s">
        <v>364</v>
      </c>
      <c r="C1011" t="s">
        <v>6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12</v>
      </c>
      <c r="K1011" s="18" t="s">
        <v>24</v>
      </c>
      <c r="L1011" s="171">
        <f t="shared" si="45"/>
        <v>1229564000</v>
      </c>
      <c r="M1011" s="14">
        <f t="shared" si="46"/>
        <v>801104000</v>
      </c>
      <c r="N1011" s="14">
        <f t="shared" si="47"/>
        <v>428460000</v>
      </c>
    </row>
    <row r="1012" spans="1:14" x14ac:dyDescent="0.2">
      <c r="A1012">
        <v>1038</v>
      </c>
      <c r="B1012" t="s">
        <v>364</v>
      </c>
      <c r="C1012" t="s">
        <v>7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12</v>
      </c>
      <c r="K1012" s="18" t="s">
        <v>24</v>
      </c>
      <c r="L1012" s="171">
        <f t="shared" si="45"/>
        <v>1205464000</v>
      </c>
      <c r="M1012" s="14">
        <f t="shared" si="46"/>
        <v>849162000</v>
      </c>
      <c r="N1012" s="14">
        <f t="shared" si="47"/>
        <v>356302000</v>
      </c>
    </row>
    <row r="1013" spans="1:14" x14ac:dyDescent="0.2">
      <c r="A1013">
        <v>1039</v>
      </c>
      <c r="B1013" t="s">
        <v>365</v>
      </c>
      <c r="C1013" t="s">
        <v>2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s="2">
        <v>0</v>
      </c>
      <c r="J1013" t="s">
        <v>15</v>
      </c>
      <c r="K1013" s="18" t="s">
        <v>18</v>
      </c>
      <c r="L1013" s="171">
        <f t="shared" si="45"/>
        <v>6881000000</v>
      </c>
      <c r="M1013" s="14">
        <f t="shared" si="46"/>
        <v>4543000000</v>
      </c>
      <c r="N1013" s="14">
        <f t="shared" si="47"/>
        <v>2338000000</v>
      </c>
    </row>
    <row r="1014" spans="1:14" x14ac:dyDescent="0.2">
      <c r="A1014">
        <v>1040</v>
      </c>
      <c r="B1014" t="s">
        <v>365</v>
      </c>
      <c r="C1014" t="s">
        <v>5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s="2">
        <v>0</v>
      </c>
      <c r="J1014" t="s">
        <v>15</v>
      </c>
      <c r="K1014" s="18" t="s">
        <v>18</v>
      </c>
      <c r="L1014" s="171">
        <f t="shared" si="45"/>
        <v>8352000000</v>
      </c>
      <c r="M1014" s="14">
        <f t="shared" si="46"/>
        <v>5845000000</v>
      </c>
      <c r="N1014" s="14">
        <f t="shared" si="47"/>
        <v>2507000000</v>
      </c>
    </row>
    <row r="1015" spans="1:14" x14ac:dyDescent="0.2">
      <c r="A1015">
        <v>1041</v>
      </c>
      <c r="B1015" t="s">
        <v>365</v>
      </c>
      <c r="C1015" t="s">
        <v>6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s="2">
        <v>0</v>
      </c>
      <c r="J1015" t="s">
        <v>15</v>
      </c>
      <c r="K1015" s="18" t="s">
        <v>18</v>
      </c>
      <c r="L1015" s="171">
        <f t="shared" si="45"/>
        <v>11411000000</v>
      </c>
      <c r="M1015" s="14">
        <f t="shared" si="46"/>
        <v>8293000000</v>
      </c>
      <c r="N1015" s="14">
        <f t="shared" si="47"/>
        <v>3118000000</v>
      </c>
    </row>
    <row r="1016" spans="1:14" x14ac:dyDescent="0.2">
      <c r="A1016">
        <v>1042</v>
      </c>
      <c r="B1016" t="s">
        <v>365</v>
      </c>
      <c r="C1016" t="s">
        <v>7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s="2">
        <v>0</v>
      </c>
      <c r="J1016" t="s">
        <v>15</v>
      </c>
      <c r="K1016" s="18" t="s">
        <v>18</v>
      </c>
      <c r="L1016" s="171">
        <f t="shared" si="45"/>
        <v>11416000000</v>
      </c>
      <c r="M1016" s="14">
        <f t="shared" si="46"/>
        <v>7668000000</v>
      </c>
      <c r="N1016" s="14">
        <f t="shared" si="47"/>
        <v>3748000000</v>
      </c>
    </row>
    <row r="1017" spans="1:14" x14ac:dyDescent="0.2">
      <c r="A1017">
        <v>1043</v>
      </c>
      <c r="B1017" t="s">
        <v>366</v>
      </c>
      <c r="C1017" t="s">
        <v>2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s="2">
        <v>0</v>
      </c>
      <c r="I1017" s="2">
        <v>93500000</v>
      </c>
      <c r="J1017" t="s">
        <v>37</v>
      </c>
      <c r="K1017" s="18" t="s">
        <v>367</v>
      </c>
      <c r="L1017" s="171">
        <f t="shared" si="45"/>
        <v>1935300000</v>
      </c>
      <c r="M1017" s="14">
        <f t="shared" si="46"/>
        <v>845700000</v>
      </c>
      <c r="N1017" s="14">
        <f t="shared" si="47"/>
        <v>1089600000</v>
      </c>
    </row>
    <row r="1018" spans="1:14" x14ac:dyDescent="0.2">
      <c r="A1018">
        <v>1044</v>
      </c>
      <c r="B1018" t="s">
        <v>366</v>
      </c>
      <c r="C1018" t="s">
        <v>5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s="2">
        <v>0</v>
      </c>
      <c r="I1018" s="2">
        <v>93400000</v>
      </c>
      <c r="J1018" t="s">
        <v>37</v>
      </c>
      <c r="K1018" s="18" t="s">
        <v>367</v>
      </c>
      <c r="L1018" s="171">
        <f t="shared" si="45"/>
        <v>2150100000</v>
      </c>
      <c r="M1018" s="14">
        <f t="shared" si="46"/>
        <v>915500000</v>
      </c>
      <c r="N1018" s="14">
        <f t="shared" si="47"/>
        <v>1234600000</v>
      </c>
    </row>
    <row r="1019" spans="1:14" x14ac:dyDescent="0.2">
      <c r="A1019">
        <v>1045</v>
      </c>
      <c r="B1019" t="s">
        <v>366</v>
      </c>
      <c r="C1019" t="s">
        <v>6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s="2">
        <v>0</v>
      </c>
      <c r="I1019" s="2">
        <v>95600000</v>
      </c>
      <c r="J1019" t="s">
        <v>37</v>
      </c>
      <c r="K1019" s="18" t="s">
        <v>367</v>
      </c>
      <c r="L1019" s="171">
        <f t="shared" si="45"/>
        <v>2404000000</v>
      </c>
      <c r="M1019" s="14">
        <f t="shared" si="46"/>
        <v>964900000</v>
      </c>
      <c r="N1019" s="14">
        <f t="shared" si="47"/>
        <v>1439100000</v>
      </c>
    </row>
    <row r="1020" spans="1:14" x14ac:dyDescent="0.2">
      <c r="A1020">
        <v>1046</v>
      </c>
      <c r="B1020" t="s">
        <v>366</v>
      </c>
      <c r="C1020" t="s">
        <v>7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s="2">
        <v>0</v>
      </c>
      <c r="I1020" s="2">
        <v>113500000</v>
      </c>
      <c r="J1020" t="s">
        <v>37</v>
      </c>
      <c r="K1020" s="18" t="s">
        <v>367</v>
      </c>
      <c r="L1020" s="171">
        <f t="shared" si="45"/>
        <v>2508200000</v>
      </c>
      <c r="M1020" s="14">
        <f t="shared" si="46"/>
        <v>1034800000</v>
      </c>
      <c r="N1020" s="14">
        <f t="shared" si="47"/>
        <v>1473400000</v>
      </c>
    </row>
    <row r="1021" spans="1:14" x14ac:dyDescent="0.2">
      <c r="A1021">
        <v>1047</v>
      </c>
      <c r="B1021" t="s">
        <v>368</v>
      </c>
      <c r="C1021" t="s">
        <v>2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s="2">
        <v>0</v>
      </c>
      <c r="I1021" s="2">
        <v>217000000</v>
      </c>
      <c r="J1021" t="s">
        <v>26</v>
      </c>
      <c r="K1021" s="18" t="s">
        <v>113</v>
      </c>
      <c r="L1021" s="171">
        <f t="shared" si="45"/>
        <v>13076000000</v>
      </c>
      <c r="M1021" s="14">
        <f t="shared" si="46"/>
        <v>9393000000</v>
      </c>
      <c r="N1021" s="14">
        <f t="shared" si="47"/>
        <v>3683000000</v>
      </c>
    </row>
    <row r="1022" spans="1:14" x14ac:dyDescent="0.2">
      <c r="A1022">
        <v>1048</v>
      </c>
      <c r="B1022" t="s">
        <v>368</v>
      </c>
      <c r="C1022" t="s">
        <v>5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s="2">
        <v>0</v>
      </c>
      <c r="I1022" s="2">
        <v>217000000</v>
      </c>
      <c r="J1022" t="s">
        <v>26</v>
      </c>
      <c r="K1022" s="18" t="s">
        <v>113</v>
      </c>
      <c r="L1022" s="171">
        <f t="shared" si="45"/>
        <v>13110000000</v>
      </c>
      <c r="M1022" s="14">
        <f t="shared" si="46"/>
        <v>8896000000</v>
      </c>
      <c r="N1022" s="14">
        <f t="shared" si="47"/>
        <v>4214000000</v>
      </c>
    </row>
    <row r="1023" spans="1:14" x14ac:dyDescent="0.2">
      <c r="A1023">
        <v>1049</v>
      </c>
      <c r="B1023" t="s">
        <v>368</v>
      </c>
      <c r="C1023" t="s">
        <v>6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s="2">
        <v>0</v>
      </c>
      <c r="I1023" s="2">
        <v>206000000</v>
      </c>
      <c r="J1023" t="s">
        <v>26</v>
      </c>
      <c r="K1023" s="18" t="s">
        <v>113</v>
      </c>
      <c r="L1023" s="171">
        <f t="shared" si="45"/>
        <v>12597000000</v>
      </c>
      <c r="M1023" s="14">
        <f t="shared" si="46"/>
        <v>8663000000</v>
      </c>
      <c r="N1023" s="14">
        <f t="shared" si="47"/>
        <v>3934000000</v>
      </c>
    </row>
    <row r="1024" spans="1:14" x14ac:dyDescent="0.2">
      <c r="A1024">
        <v>1050</v>
      </c>
      <c r="B1024" t="s">
        <v>368</v>
      </c>
      <c r="C1024" t="s">
        <v>7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s="2">
        <v>0</v>
      </c>
      <c r="I1024" s="2">
        <v>181000000</v>
      </c>
      <c r="J1024" t="s">
        <v>26</v>
      </c>
      <c r="K1024" s="18" t="s">
        <v>113</v>
      </c>
      <c r="L1024" s="171">
        <f t="shared" si="45"/>
        <v>11512000000</v>
      </c>
      <c r="M1024" s="14">
        <f t="shared" si="46"/>
        <v>7758000000</v>
      </c>
      <c r="N1024" s="14">
        <f t="shared" si="47"/>
        <v>3754000000</v>
      </c>
    </row>
    <row r="1025" spans="1:14" x14ac:dyDescent="0.2">
      <c r="A1025">
        <v>1051</v>
      </c>
      <c r="B1025" t="s">
        <v>369</v>
      </c>
      <c r="C1025" t="s">
        <v>2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s="2">
        <v>0</v>
      </c>
      <c r="I1025" s="2">
        <v>17755000000</v>
      </c>
      <c r="J1025" t="s">
        <v>37</v>
      </c>
      <c r="K1025" s="18" t="s">
        <v>38</v>
      </c>
      <c r="L1025" s="171">
        <f t="shared" si="45"/>
        <v>30163000000</v>
      </c>
      <c r="M1025" s="14">
        <f t="shared" si="46"/>
        <v>26853000000</v>
      </c>
      <c r="N1025" s="14">
        <f t="shared" si="47"/>
        <v>3310000000</v>
      </c>
    </row>
    <row r="1026" spans="1:14" x14ac:dyDescent="0.2">
      <c r="A1026">
        <v>1052</v>
      </c>
      <c r="B1026" t="s">
        <v>369</v>
      </c>
      <c r="C1026" t="s">
        <v>5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s="2">
        <v>0</v>
      </c>
      <c r="I1026" s="2">
        <v>16602000000</v>
      </c>
      <c r="J1026" t="s">
        <v>37</v>
      </c>
      <c r="K1026" s="18" t="s">
        <v>38</v>
      </c>
      <c r="L1026" s="171">
        <f t="shared" si="45"/>
        <v>30092000000</v>
      </c>
      <c r="M1026" s="14">
        <f t="shared" si="46"/>
        <v>26040000000</v>
      </c>
      <c r="N1026" s="14">
        <f t="shared" si="47"/>
        <v>4052000000</v>
      </c>
    </row>
    <row r="1027" spans="1:14" x14ac:dyDescent="0.2">
      <c r="A1027">
        <v>1053</v>
      </c>
      <c r="B1027" t="s">
        <v>369</v>
      </c>
      <c r="C1027" t="s">
        <v>6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s="2">
        <v>0</v>
      </c>
      <c r="I1027" s="2">
        <v>17091000000</v>
      </c>
      <c r="J1027" t="s">
        <v>37</v>
      </c>
      <c r="K1027" s="18" t="s">
        <v>38</v>
      </c>
      <c r="L1027" s="171">
        <f t="shared" ref="L1027:L1090" si="48">E1027-F1027</f>
        <v>34214000000</v>
      </c>
      <c r="M1027" s="14">
        <f t="shared" ref="M1027:M1090" si="49">G1027+H1027+I1027</f>
        <v>25410000000</v>
      </c>
      <c r="N1027" s="14">
        <f t="shared" ref="N1027:N1090" si="50">L1027-M1027</f>
        <v>8804000000</v>
      </c>
    </row>
    <row r="1028" spans="1:14" x14ac:dyDescent="0.2">
      <c r="A1028">
        <v>1054</v>
      </c>
      <c r="B1028" t="s">
        <v>369</v>
      </c>
      <c r="C1028" t="s">
        <v>7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s="2">
        <v>0</v>
      </c>
      <c r="I1028" s="2">
        <v>16769000000</v>
      </c>
      <c r="J1028" t="s">
        <v>37</v>
      </c>
      <c r="K1028" s="18" t="s">
        <v>38</v>
      </c>
      <c r="L1028" s="171">
        <f t="shared" si="48"/>
        <v>31237000000</v>
      </c>
      <c r="M1028" s="14">
        <f t="shared" si="49"/>
        <v>23767000000</v>
      </c>
      <c r="N1028" s="14">
        <f t="shared" si="50"/>
        <v>7470000000</v>
      </c>
    </row>
    <row r="1029" spans="1:14" x14ac:dyDescent="0.2">
      <c r="A1029">
        <v>1055</v>
      </c>
      <c r="B1029" t="s">
        <v>370</v>
      </c>
      <c r="C1029" t="s">
        <v>2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s="2">
        <v>0</v>
      </c>
      <c r="I1029" s="2">
        <v>0</v>
      </c>
      <c r="J1029" t="s">
        <v>9</v>
      </c>
      <c r="K1029" s="18" t="s">
        <v>371</v>
      </c>
      <c r="L1029" s="171">
        <f t="shared" si="48"/>
        <v>1490058000</v>
      </c>
      <c r="M1029" s="14">
        <f t="shared" si="49"/>
        <v>1110550000</v>
      </c>
      <c r="N1029" s="14">
        <f t="shared" si="50"/>
        <v>379508000</v>
      </c>
    </row>
    <row r="1030" spans="1:14" x14ac:dyDescent="0.2">
      <c r="A1030">
        <v>1056</v>
      </c>
      <c r="B1030" t="s">
        <v>370</v>
      </c>
      <c r="C1030" t="s">
        <v>5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s="2">
        <v>0</v>
      </c>
      <c r="I1030" s="2">
        <v>0</v>
      </c>
      <c r="J1030" t="s">
        <v>9</v>
      </c>
      <c r="K1030" s="18" t="s">
        <v>371</v>
      </c>
      <c r="L1030" s="171">
        <f t="shared" si="48"/>
        <v>1920809000</v>
      </c>
      <c r="M1030" s="14">
        <f t="shared" si="49"/>
        <v>1373878000</v>
      </c>
      <c r="N1030" s="14">
        <f t="shared" si="50"/>
        <v>546931000</v>
      </c>
    </row>
    <row r="1031" spans="1:14" x14ac:dyDescent="0.2">
      <c r="A1031">
        <v>1057</v>
      </c>
      <c r="B1031" t="s">
        <v>370</v>
      </c>
      <c r="C1031" t="s">
        <v>6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s="2">
        <v>0</v>
      </c>
      <c r="I1031" s="2">
        <v>0</v>
      </c>
      <c r="J1031" t="s">
        <v>9</v>
      </c>
      <c r="K1031" s="18" t="s">
        <v>371</v>
      </c>
      <c r="L1031" s="171">
        <f t="shared" si="48"/>
        <v>2154192000</v>
      </c>
      <c r="M1031" s="14">
        <f t="shared" si="49"/>
        <v>1381396000</v>
      </c>
      <c r="N1031" s="14">
        <f t="shared" si="50"/>
        <v>772796000</v>
      </c>
    </row>
    <row r="1032" spans="1:14" x14ac:dyDescent="0.2">
      <c r="A1032">
        <v>1058</v>
      </c>
      <c r="B1032" t="s">
        <v>370</v>
      </c>
      <c r="C1032" t="s">
        <v>7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s="2">
        <v>0</v>
      </c>
      <c r="I1032" s="2">
        <v>0</v>
      </c>
      <c r="J1032" t="s">
        <v>9</v>
      </c>
      <c r="K1032" s="18" t="s">
        <v>371</v>
      </c>
      <c r="L1032" s="171">
        <f t="shared" si="48"/>
        <v>2410686000</v>
      </c>
      <c r="M1032" s="14">
        <f t="shared" si="49"/>
        <v>1573120000</v>
      </c>
      <c r="N1032" s="14">
        <f t="shared" si="50"/>
        <v>837566000</v>
      </c>
    </row>
    <row r="1033" spans="1:14" x14ac:dyDescent="0.2">
      <c r="A1033">
        <v>1059</v>
      </c>
      <c r="B1033" t="s">
        <v>372</v>
      </c>
      <c r="C1033" t="s">
        <v>2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s="2">
        <v>0</v>
      </c>
      <c r="J1033" t="s">
        <v>26</v>
      </c>
      <c r="K1033" s="18" t="s">
        <v>113</v>
      </c>
      <c r="L1033" s="171">
        <f t="shared" si="48"/>
        <v>2397500000</v>
      </c>
      <c r="M1033" s="14">
        <f t="shared" si="49"/>
        <v>1557400000</v>
      </c>
      <c r="N1033" s="14">
        <f t="shared" si="50"/>
        <v>840100000</v>
      </c>
    </row>
    <row r="1034" spans="1:14" x14ac:dyDescent="0.2">
      <c r="A1034">
        <v>1060</v>
      </c>
      <c r="B1034" t="s">
        <v>372</v>
      </c>
      <c r="C1034" t="s">
        <v>5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s="2">
        <v>0</v>
      </c>
      <c r="J1034" t="s">
        <v>26</v>
      </c>
      <c r="K1034" s="18" t="s">
        <v>113</v>
      </c>
      <c r="L1034" s="171">
        <f t="shared" si="48"/>
        <v>2672200000</v>
      </c>
      <c r="M1034" s="14">
        <f t="shared" si="49"/>
        <v>1648800000</v>
      </c>
      <c r="N1034" s="14">
        <f t="shared" si="50"/>
        <v>1023400000</v>
      </c>
    </row>
    <row r="1035" spans="1:14" x14ac:dyDescent="0.2">
      <c r="A1035">
        <v>1061</v>
      </c>
      <c r="B1035" t="s">
        <v>372</v>
      </c>
      <c r="C1035" t="s">
        <v>6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s="2">
        <v>0</v>
      </c>
      <c r="J1035" t="s">
        <v>26</v>
      </c>
      <c r="K1035" s="18" t="s">
        <v>113</v>
      </c>
      <c r="L1035" s="171">
        <f t="shared" si="48"/>
        <v>2708700000</v>
      </c>
      <c r="M1035" s="14">
        <f t="shared" si="49"/>
        <v>1732700000</v>
      </c>
      <c r="N1035" s="14">
        <f t="shared" si="50"/>
        <v>976000000</v>
      </c>
    </row>
    <row r="1036" spans="1:14" x14ac:dyDescent="0.2">
      <c r="A1036">
        <v>1062</v>
      </c>
      <c r="B1036" t="s">
        <v>372</v>
      </c>
      <c r="C1036" t="s">
        <v>7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s="2">
        <v>0</v>
      </c>
      <c r="J1036" t="s">
        <v>26</v>
      </c>
      <c r="K1036" s="18" t="s">
        <v>113</v>
      </c>
      <c r="L1036" s="171">
        <f t="shared" si="48"/>
        <v>2616000000</v>
      </c>
      <c r="M1036" s="14">
        <f t="shared" si="49"/>
        <v>1640800000</v>
      </c>
      <c r="N1036" s="14">
        <f t="shared" si="50"/>
        <v>975200000</v>
      </c>
    </row>
    <row r="1037" spans="1:14" x14ac:dyDescent="0.2">
      <c r="A1037">
        <v>1063</v>
      </c>
      <c r="B1037" t="s">
        <v>373</v>
      </c>
      <c r="C1037" t="s">
        <v>2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s="2">
        <v>0</v>
      </c>
      <c r="I1037" s="2">
        <v>0</v>
      </c>
      <c r="J1037" t="s">
        <v>26</v>
      </c>
      <c r="K1037" s="18" t="s">
        <v>113</v>
      </c>
      <c r="L1037" s="171">
        <f t="shared" si="48"/>
        <v>1665800000</v>
      </c>
      <c r="M1037" s="14">
        <f t="shared" si="49"/>
        <v>1090300000</v>
      </c>
      <c r="N1037" s="14">
        <f t="shared" si="50"/>
        <v>575500000</v>
      </c>
    </row>
    <row r="1038" spans="1:14" x14ac:dyDescent="0.2">
      <c r="A1038">
        <v>1064</v>
      </c>
      <c r="B1038" t="s">
        <v>373</v>
      </c>
      <c r="C1038" t="s">
        <v>5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s="2">
        <v>0</v>
      </c>
      <c r="I1038" s="2">
        <v>0</v>
      </c>
      <c r="J1038" t="s">
        <v>26</v>
      </c>
      <c r="K1038" s="18" t="s">
        <v>113</v>
      </c>
      <c r="L1038" s="171">
        <f t="shared" si="48"/>
        <v>1730200000</v>
      </c>
      <c r="M1038" s="14">
        <f t="shared" si="49"/>
        <v>1122000000</v>
      </c>
      <c r="N1038" s="14">
        <f t="shared" si="50"/>
        <v>608200000</v>
      </c>
    </row>
    <row r="1039" spans="1:14" x14ac:dyDescent="0.2">
      <c r="A1039">
        <v>1065</v>
      </c>
      <c r="B1039" t="s">
        <v>373</v>
      </c>
      <c r="C1039" t="s">
        <v>6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s="2">
        <v>0</v>
      </c>
      <c r="I1039" s="2">
        <v>0</v>
      </c>
      <c r="J1039" t="s">
        <v>26</v>
      </c>
      <c r="K1039" s="18" t="s">
        <v>113</v>
      </c>
      <c r="L1039" s="171">
        <f t="shared" si="48"/>
        <v>1737300000</v>
      </c>
      <c r="M1039" s="14">
        <f t="shared" si="49"/>
        <v>1127400000</v>
      </c>
      <c r="N1039" s="14">
        <f t="shared" si="50"/>
        <v>609900000</v>
      </c>
    </row>
    <row r="1040" spans="1:14" x14ac:dyDescent="0.2">
      <c r="A1040">
        <v>1066</v>
      </c>
      <c r="B1040" t="s">
        <v>373</v>
      </c>
      <c r="C1040" t="s">
        <v>7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s="2">
        <v>0</v>
      </c>
      <c r="I1040" s="2">
        <v>0</v>
      </c>
      <c r="J1040" t="s">
        <v>26</v>
      </c>
      <c r="K1040" s="18" t="s">
        <v>113</v>
      </c>
      <c r="L1040" s="171">
        <f t="shared" si="48"/>
        <v>1831700000</v>
      </c>
      <c r="M1040" s="14">
        <f t="shared" si="49"/>
        <v>1175000000</v>
      </c>
      <c r="N1040" s="14">
        <f t="shared" si="50"/>
        <v>656700000</v>
      </c>
    </row>
    <row r="1041" spans="1:14" x14ac:dyDescent="0.2">
      <c r="A1041">
        <v>1067</v>
      </c>
      <c r="B1041" t="s">
        <v>374</v>
      </c>
      <c r="C1041" t="s">
        <v>2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s="2">
        <v>0</v>
      </c>
      <c r="I1041" s="2">
        <v>0</v>
      </c>
      <c r="J1041" t="s">
        <v>48</v>
      </c>
      <c r="K1041" s="18" t="s">
        <v>375</v>
      </c>
      <c r="L1041" s="171">
        <f t="shared" si="48"/>
        <v>327134000</v>
      </c>
      <c r="M1041" s="14">
        <f t="shared" si="49"/>
        <v>135824000</v>
      </c>
      <c r="N1041" s="14">
        <f t="shared" si="50"/>
        <v>191310000</v>
      </c>
    </row>
    <row r="1042" spans="1:14" x14ac:dyDescent="0.2">
      <c r="A1042">
        <v>1068</v>
      </c>
      <c r="B1042" t="s">
        <v>374</v>
      </c>
      <c r="C1042" t="s">
        <v>5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s="2">
        <v>0</v>
      </c>
      <c r="I1042" s="2">
        <v>0</v>
      </c>
      <c r="J1042" t="s">
        <v>48</v>
      </c>
      <c r="K1042" s="18" t="s">
        <v>375</v>
      </c>
      <c r="L1042" s="171">
        <f t="shared" si="48"/>
        <v>363957000</v>
      </c>
      <c r="M1042" s="14">
        <f t="shared" si="49"/>
        <v>145298000</v>
      </c>
      <c r="N1042" s="14">
        <f t="shared" si="50"/>
        <v>218659000</v>
      </c>
    </row>
    <row r="1043" spans="1:14" x14ac:dyDescent="0.2">
      <c r="A1043">
        <v>1069</v>
      </c>
      <c r="B1043" t="s">
        <v>374</v>
      </c>
      <c r="C1043" t="s">
        <v>6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s="2">
        <v>0</v>
      </c>
      <c r="I1043" s="2">
        <v>0</v>
      </c>
      <c r="J1043" t="s">
        <v>48</v>
      </c>
      <c r="K1043" s="18" t="s">
        <v>375</v>
      </c>
      <c r="L1043" s="171">
        <f t="shared" si="48"/>
        <v>522360000</v>
      </c>
      <c r="M1043" s="14">
        <f t="shared" si="49"/>
        <v>164596000</v>
      </c>
      <c r="N1043" s="14">
        <f t="shared" si="50"/>
        <v>357764000</v>
      </c>
    </row>
    <row r="1044" spans="1:14" x14ac:dyDescent="0.2">
      <c r="A1044">
        <v>1070</v>
      </c>
      <c r="B1044" t="s">
        <v>374</v>
      </c>
      <c r="C1044" t="s">
        <v>7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s="2">
        <v>0</v>
      </c>
      <c r="I1044" s="2">
        <v>0</v>
      </c>
      <c r="J1044" t="s">
        <v>48</v>
      </c>
      <c r="K1044" s="18" t="s">
        <v>375</v>
      </c>
      <c r="L1044" s="171">
        <f t="shared" si="48"/>
        <v>721767000</v>
      </c>
      <c r="M1044" s="14">
        <f t="shared" si="49"/>
        <v>233887000</v>
      </c>
      <c r="N1044" s="14">
        <f t="shared" si="50"/>
        <v>487880000</v>
      </c>
    </row>
    <row r="1045" spans="1:14" x14ac:dyDescent="0.2">
      <c r="A1045">
        <v>1071</v>
      </c>
      <c r="B1045" t="s">
        <v>376</v>
      </c>
      <c r="C1045" t="s">
        <v>2</v>
      </c>
      <c r="D1045" s="1">
        <v>41274</v>
      </c>
      <c r="E1045" s="2">
        <v>11924000000</v>
      </c>
      <c r="F1045" s="2">
        <v>0</v>
      </c>
      <c r="G1045" s="2">
        <v>7134000000</v>
      </c>
      <c r="H1045" s="2">
        <v>0</v>
      </c>
      <c r="I1045" s="2">
        <v>2961000000</v>
      </c>
      <c r="J1045" t="s">
        <v>37</v>
      </c>
      <c r="K1045" s="18" t="s">
        <v>377</v>
      </c>
      <c r="L1045" s="171">
        <f t="shared" si="48"/>
        <v>11924000000</v>
      </c>
      <c r="M1045" s="14">
        <f t="shared" si="49"/>
        <v>10095000000</v>
      </c>
      <c r="N1045" s="14">
        <f t="shared" si="50"/>
        <v>1829000000</v>
      </c>
    </row>
    <row r="1046" spans="1:14" x14ac:dyDescent="0.2">
      <c r="A1046">
        <v>1072</v>
      </c>
      <c r="B1046" t="s">
        <v>376</v>
      </c>
      <c r="C1046" t="s">
        <v>5</v>
      </c>
      <c r="D1046" s="1">
        <v>41639</v>
      </c>
      <c r="E1046" s="2">
        <v>12261000000</v>
      </c>
      <c r="F1046" s="2">
        <v>0</v>
      </c>
      <c r="G1046" s="2">
        <v>7226000000</v>
      </c>
      <c r="H1046" s="2">
        <v>0</v>
      </c>
      <c r="I1046" s="2">
        <v>2958000000</v>
      </c>
      <c r="J1046" t="s">
        <v>37</v>
      </c>
      <c r="K1046" s="18" t="s">
        <v>377</v>
      </c>
      <c r="L1046" s="171">
        <f t="shared" si="48"/>
        <v>12261000000</v>
      </c>
      <c r="M1046" s="14">
        <f t="shared" si="49"/>
        <v>10184000000</v>
      </c>
      <c r="N1046" s="14">
        <f t="shared" si="50"/>
        <v>2077000000</v>
      </c>
    </row>
    <row r="1047" spans="1:14" x14ac:dyDescent="0.2">
      <c r="A1047">
        <v>1073</v>
      </c>
      <c r="B1047" t="s">
        <v>376</v>
      </c>
      <c r="C1047" t="s">
        <v>6</v>
      </c>
      <c r="D1047" s="1">
        <v>42004</v>
      </c>
      <c r="E1047" s="2">
        <v>12951000000</v>
      </c>
      <c r="F1047" s="2">
        <v>0</v>
      </c>
      <c r="G1047" s="2">
        <v>7515000000</v>
      </c>
      <c r="H1047" s="2">
        <v>0</v>
      </c>
      <c r="I1047" s="2">
        <v>3135000000</v>
      </c>
      <c r="J1047" t="s">
        <v>37</v>
      </c>
      <c r="K1047" s="18" t="s">
        <v>377</v>
      </c>
      <c r="L1047" s="171">
        <f t="shared" si="48"/>
        <v>12951000000</v>
      </c>
      <c r="M1047" s="14">
        <f t="shared" si="49"/>
        <v>10650000000</v>
      </c>
      <c r="N1047" s="14">
        <f t="shared" si="50"/>
        <v>2301000000</v>
      </c>
    </row>
    <row r="1048" spans="1:14" x14ac:dyDescent="0.2">
      <c r="A1048">
        <v>1074</v>
      </c>
      <c r="B1048" t="s">
        <v>376</v>
      </c>
      <c r="C1048" t="s">
        <v>7</v>
      </c>
      <c r="D1048" s="1">
        <v>42369</v>
      </c>
      <c r="E1048" s="2">
        <v>12893000000</v>
      </c>
      <c r="F1048" s="2">
        <v>0</v>
      </c>
      <c r="G1048" s="2">
        <v>7334000000</v>
      </c>
      <c r="H1048" s="2">
        <v>0</v>
      </c>
      <c r="I1048" s="2">
        <v>3140000000</v>
      </c>
      <c r="J1048" t="s">
        <v>37</v>
      </c>
      <c r="K1048" s="18" t="s">
        <v>377</v>
      </c>
      <c r="L1048" s="171">
        <f t="shared" si="48"/>
        <v>12893000000</v>
      </c>
      <c r="M1048" s="14">
        <f t="shared" si="49"/>
        <v>10474000000</v>
      </c>
      <c r="N1048" s="14">
        <f t="shared" si="50"/>
        <v>2419000000</v>
      </c>
    </row>
    <row r="1049" spans="1:14" x14ac:dyDescent="0.2">
      <c r="A1049">
        <v>1075</v>
      </c>
      <c r="B1049" t="s">
        <v>378</v>
      </c>
      <c r="C1049" t="s">
        <v>2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s="2">
        <v>0</v>
      </c>
      <c r="J1049" t="s">
        <v>3</v>
      </c>
      <c r="K1049" s="18" t="s">
        <v>153</v>
      </c>
      <c r="L1049" s="171">
        <f t="shared" si="48"/>
        <v>14765000000</v>
      </c>
      <c r="M1049" s="14">
        <f t="shared" si="49"/>
        <v>8099000000</v>
      </c>
      <c r="N1049" s="14">
        <f t="shared" si="50"/>
        <v>6666000000</v>
      </c>
    </row>
    <row r="1050" spans="1:14" x14ac:dyDescent="0.2">
      <c r="A1050">
        <v>1076</v>
      </c>
      <c r="B1050" t="s">
        <v>378</v>
      </c>
      <c r="C1050" t="s">
        <v>5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s="2">
        <v>0</v>
      </c>
      <c r="J1050" t="s">
        <v>3</v>
      </c>
      <c r="K1050" s="18" t="s">
        <v>153</v>
      </c>
      <c r="L1050" s="171">
        <f t="shared" si="48"/>
        <v>15374000000</v>
      </c>
      <c r="M1050" s="14">
        <f t="shared" si="49"/>
        <v>8239000000</v>
      </c>
      <c r="N1050" s="14">
        <f t="shared" si="50"/>
        <v>7135000000</v>
      </c>
    </row>
    <row r="1051" spans="1:14" x14ac:dyDescent="0.2">
      <c r="A1051">
        <v>1077</v>
      </c>
      <c r="B1051" t="s">
        <v>378</v>
      </c>
      <c r="C1051" t="s">
        <v>6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s="2">
        <v>0</v>
      </c>
      <c r="J1051" t="s">
        <v>3</v>
      </c>
      <c r="K1051" s="18" t="s">
        <v>153</v>
      </c>
      <c r="L1051" s="171">
        <f t="shared" si="48"/>
        <v>14891000000</v>
      </c>
      <c r="M1051" s="14">
        <f t="shared" si="49"/>
        <v>7945000000</v>
      </c>
      <c r="N1051" s="14">
        <f t="shared" si="50"/>
        <v>6946000000</v>
      </c>
    </row>
    <row r="1052" spans="1:14" x14ac:dyDescent="0.2">
      <c r="A1052">
        <v>1078</v>
      </c>
      <c r="B1052" t="s">
        <v>378</v>
      </c>
      <c r="C1052" t="s">
        <v>7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s="2">
        <v>0</v>
      </c>
      <c r="J1052" t="s">
        <v>3</v>
      </c>
      <c r="K1052" s="18" t="s">
        <v>153</v>
      </c>
      <c r="L1052" s="171">
        <f t="shared" si="48"/>
        <v>15069000000</v>
      </c>
      <c r="M1052" s="14">
        <f t="shared" si="49"/>
        <v>7846000000</v>
      </c>
      <c r="N1052" s="14">
        <f t="shared" si="50"/>
        <v>7223000000</v>
      </c>
    </row>
    <row r="1053" spans="1:14" x14ac:dyDescent="0.2">
      <c r="A1053">
        <v>1079</v>
      </c>
      <c r="B1053" t="s">
        <v>379</v>
      </c>
      <c r="C1053" t="s">
        <v>2</v>
      </c>
      <c r="D1053" s="1">
        <v>41274</v>
      </c>
      <c r="E1053" s="2">
        <v>2060702000</v>
      </c>
      <c r="F1053" s="2">
        <v>995046000</v>
      </c>
      <c r="G1053" s="2">
        <v>0</v>
      </c>
      <c r="H1053" s="2">
        <v>0</v>
      </c>
      <c r="I1053" s="2">
        <v>0</v>
      </c>
      <c r="J1053" t="s">
        <v>26</v>
      </c>
      <c r="K1053" s="18" t="s">
        <v>203</v>
      </c>
      <c r="L1053" s="171">
        <f t="shared" si="48"/>
        <v>1065656000</v>
      </c>
      <c r="M1053" s="14">
        <f t="shared" si="49"/>
        <v>0</v>
      </c>
      <c r="N1053" s="14">
        <f t="shared" si="50"/>
        <v>1065656000</v>
      </c>
    </row>
    <row r="1054" spans="1:14" x14ac:dyDescent="0.2">
      <c r="A1054">
        <v>1080</v>
      </c>
      <c r="B1054" t="s">
        <v>379</v>
      </c>
      <c r="C1054" t="s">
        <v>5</v>
      </c>
      <c r="D1054" s="1">
        <v>41639</v>
      </c>
      <c r="E1054" s="2">
        <v>2246428000</v>
      </c>
      <c r="F1054" s="2">
        <v>1073497000</v>
      </c>
      <c r="G1054" s="2">
        <v>0</v>
      </c>
      <c r="H1054" s="2">
        <v>0</v>
      </c>
      <c r="I1054" s="2">
        <v>0</v>
      </c>
      <c r="J1054" t="s">
        <v>26</v>
      </c>
      <c r="K1054" s="18" t="s">
        <v>203</v>
      </c>
      <c r="L1054" s="171">
        <f t="shared" si="48"/>
        <v>1172931000</v>
      </c>
      <c r="M1054" s="14">
        <f t="shared" si="49"/>
        <v>0</v>
      </c>
      <c r="N1054" s="14">
        <f t="shared" si="50"/>
        <v>1172931000</v>
      </c>
    </row>
    <row r="1055" spans="1:14" x14ac:dyDescent="0.2">
      <c r="A1055">
        <v>1081</v>
      </c>
      <c r="B1055" t="s">
        <v>379</v>
      </c>
      <c r="C1055" t="s">
        <v>6</v>
      </c>
      <c r="D1055" s="1">
        <v>42004</v>
      </c>
      <c r="E1055" s="2">
        <v>2464867000</v>
      </c>
      <c r="F1055" s="2">
        <v>1125057000</v>
      </c>
      <c r="G1055" s="2">
        <v>0</v>
      </c>
      <c r="H1055" s="2">
        <v>0</v>
      </c>
      <c r="I1055" s="2">
        <v>0</v>
      </c>
      <c r="J1055" t="s">
        <v>26</v>
      </c>
      <c r="K1055" s="18" t="s">
        <v>203</v>
      </c>
      <c r="L1055" s="171">
        <f t="shared" si="48"/>
        <v>1339810000</v>
      </c>
      <c r="M1055" s="14">
        <f t="shared" si="49"/>
        <v>0</v>
      </c>
      <c r="N1055" s="14">
        <f t="shared" si="50"/>
        <v>1339810000</v>
      </c>
    </row>
    <row r="1056" spans="1:14" x14ac:dyDescent="0.2">
      <c r="A1056">
        <v>1082</v>
      </c>
      <c r="B1056" t="s">
        <v>379</v>
      </c>
      <c r="C1056" t="s">
        <v>7</v>
      </c>
      <c r="D1056" s="1">
        <v>42369</v>
      </c>
      <c r="E1056" s="2">
        <v>2722564000</v>
      </c>
      <c r="F1056" s="2">
        <v>1090263000</v>
      </c>
      <c r="G1056" s="2">
        <v>0</v>
      </c>
      <c r="H1056" s="2">
        <v>0</v>
      </c>
      <c r="I1056" s="2">
        <v>0</v>
      </c>
      <c r="J1056" t="s">
        <v>26</v>
      </c>
      <c r="K1056" s="18" t="s">
        <v>203</v>
      </c>
      <c r="L1056" s="171">
        <f t="shared" si="48"/>
        <v>1632301000</v>
      </c>
      <c r="M1056" s="14">
        <f t="shared" si="49"/>
        <v>0</v>
      </c>
      <c r="N1056" s="14">
        <f t="shared" si="50"/>
        <v>1632301000</v>
      </c>
    </row>
    <row r="1057" spans="1:14" x14ac:dyDescent="0.2">
      <c r="A1057">
        <v>1083</v>
      </c>
      <c r="B1057" t="s">
        <v>380</v>
      </c>
      <c r="C1057" t="s">
        <v>2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s="2">
        <v>0</v>
      </c>
      <c r="I1057" s="2">
        <v>0</v>
      </c>
      <c r="J1057" t="s">
        <v>26</v>
      </c>
      <c r="K1057" s="18" t="s">
        <v>381</v>
      </c>
      <c r="L1057" s="171">
        <f t="shared" si="48"/>
        <v>9563000000</v>
      </c>
      <c r="M1057" s="14">
        <f t="shared" si="49"/>
        <v>2249000000</v>
      </c>
      <c r="N1057" s="14">
        <f t="shared" si="50"/>
        <v>7314000000</v>
      </c>
    </row>
    <row r="1058" spans="1:14" x14ac:dyDescent="0.2">
      <c r="A1058">
        <v>1084</v>
      </c>
      <c r="B1058" t="s">
        <v>380</v>
      </c>
      <c r="C1058" t="s">
        <v>5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s="2">
        <v>0</v>
      </c>
      <c r="I1058" s="2">
        <v>0</v>
      </c>
      <c r="J1058" t="s">
        <v>26</v>
      </c>
      <c r="K1058" s="18" t="s">
        <v>381</v>
      </c>
      <c r="L1058" s="171">
        <f t="shared" si="48"/>
        <v>10457000000</v>
      </c>
      <c r="M1058" s="14">
        <f t="shared" si="49"/>
        <v>2362000000</v>
      </c>
      <c r="N1058" s="14">
        <f t="shared" si="50"/>
        <v>8095000000</v>
      </c>
    </row>
    <row r="1059" spans="1:14" x14ac:dyDescent="0.2">
      <c r="A1059">
        <v>1085</v>
      </c>
      <c r="B1059" t="s">
        <v>380</v>
      </c>
      <c r="C1059" t="s">
        <v>6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s="2">
        <v>0</v>
      </c>
      <c r="I1059" s="2">
        <v>0</v>
      </c>
      <c r="J1059" t="s">
        <v>26</v>
      </c>
      <c r="K1059" s="18" t="s">
        <v>381</v>
      </c>
      <c r="L1059" s="171">
        <f t="shared" si="48"/>
        <v>10160000000</v>
      </c>
      <c r="M1059" s="14">
        <f t="shared" si="49"/>
        <v>2541000000</v>
      </c>
      <c r="N1059" s="14">
        <f t="shared" si="50"/>
        <v>7619000000</v>
      </c>
    </row>
    <row r="1060" spans="1:14" x14ac:dyDescent="0.2">
      <c r="A1060">
        <v>1086</v>
      </c>
      <c r="B1060" t="s">
        <v>380</v>
      </c>
      <c r="C1060" t="s">
        <v>7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s="2">
        <v>0</v>
      </c>
      <c r="I1060" s="2">
        <v>0</v>
      </c>
      <c r="J1060" t="s">
        <v>26</v>
      </c>
      <c r="K1060" s="18" t="s">
        <v>381</v>
      </c>
      <c r="L1060" s="171">
        <f t="shared" si="48"/>
        <v>11114000000</v>
      </c>
      <c r="M1060" s="14">
        <f t="shared" si="49"/>
        <v>2749000000</v>
      </c>
      <c r="N1060" s="14">
        <f t="shared" si="50"/>
        <v>8365000000</v>
      </c>
    </row>
    <row r="1061" spans="1:14" x14ac:dyDescent="0.2">
      <c r="A1061">
        <v>1087</v>
      </c>
      <c r="B1061" t="s">
        <v>382</v>
      </c>
      <c r="C1061" t="s">
        <v>2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s="2">
        <v>0</v>
      </c>
      <c r="J1061" t="s">
        <v>48</v>
      </c>
      <c r="K1061" s="18" t="s">
        <v>127</v>
      </c>
      <c r="L1061" s="171">
        <f t="shared" si="48"/>
        <v>7653000000</v>
      </c>
      <c r="M1061" s="14">
        <f t="shared" si="49"/>
        <v>4083000000</v>
      </c>
      <c r="N1061" s="14">
        <f t="shared" si="50"/>
        <v>3570000000</v>
      </c>
    </row>
    <row r="1062" spans="1:14" x14ac:dyDescent="0.2">
      <c r="A1062">
        <v>1088</v>
      </c>
      <c r="B1062" t="s">
        <v>382</v>
      </c>
      <c r="C1062" t="s">
        <v>5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s="2">
        <v>0</v>
      </c>
      <c r="J1062" t="s">
        <v>48</v>
      </c>
      <c r="K1062" s="18" t="s">
        <v>127</v>
      </c>
      <c r="L1062" s="171">
        <f t="shared" si="48"/>
        <v>8574000000</v>
      </c>
      <c r="M1062" s="14">
        <f t="shared" si="49"/>
        <v>4499000000</v>
      </c>
      <c r="N1062" s="14">
        <f t="shared" si="50"/>
        <v>4075000000</v>
      </c>
    </row>
    <row r="1063" spans="1:14" x14ac:dyDescent="0.2">
      <c r="A1063">
        <v>1089</v>
      </c>
      <c r="B1063" t="s">
        <v>382</v>
      </c>
      <c r="C1063" t="s">
        <v>6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s="2">
        <v>0</v>
      </c>
      <c r="J1063" t="s">
        <v>48</v>
      </c>
      <c r="K1063" s="18" t="s">
        <v>127</v>
      </c>
      <c r="L1063" s="171">
        <f t="shared" si="48"/>
        <v>8182000000</v>
      </c>
      <c r="M1063" s="14">
        <f t="shared" si="49"/>
        <v>4266000000</v>
      </c>
      <c r="N1063" s="14">
        <f t="shared" si="50"/>
        <v>3916000000</v>
      </c>
    </row>
    <row r="1064" spans="1:14" x14ac:dyDescent="0.2">
      <c r="A1064">
        <v>1090</v>
      </c>
      <c r="B1064" t="s">
        <v>382</v>
      </c>
      <c r="C1064" t="s">
        <v>7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s="2">
        <v>0</v>
      </c>
      <c r="J1064" t="s">
        <v>48</v>
      </c>
      <c r="K1064" s="18" t="s">
        <v>127</v>
      </c>
      <c r="L1064" s="171">
        <f t="shared" si="48"/>
        <v>7017000000</v>
      </c>
      <c r="M1064" s="14">
        <f t="shared" si="49"/>
        <v>4345000000</v>
      </c>
      <c r="N1064" s="14">
        <f t="shared" si="50"/>
        <v>2672000000</v>
      </c>
    </row>
    <row r="1065" spans="1:14" x14ac:dyDescent="0.2">
      <c r="A1065">
        <v>1091</v>
      </c>
      <c r="B1065" t="s">
        <v>383</v>
      </c>
      <c r="C1065" t="s">
        <v>2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s="2">
        <v>0</v>
      </c>
      <c r="I1065" s="2">
        <v>0</v>
      </c>
      <c r="J1065" t="s">
        <v>48</v>
      </c>
      <c r="K1065" s="18" t="s">
        <v>127</v>
      </c>
      <c r="L1065" s="171">
        <f t="shared" si="48"/>
        <v>2760200000</v>
      </c>
      <c r="M1065" s="14">
        <f t="shared" si="49"/>
        <v>550600000</v>
      </c>
      <c r="N1065" s="14">
        <f t="shared" si="50"/>
        <v>2209600000</v>
      </c>
    </row>
    <row r="1066" spans="1:14" x14ac:dyDescent="0.2">
      <c r="A1066">
        <v>1092</v>
      </c>
      <c r="B1066" t="s">
        <v>383</v>
      </c>
      <c r="C1066" t="s">
        <v>5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s="2">
        <v>0</v>
      </c>
      <c r="I1066" s="2">
        <v>0</v>
      </c>
      <c r="J1066" t="s">
        <v>48</v>
      </c>
      <c r="K1066" s="18" t="s">
        <v>127</v>
      </c>
      <c r="L1066" s="171">
        <f t="shared" si="48"/>
        <v>1926600000</v>
      </c>
      <c r="M1066" s="14">
        <f t="shared" si="49"/>
        <v>505800000</v>
      </c>
      <c r="N1066" s="14">
        <f t="shared" si="50"/>
        <v>1420800000</v>
      </c>
    </row>
    <row r="1067" spans="1:14" x14ac:dyDescent="0.2">
      <c r="A1067">
        <v>1093</v>
      </c>
      <c r="B1067" t="s">
        <v>383</v>
      </c>
      <c r="C1067" t="s">
        <v>6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s="2">
        <v>0</v>
      </c>
      <c r="I1067" s="2">
        <v>0</v>
      </c>
      <c r="J1067" t="s">
        <v>48</v>
      </c>
      <c r="K1067" s="18" t="s">
        <v>127</v>
      </c>
      <c r="L1067" s="171">
        <f t="shared" si="48"/>
        <v>1717900000</v>
      </c>
      <c r="M1067" s="14">
        <f t="shared" si="49"/>
        <v>439100000</v>
      </c>
      <c r="N1067" s="14">
        <f t="shared" si="50"/>
        <v>1278800000</v>
      </c>
    </row>
    <row r="1068" spans="1:14" x14ac:dyDescent="0.2">
      <c r="A1068">
        <v>1094</v>
      </c>
      <c r="B1068" t="s">
        <v>383</v>
      </c>
      <c r="C1068" t="s">
        <v>7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s="2">
        <v>0</v>
      </c>
      <c r="I1068" s="2">
        <v>0</v>
      </c>
      <c r="J1068" t="s">
        <v>48</v>
      </c>
      <c r="K1068" s="18" t="s">
        <v>127</v>
      </c>
      <c r="L1068" s="171">
        <f t="shared" si="48"/>
        <v>810000000</v>
      </c>
      <c r="M1068" s="14">
        <f t="shared" si="49"/>
        <v>491000000</v>
      </c>
      <c r="N1068" s="14">
        <f t="shared" si="50"/>
        <v>319000000</v>
      </c>
    </row>
    <row r="1069" spans="1:14" x14ac:dyDescent="0.2">
      <c r="A1069">
        <v>1095</v>
      </c>
      <c r="B1069" t="s">
        <v>384</v>
      </c>
      <c r="C1069" t="s">
        <v>2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s="2">
        <v>0</v>
      </c>
      <c r="I1069" s="2">
        <v>995000000</v>
      </c>
      <c r="J1069" t="s">
        <v>72</v>
      </c>
      <c r="K1069" s="18" t="s">
        <v>330</v>
      </c>
      <c r="L1069" s="171">
        <f t="shared" si="48"/>
        <v>13295000000</v>
      </c>
      <c r="M1069" s="14">
        <f t="shared" si="49"/>
        <v>8197000000</v>
      </c>
      <c r="N1069" s="14">
        <f t="shared" si="50"/>
        <v>5098000000</v>
      </c>
    </row>
    <row r="1070" spans="1:14" x14ac:dyDescent="0.2">
      <c r="A1070">
        <v>1096</v>
      </c>
      <c r="B1070" t="s">
        <v>384</v>
      </c>
      <c r="C1070" t="s">
        <v>5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s="2">
        <v>0</v>
      </c>
      <c r="I1070" s="2">
        <v>1220000000</v>
      </c>
      <c r="J1070" t="s">
        <v>72</v>
      </c>
      <c r="K1070" s="18" t="s">
        <v>330</v>
      </c>
      <c r="L1070" s="171">
        <f t="shared" si="48"/>
        <v>12402000000</v>
      </c>
      <c r="M1070" s="14">
        <f t="shared" si="49"/>
        <v>9071000000</v>
      </c>
      <c r="N1070" s="14">
        <f t="shared" si="50"/>
        <v>3331000000</v>
      </c>
    </row>
    <row r="1071" spans="1:14" x14ac:dyDescent="0.2">
      <c r="A1071">
        <v>1097</v>
      </c>
      <c r="B1071" t="s">
        <v>384</v>
      </c>
      <c r="C1071" t="s">
        <v>6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s="2">
        <v>0</v>
      </c>
      <c r="I1071" s="2">
        <v>1326000000</v>
      </c>
      <c r="J1071" t="s">
        <v>72</v>
      </c>
      <c r="K1071" s="18" t="s">
        <v>330</v>
      </c>
      <c r="L1071" s="171">
        <f t="shared" si="48"/>
        <v>13542000000</v>
      </c>
      <c r="M1071" s="14">
        <f t="shared" si="49"/>
        <v>9776000000</v>
      </c>
      <c r="N1071" s="14">
        <f t="shared" si="50"/>
        <v>3766000000</v>
      </c>
    </row>
    <row r="1072" spans="1:14" x14ac:dyDescent="0.2">
      <c r="A1072">
        <v>1098</v>
      </c>
      <c r="B1072" t="s">
        <v>384</v>
      </c>
      <c r="C1072" t="s">
        <v>7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s="2">
        <v>0</v>
      </c>
      <c r="I1072" s="2">
        <v>1646000000</v>
      </c>
      <c r="J1072" t="s">
        <v>72</v>
      </c>
      <c r="K1072" s="18" t="s">
        <v>330</v>
      </c>
      <c r="L1072" s="171">
        <f t="shared" si="48"/>
        <v>16160000000</v>
      </c>
      <c r="M1072" s="14">
        <f t="shared" si="49"/>
        <v>11675000000</v>
      </c>
      <c r="N1072" s="14">
        <f t="shared" si="50"/>
        <v>4485000000</v>
      </c>
    </row>
    <row r="1073" spans="1:14" x14ac:dyDescent="0.2">
      <c r="A1073">
        <v>1099</v>
      </c>
      <c r="B1073" t="s">
        <v>385</v>
      </c>
      <c r="C1073" t="s">
        <v>2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s="2">
        <v>0</v>
      </c>
      <c r="J1073" t="s">
        <v>15</v>
      </c>
      <c r="K1073" s="18" t="s">
        <v>16</v>
      </c>
      <c r="L1073" s="171">
        <f t="shared" si="48"/>
        <v>30821000000</v>
      </c>
      <c r="M1073" s="14">
        <f t="shared" si="49"/>
        <v>20944000000</v>
      </c>
      <c r="N1073" s="14">
        <f t="shared" si="50"/>
        <v>9877000000</v>
      </c>
    </row>
    <row r="1074" spans="1:14" x14ac:dyDescent="0.2">
      <c r="A1074">
        <v>1100</v>
      </c>
      <c r="B1074" t="s">
        <v>385</v>
      </c>
      <c r="C1074" t="s">
        <v>5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s="2">
        <v>0</v>
      </c>
      <c r="J1074" t="s">
        <v>15</v>
      </c>
      <c r="K1074" s="18" t="s">
        <v>16</v>
      </c>
      <c r="L1074" s="171">
        <f t="shared" si="48"/>
        <v>27079000000</v>
      </c>
      <c r="M1074" s="14">
        <f t="shared" si="49"/>
        <v>19414000000</v>
      </c>
      <c r="N1074" s="14">
        <f t="shared" si="50"/>
        <v>7665000000</v>
      </c>
    </row>
    <row r="1075" spans="1:14" x14ac:dyDescent="0.2">
      <c r="A1075">
        <v>1101</v>
      </c>
      <c r="B1075" t="s">
        <v>385</v>
      </c>
      <c r="C1075" t="s">
        <v>6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s="2">
        <v>0</v>
      </c>
      <c r="J1075" t="s">
        <v>15</v>
      </c>
      <c r="K1075" s="18" t="s">
        <v>16</v>
      </c>
      <c r="L1075" s="171">
        <f t="shared" si="48"/>
        <v>25469000000</v>
      </c>
      <c r="M1075" s="14">
        <f t="shared" si="49"/>
        <v>18786000000</v>
      </c>
      <c r="N1075" s="14">
        <f t="shared" si="50"/>
        <v>6683000000</v>
      </c>
    </row>
    <row r="1076" spans="1:14" x14ac:dyDescent="0.2">
      <c r="A1076">
        <v>1102</v>
      </c>
      <c r="B1076" t="s">
        <v>385</v>
      </c>
      <c r="C1076" t="s">
        <v>7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s="2">
        <v>0</v>
      </c>
      <c r="J1076" t="s">
        <v>15</v>
      </c>
      <c r="K1076" s="18" t="s">
        <v>16</v>
      </c>
      <c r="L1076" s="171">
        <f t="shared" si="48"/>
        <v>24564000000</v>
      </c>
      <c r="M1076" s="14">
        <f t="shared" si="49"/>
        <v>17017000000</v>
      </c>
      <c r="N1076" s="14">
        <f t="shared" si="50"/>
        <v>7547000000</v>
      </c>
    </row>
    <row r="1077" spans="1:14" x14ac:dyDescent="0.2">
      <c r="A1077">
        <v>1103</v>
      </c>
      <c r="B1077" t="s">
        <v>386</v>
      </c>
      <c r="C1077" t="s">
        <v>2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s="2">
        <v>0</v>
      </c>
      <c r="I1077" s="2">
        <v>2008000000</v>
      </c>
      <c r="J1077" t="s">
        <v>72</v>
      </c>
      <c r="K1077" s="18" t="s">
        <v>73</v>
      </c>
      <c r="L1077" s="171">
        <f t="shared" si="48"/>
        <v>9887000000</v>
      </c>
      <c r="M1077" s="14">
        <f t="shared" si="49"/>
        <v>6025000000</v>
      </c>
      <c r="N1077" s="14">
        <f t="shared" si="50"/>
        <v>3862000000</v>
      </c>
    </row>
    <row r="1078" spans="1:14" x14ac:dyDescent="0.2">
      <c r="A1078">
        <v>1104</v>
      </c>
      <c r="B1078" t="s">
        <v>386</v>
      </c>
      <c r="C1078" t="s">
        <v>5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s="2">
        <v>0</v>
      </c>
      <c r="I1078" s="2">
        <v>2500000000</v>
      </c>
      <c r="J1078" t="s">
        <v>72</v>
      </c>
      <c r="K1078" s="18" t="s">
        <v>73</v>
      </c>
      <c r="L1078" s="171">
        <f t="shared" si="48"/>
        <v>9169000000</v>
      </c>
      <c r="M1078" s="14">
        <f t="shared" si="49"/>
        <v>5969000000</v>
      </c>
      <c r="N1078" s="14">
        <f t="shared" si="50"/>
        <v>3200000000</v>
      </c>
    </row>
    <row r="1079" spans="1:14" x14ac:dyDescent="0.2">
      <c r="A1079">
        <v>1105</v>
      </c>
      <c r="B1079" t="s">
        <v>386</v>
      </c>
      <c r="C1079" t="s">
        <v>6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s="2">
        <v>0</v>
      </c>
      <c r="I1079" s="2">
        <v>2861000000</v>
      </c>
      <c r="J1079" t="s">
        <v>72</v>
      </c>
      <c r="K1079" s="18" t="s">
        <v>73</v>
      </c>
      <c r="L1079" s="171">
        <f t="shared" si="48"/>
        <v>8600000000</v>
      </c>
      <c r="M1079" s="14">
        <f t="shared" si="49"/>
        <v>6488000000</v>
      </c>
      <c r="N1079" s="14">
        <f t="shared" si="50"/>
        <v>2112000000</v>
      </c>
    </row>
    <row r="1080" spans="1:14" x14ac:dyDescent="0.2">
      <c r="A1080">
        <v>1106</v>
      </c>
      <c r="B1080" t="s">
        <v>386</v>
      </c>
      <c r="C1080" t="s">
        <v>7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s="2">
        <v>0</v>
      </c>
      <c r="I1080" s="2">
        <v>2957000000</v>
      </c>
      <c r="J1080" t="s">
        <v>72</v>
      </c>
      <c r="K1080" s="18" t="s">
        <v>73</v>
      </c>
      <c r="L1080" s="171">
        <f t="shared" si="48"/>
        <v>3828000000</v>
      </c>
      <c r="M1080" s="14">
        <f t="shared" si="49"/>
        <v>4788000000</v>
      </c>
      <c r="N1080" s="14">
        <f t="shared" si="50"/>
        <v>-960000000</v>
      </c>
    </row>
    <row r="1081" spans="1:14" x14ac:dyDescent="0.2">
      <c r="A1081">
        <v>1107</v>
      </c>
      <c r="B1081" t="s">
        <v>387</v>
      </c>
      <c r="C1081" t="s">
        <v>2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s="2">
        <v>0</v>
      </c>
      <c r="J1081" t="s">
        <v>12</v>
      </c>
      <c r="K1081" s="18" t="s">
        <v>388</v>
      </c>
      <c r="L1081" s="171">
        <f t="shared" si="48"/>
        <v>57464000000</v>
      </c>
      <c r="M1081" s="14">
        <f t="shared" si="49"/>
        <v>30700000000</v>
      </c>
      <c r="N1081" s="14">
        <f t="shared" si="50"/>
        <v>26764000000</v>
      </c>
    </row>
    <row r="1082" spans="1:14" x14ac:dyDescent="0.2">
      <c r="A1082">
        <v>1108</v>
      </c>
      <c r="B1082" t="s">
        <v>387</v>
      </c>
      <c r="C1082" t="s">
        <v>5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s="2">
        <v>0</v>
      </c>
      <c r="J1082" t="s">
        <v>12</v>
      </c>
      <c r="K1082" s="18" t="s">
        <v>388</v>
      </c>
      <c r="L1082" s="171">
        <f t="shared" si="48"/>
        <v>59755000000</v>
      </c>
      <c r="M1082" s="14">
        <f t="shared" si="49"/>
        <v>31869000000</v>
      </c>
      <c r="N1082" s="14">
        <f t="shared" si="50"/>
        <v>27886000000</v>
      </c>
    </row>
    <row r="1083" spans="1:14" x14ac:dyDescent="0.2">
      <c r="A1083">
        <v>1109</v>
      </c>
      <c r="B1083" t="s">
        <v>387</v>
      </c>
      <c r="C1083" t="s">
        <v>6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s="2">
        <v>0</v>
      </c>
      <c r="J1083" t="s">
        <v>12</v>
      </c>
      <c r="K1083" s="18" t="s">
        <v>388</v>
      </c>
      <c r="L1083" s="171">
        <f t="shared" si="48"/>
        <v>60542000000</v>
      </c>
      <c r="M1083" s="14">
        <f t="shared" si="49"/>
        <v>32370000000</v>
      </c>
      <c r="N1083" s="14">
        <f t="shared" si="50"/>
        <v>28172000000</v>
      </c>
    </row>
    <row r="1084" spans="1:14" x14ac:dyDescent="0.2">
      <c r="A1084">
        <v>1110</v>
      </c>
      <c r="B1084" t="s">
        <v>387</v>
      </c>
      <c r="C1084" t="s">
        <v>7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s="2">
        <v>0</v>
      </c>
      <c r="J1084" t="s">
        <v>12</v>
      </c>
      <c r="K1084" s="18" t="s">
        <v>388</v>
      </c>
      <c r="L1084" s="171">
        <f t="shared" si="48"/>
        <v>52540000000</v>
      </c>
      <c r="M1084" s="14">
        <f t="shared" si="49"/>
        <v>31248000000</v>
      </c>
      <c r="N1084" s="14">
        <f t="shared" si="50"/>
        <v>21292000000</v>
      </c>
    </row>
    <row r="1085" spans="1:14" x14ac:dyDescent="0.2">
      <c r="A1085">
        <v>1111</v>
      </c>
      <c r="B1085" t="s">
        <v>389</v>
      </c>
      <c r="C1085" t="s">
        <v>2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s="2">
        <v>0</v>
      </c>
      <c r="I1085" s="2">
        <v>264631000</v>
      </c>
      <c r="J1085" t="s">
        <v>37</v>
      </c>
      <c r="K1085" s="18" t="s">
        <v>94</v>
      </c>
      <c r="L1085" s="171">
        <f t="shared" si="48"/>
        <v>4492369000</v>
      </c>
      <c r="M1085" s="14">
        <f t="shared" si="49"/>
        <v>2713260000</v>
      </c>
      <c r="N1085" s="14">
        <f t="shared" si="50"/>
        <v>1779109000</v>
      </c>
    </row>
    <row r="1086" spans="1:14" x14ac:dyDescent="0.2">
      <c r="A1086">
        <v>1112</v>
      </c>
      <c r="B1086" t="s">
        <v>389</v>
      </c>
      <c r="C1086" t="s">
        <v>5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s="2">
        <v>0</v>
      </c>
      <c r="I1086" s="2">
        <v>231912000</v>
      </c>
      <c r="J1086" t="s">
        <v>37</v>
      </c>
      <c r="K1086" s="18" t="s">
        <v>94</v>
      </c>
      <c r="L1086" s="171">
        <f t="shared" si="48"/>
        <v>4738847000</v>
      </c>
      <c r="M1086" s="14">
        <f t="shared" si="49"/>
        <v>2772866000</v>
      </c>
      <c r="N1086" s="14">
        <f t="shared" si="50"/>
        <v>1965981000</v>
      </c>
    </row>
    <row r="1087" spans="1:14" x14ac:dyDescent="0.2">
      <c r="A1087">
        <v>1113</v>
      </c>
      <c r="B1087" t="s">
        <v>389</v>
      </c>
      <c r="C1087" t="s">
        <v>6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s="2">
        <v>0</v>
      </c>
      <c r="I1087" s="2">
        <v>157824000</v>
      </c>
      <c r="J1087" t="s">
        <v>37</v>
      </c>
      <c r="K1087" s="18" t="s">
        <v>94</v>
      </c>
      <c r="L1087" s="171">
        <f t="shared" si="48"/>
        <v>4673067000</v>
      </c>
      <c r="M1087" s="14">
        <f t="shared" si="49"/>
        <v>2813474000</v>
      </c>
      <c r="N1087" s="14">
        <f t="shared" si="50"/>
        <v>1859593000</v>
      </c>
    </row>
    <row r="1088" spans="1:14" x14ac:dyDescent="0.2">
      <c r="A1088">
        <v>1114</v>
      </c>
      <c r="B1088" t="s">
        <v>389</v>
      </c>
      <c r="C1088" t="s">
        <v>7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s="2">
        <v>0</v>
      </c>
      <c r="I1088" s="2">
        <v>196424000</v>
      </c>
      <c r="J1088" t="s">
        <v>37</v>
      </c>
      <c r="K1088" s="18" t="s">
        <v>94</v>
      </c>
      <c r="L1088" s="171">
        <f t="shared" si="48"/>
        <v>4922067000</v>
      </c>
      <c r="M1088" s="14">
        <f t="shared" si="49"/>
        <v>2992932000</v>
      </c>
      <c r="N1088" s="14">
        <f t="shared" si="50"/>
        <v>1929135000</v>
      </c>
    </row>
    <row r="1089" spans="1:14" x14ac:dyDescent="0.2">
      <c r="A1089">
        <v>1115</v>
      </c>
      <c r="B1089" t="s">
        <v>390</v>
      </c>
      <c r="C1089" t="s">
        <v>2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15</v>
      </c>
      <c r="K1089" s="18" t="s">
        <v>307</v>
      </c>
      <c r="L1089" s="171">
        <f t="shared" si="48"/>
        <v>1281931000</v>
      </c>
      <c r="M1089" s="14">
        <f t="shared" si="49"/>
        <v>833578000</v>
      </c>
      <c r="N1089" s="14">
        <f t="shared" si="50"/>
        <v>448353000</v>
      </c>
    </row>
    <row r="1090" spans="1:14" x14ac:dyDescent="0.2">
      <c r="A1090">
        <v>1116</v>
      </c>
      <c r="B1090" t="s">
        <v>390</v>
      </c>
      <c r="C1090" t="s">
        <v>5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15</v>
      </c>
      <c r="K1090" s="18" t="s">
        <v>307</v>
      </c>
      <c r="L1090" s="171">
        <f t="shared" si="48"/>
        <v>1358750000</v>
      </c>
      <c r="M1090" s="14">
        <f t="shared" si="49"/>
        <v>881064000</v>
      </c>
      <c r="N1090" s="14">
        <f t="shared" si="50"/>
        <v>477686000</v>
      </c>
    </row>
    <row r="1091" spans="1:14" x14ac:dyDescent="0.2">
      <c r="A1091">
        <v>1117</v>
      </c>
      <c r="B1091" t="s">
        <v>390</v>
      </c>
      <c r="C1091" t="s">
        <v>6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15</v>
      </c>
      <c r="K1091" s="18" t="s">
        <v>307</v>
      </c>
      <c r="L1091" s="171">
        <f t="shared" ref="L1091:L1154" si="51">E1091-F1091</f>
        <v>1351993000</v>
      </c>
      <c r="M1091" s="14">
        <f t="shared" ref="M1091:M1154" si="52">G1091+H1091+I1091</f>
        <v>850837000</v>
      </c>
      <c r="N1091" s="14">
        <f t="shared" ref="N1091:N1154" si="53">L1091-M1091</f>
        <v>501156000</v>
      </c>
    </row>
    <row r="1092" spans="1:14" x14ac:dyDescent="0.2">
      <c r="A1092">
        <v>1118</v>
      </c>
      <c r="B1092" t="s">
        <v>390</v>
      </c>
      <c r="C1092" t="s">
        <v>7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15</v>
      </c>
      <c r="K1092" s="18" t="s">
        <v>307</v>
      </c>
      <c r="L1092" s="171">
        <f t="shared" si="51"/>
        <v>1435587000</v>
      </c>
      <c r="M1092" s="14">
        <f t="shared" si="52"/>
        <v>888642000</v>
      </c>
      <c r="N1092" s="14">
        <f t="shared" si="53"/>
        <v>546945000</v>
      </c>
    </row>
    <row r="1093" spans="1:14" x14ac:dyDescent="0.2">
      <c r="A1093">
        <v>1119</v>
      </c>
      <c r="B1093" t="s">
        <v>391</v>
      </c>
      <c r="C1093" t="s">
        <v>2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s="2">
        <v>0</v>
      </c>
      <c r="J1093" t="s">
        <v>12</v>
      </c>
      <c r="K1093" s="18" t="s">
        <v>24</v>
      </c>
      <c r="L1093" s="171">
        <f t="shared" si="51"/>
        <v>1847000000</v>
      </c>
      <c r="M1093" s="14">
        <f t="shared" si="52"/>
        <v>1485000000</v>
      </c>
      <c r="N1093" s="14">
        <f t="shared" si="53"/>
        <v>362000000</v>
      </c>
    </row>
    <row r="1094" spans="1:14" x14ac:dyDescent="0.2">
      <c r="A1094">
        <v>1120</v>
      </c>
      <c r="B1094" t="s">
        <v>391</v>
      </c>
      <c r="C1094" t="s">
        <v>5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s="2">
        <v>0</v>
      </c>
      <c r="J1094" t="s">
        <v>12</v>
      </c>
      <c r="K1094" s="18" t="s">
        <v>24</v>
      </c>
      <c r="L1094" s="171">
        <f t="shared" si="51"/>
        <v>5437000000</v>
      </c>
      <c r="M1094" s="14">
        <f t="shared" si="52"/>
        <v>2310000000</v>
      </c>
      <c r="N1094" s="14">
        <f t="shared" si="53"/>
        <v>3127000000</v>
      </c>
    </row>
    <row r="1095" spans="1:14" x14ac:dyDescent="0.2">
      <c r="A1095">
        <v>1121</v>
      </c>
      <c r="B1095" t="s">
        <v>391</v>
      </c>
      <c r="C1095" t="s">
        <v>6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s="2">
        <v>0</v>
      </c>
      <c r="J1095" t="s">
        <v>12</v>
      </c>
      <c r="K1095" s="18" t="s">
        <v>24</v>
      </c>
      <c r="L1095" s="171">
        <f t="shared" si="51"/>
        <v>5215000000</v>
      </c>
      <c r="M1095" s="14">
        <f t="shared" si="52"/>
        <v>2214000000</v>
      </c>
      <c r="N1095" s="14">
        <f t="shared" si="53"/>
        <v>3001000000</v>
      </c>
    </row>
    <row r="1096" spans="1:14" x14ac:dyDescent="0.2">
      <c r="A1096">
        <v>1122</v>
      </c>
      <c r="B1096" t="s">
        <v>391</v>
      </c>
      <c r="C1096" t="s">
        <v>7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s="2">
        <v>0</v>
      </c>
      <c r="J1096" t="s">
        <v>12</v>
      </c>
      <c r="K1096" s="18" t="s">
        <v>24</v>
      </c>
      <c r="L1096" s="171">
        <f t="shared" si="51"/>
        <v>2505000000</v>
      </c>
      <c r="M1096" s="14">
        <f t="shared" si="52"/>
        <v>2270000000</v>
      </c>
      <c r="N1096" s="14">
        <f t="shared" si="53"/>
        <v>235000000</v>
      </c>
    </row>
    <row r="1097" spans="1:14" x14ac:dyDescent="0.2">
      <c r="A1097">
        <v>1123</v>
      </c>
      <c r="B1097" t="s">
        <v>392</v>
      </c>
      <c r="C1097" t="s">
        <v>2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s="2">
        <v>0</v>
      </c>
      <c r="I1097" s="2">
        <v>1291456000</v>
      </c>
      <c r="J1097" t="s">
        <v>72</v>
      </c>
      <c r="K1097" s="18" t="s">
        <v>133</v>
      </c>
      <c r="L1097" s="171">
        <f t="shared" si="51"/>
        <v>3529427000</v>
      </c>
      <c r="M1097" s="14">
        <f t="shared" si="52"/>
        <v>1576600000</v>
      </c>
      <c r="N1097" s="14">
        <f t="shared" si="53"/>
        <v>1952827000</v>
      </c>
    </row>
    <row r="1098" spans="1:14" x14ac:dyDescent="0.2">
      <c r="A1098">
        <v>1124</v>
      </c>
      <c r="B1098" t="s">
        <v>392</v>
      </c>
      <c r="C1098" t="s">
        <v>5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s="2">
        <v>0</v>
      </c>
      <c r="I1098" s="2">
        <v>1602390000</v>
      </c>
      <c r="J1098" t="s">
        <v>72</v>
      </c>
      <c r="K1098" s="18" t="s">
        <v>133</v>
      </c>
      <c r="L1098" s="171">
        <f t="shared" si="51"/>
        <v>4059874000</v>
      </c>
      <c r="M1098" s="14">
        <f t="shared" si="52"/>
        <v>2068888000</v>
      </c>
      <c r="N1098" s="14">
        <f t="shared" si="53"/>
        <v>1990986000</v>
      </c>
    </row>
    <row r="1099" spans="1:14" x14ac:dyDescent="0.2">
      <c r="A1099">
        <v>1125</v>
      </c>
      <c r="B1099" t="s">
        <v>392</v>
      </c>
      <c r="C1099" t="s">
        <v>6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s="2">
        <v>0</v>
      </c>
      <c r="I1099" s="2">
        <v>1957025000</v>
      </c>
      <c r="J1099" t="s">
        <v>72</v>
      </c>
      <c r="K1099" s="18" t="s">
        <v>133</v>
      </c>
      <c r="L1099" s="171">
        <f t="shared" si="51"/>
        <v>4199045000</v>
      </c>
      <c r="M1099" s="14">
        <f t="shared" si="52"/>
        <v>2428244000</v>
      </c>
      <c r="N1099" s="14">
        <f t="shared" si="53"/>
        <v>1770801000</v>
      </c>
    </row>
    <row r="1100" spans="1:14" x14ac:dyDescent="0.2">
      <c r="A1100">
        <v>1126</v>
      </c>
      <c r="B1100" t="s">
        <v>392</v>
      </c>
      <c r="C1100" t="s">
        <v>7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s="2">
        <v>0</v>
      </c>
      <c r="I1100" s="2">
        <v>1668489000</v>
      </c>
      <c r="J1100" t="s">
        <v>72</v>
      </c>
      <c r="K1100" s="18" t="s">
        <v>133</v>
      </c>
      <c r="L1100" s="171">
        <f t="shared" si="51"/>
        <v>1954810000</v>
      </c>
      <c r="M1100" s="14">
        <f t="shared" si="52"/>
        <v>2040946000</v>
      </c>
      <c r="N1100" s="14">
        <f t="shared" si="53"/>
        <v>-86136000</v>
      </c>
    </row>
    <row r="1101" spans="1:14" x14ac:dyDescent="0.2">
      <c r="A1101">
        <v>1127</v>
      </c>
      <c r="B1101" t="s">
        <v>393</v>
      </c>
      <c r="C1101" t="s">
        <v>2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s="2">
        <v>0</v>
      </c>
      <c r="J1101" t="s">
        <v>15</v>
      </c>
      <c r="K1101" s="18" t="s">
        <v>16</v>
      </c>
      <c r="L1101" s="171">
        <f t="shared" si="51"/>
        <v>3528000000</v>
      </c>
      <c r="M1101" s="14">
        <f t="shared" si="52"/>
        <v>2127500000</v>
      </c>
      <c r="N1101" s="14">
        <f t="shared" si="53"/>
        <v>1400500000</v>
      </c>
    </row>
    <row r="1102" spans="1:14" x14ac:dyDescent="0.2">
      <c r="A1102">
        <v>1128</v>
      </c>
      <c r="B1102" t="s">
        <v>393</v>
      </c>
      <c r="C1102" t="s">
        <v>5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s="2">
        <v>0</v>
      </c>
      <c r="J1102" t="s">
        <v>15</v>
      </c>
      <c r="K1102" s="18" t="s">
        <v>16</v>
      </c>
      <c r="L1102" s="171">
        <f t="shared" si="51"/>
        <v>4216100000</v>
      </c>
      <c r="M1102" s="14">
        <f t="shared" si="52"/>
        <v>2852600000</v>
      </c>
      <c r="N1102" s="14">
        <f t="shared" si="53"/>
        <v>1363500000</v>
      </c>
    </row>
    <row r="1103" spans="1:14" x14ac:dyDescent="0.2">
      <c r="A1103">
        <v>1132</v>
      </c>
      <c r="B1103" t="s">
        <v>394</v>
      </c>
      <c r="C1103" t="s">
        <v>2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s="2">
        <v>0</v>
      </c>
      <c r="I1103" s="2">
        <v>1568000000</v>
      </c>
      <c r="J1103" t="s">
        <v>72</v>
      </c>
      <c r="K1103" s="18" t="s">
        <v>73</v>
      </c>
      <c r="L1103" s="171">
        <f t="shared" si="51"/>
        <v>4171000000</v>
      </c>
      <c r="M1103" s="14">
        <f t="shared" si="52"/>
        <v>2014000000</v>
      </c>
      <c r="N1103" s="14">
        <f t="shared" si="53"/>
        <v>2157000000</v>
      </c>
    </row>
    <row r="1104" spans="1:14" x14ac:dyDescent="0.2">
      <c r="A1104">
        <v>1133</v>
      </c>
      <c r="B1104" t="s">
        <v>394</v>
      </c>
      <c r="C1104" t="s">
        <v>5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s="2">
        <v>0</v>
      </c>
      <c r="I1104" s="2">
        <v>1759000000</v>
      </c>
      <c r="J1104" t="s">
        <v>72</v>
      </c>
      <c r="K1104" s="18" t="s">
        <v>73</v>
      </c>
      <c r="L1104" s="171">
        <f t="shared" si="51"/>
        <v>4170000000</v>
      </c>
      <c r="M1104" s="14">
        <f t="shared" si="52"/>
        <v>2254000000</v>
      </c>
      <c r="N1104" s="14">
        <f t="shared" si="53"/>
        <v>1916000000</v>
      </c>
    </row>
    <row r="1105" spans="1:14" x14ac:dyDescent="0.2">
      <c r="A1105">
        <v>1134</v>
      </c>
      <c r="B1105" t="s">
        <v>394</v>
      </c>
      <c r="C1105" t="s">
        <v>6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s="2">
        <v>0</v>
      </c>
      <c r="I1105" s="2">
        <v>2131000000</v>
      </c>
      <c r="J1105" t="s">
        <v>72</v>
      </c>
      <c r="K1105" s="18" t="s">
        <v>73</v>
      </c>
      <c r="L1105" s="171">
        <f t="shared" si="51"/>
        <v>2204000000</v>
      </c>
      <c r="M1105" s="14">
        <f t="shared" si="52"/>
        <v>2876000000</v>
      </c>
      <c r="N1105" s="14">
        <f t="shared" si="53"/>
        <v>-672000000</v>
      </c>
    </row>
    <row r="1106" spans="1:14" x14ac:dyDescent="0.2">
      <c r="A1106">
        <v>1135</v>
      </c>
      <c r="B1106" t="s">
        <v>394</v>
      </c>
      <c r="C1106" t="s">
        <v>7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s="2">
        <v>0</v>
      </c>
      <c r="I1106" s="2">
        <v>2454000000</v>
      </c>
      <c r="J1106" t="s">
        <v>72</v>
      </c>
      <c r="K1106" s="18" t="s">
        <v>73</v>
      </c>
      <c r="L1106" s="171">
        <f t="shared" si="51"/>
        <v>2408000000</v>
      </c>
      <c r="M1106" s="14">
        <f t="shared" si="52"/>
        <v>2687000000</v>
      </c>
      <c r="N1106" s="14">
        <f t="shared" si="53"/>
        <v>-279000000</v>
      </c>
    </row>
    <row r="1107" spans="1:14" x14ac:dyDescent="0.2">
      <c r="A1107">
        <v>1136</v>
      </c>
      <c r="B1107" t="s">
        <v>395</v>
      </c>
      <c r="C1107" t="s">
        <v>2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s="2">
        <v>0</v>
      </c>
      <c r="I1107" s="2">
        <v>104000000</v>
      </c>
      <c r="J1107" t="s">
        <v>37</v>
      </c>
      <c r="K1107" s="18" t="s">
        <v>367</v>
      </c>
      <c r="L1107" s="171">
        <f t="shared" si="51"/>
        <v>1577000000</v>
      </c>
      <c r="M1107" s="14">
        <f t="shared" si="52"/>
        <v>936000000</v>
      </c>
      <c r="N1107" s="14">
        <f t="shared" si="53"/>
        <v>641000000</v>
      </c>
    </row>
    <row r="1108" spans="1:14" x14ac:dyDescent="0.2">
      <c r="A1108">
        <v>1137</v>
      </c>
      <c r="B1108" t="s">
        <v>395</v>
      </c>
      <c r="C1108" t="s">
        <v>5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s="2">
        <v>0</v>
      </c>
      <c r="I1108" s="2">
        <v>122000000</v>
      </c>
      <c r="J1108" t="s">
        <v>37</v>
      </c>
      <c r="K1108" s="18" t="s">
        <v>367</v>
      </c>
      <c r="L1108" s="171">
        <f t="shared" si="51"/>
        <v>1784000000</v>
      </c>
      <c r="M1108" s="14">
        <f t="shared" si="52"/>
        <v>1176000000</v>
      </c>
      <c r="N1108" s="14">
        <f t="shared" si="53"/>
        <v>608000000</v>
      </c>
    </row>
    <row r="1109" spans="1:14" x14ac:dyDescent="0.2">
      <c r="A1109">
        <v>1138</v>
      </c>
      <c r="B1109" t="s">
        <v>395</v>
      </c>
      <c r="C1109" t="s">
        <v>6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s="2">
        <v>0</v>
      </c>
      <c r="I1109" s="2">
        <v>137000000</v>
      </c>
      <c r="J1109" t="s">
        <v>37</v>
      </c>
      <c r="K1109" s="18" t="s">
        <v>367</v>
      </c>
      <c r="L1109" s="171">
        <f t="shared" si="51"/>
        <v>1950000000</v>
      </c>
      <c r="M1109" s="14">
        <f t="shared" si="52"/>
        <v>1232000000</v>
      </c>
      <c r="N1109" s="14">
        <f t="shared" si="53"/>
        <v>718000000</v>
      </c>
    </row>
    <row r="1110" spans="1:14" x14ac:dyDescent="0.2">
      <c r="A1110">
        <v>1139</v>
      </c>
      <c r="B1110" t="s">
        <v>395</v>
      </c>
      <c r="C1110" t="s">
        <v>7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s="2">
        <v>0</v>
      </c>
      <c r="I1110" s="2">
        <v>138000000</v>
      </c>
      <c r="J1110" t="s">
        <v>37</v>
      </c>
      <c r="K1110" s="18" t="s">
        <v>367</v>
      </c>
      <c r="L1110" s="171">
        <f t="shared" si="51"/>
        <v>1979000000</v>
      </c>
      <c r="M1110" s="14">
        <f t="shared" si="52"/>
        <v>1188000000</v>
      </c>
      <c r="N1110" s="14">
        <f t="shared" si="53"/>
        <v>791000000</v>
      </c>
    </row>
    <row r="1111" spans="1:14" x14ac:dyDescent="0.2">
      <c r="A1111">
        <v>1140</v>
      </c>
      <c r="B1111" t="s">
        <v>396</v>
      </c>
      <c r="C1111" t="s">
        <v>2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s="2">
        <v>0</v>
      </c>
      <c r="I1111" s="2">
        <v>1518000000</v>
      </c>
      <c r="J1111" t="s">
        <v>32</v>
      </c>
      <c r="K1111" s="18" t="s">
        <v>33</v>
      </c>
      <c r="L1111" s="171">
        <f t="shared" si="51"/>
        <v>5980000000</v>
      </c>
      <c r="M1111" s="14">
        <f t="shared" si="52"/>
        <v>2704000000</v>
      </c>
      <c r="N1111" s="14">
        <f t="shared" si="53"/>
        <v>3276000000</v>
      </c>
    </row>
    <row r="1112" spans="1:14" x14ac:dyDescent="0.2">
      <c r="A1112">
        <v>1141</v>
      </c>
      <c r="B1112" t="s">
        <v>396</v>
      </c>
      <c r="C1112" t="s">
        <v>5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s="2">
        <v>0</v>
      </c>
      <c r="I1112" s="2">
        <v>2163000000</v>
      </c>
      <c r="J1112" t="s">
        <v>32</v>
      </c>
      <c r="K1112" s="18" t="s">
        <v>33</v>
      </c>
      <c r="L1112" s="171">
        <f t="shared" si="51"/>
        <v>6984000000</v>
      </c>
      <c r="M1112" s="14">
        <f t="shared" si="52"/>
        <v>3443000000</v>
      </c>
      <c r="N1112" s="14">
        <f t="shared" si="53"/>
        <v>3541000000</v>
      </c>
    </row>
    <row r="1113" spans="1:14" x14ac:dyDescent="0.2">
      <c r="A1113">
        <v>1142</v>
      </c>
      <c r="B1113" t="s">
        <v>396</v>
      </c>
      <c r="C1113" t="s">
        <v>6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s="2">
        <v>0</v>
      </c>
      <c r="I1113" s="2">
        <v>2551000000</v>
      </c>
      <c r="J1113" t="s">
        <v>32</v>
      </c>
      <c r="K1113" s="18" t="s">
        <v>33</v>
      </c>
      <c r="L1113" s="171">
        <f t="shared" si="51"/>
        <v>8270000000</v>
      </c>
      <c r="M1113" s="14">
        <f t="shared" si="52"/>
        <v>3875000000</v>
      </c>
      <c r="N1113" s="14">
        <f t="shared" si="53"/>
        <v>4395000000</v>
      </c>
    </row>
    <row r="1114" spans="1:14" x14ac:dyDescent="0.2">
      <c r="A1114">
        <v>1143</v>
      </c>
      <c r="B1114" t="s">
        <v>396</v>
      </c>
      <c r="C1114" t="s">
        <v>7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s="2">
        <v>0</v>
      </c>
      <c r="I1114" s="2">
        <v>2831000000</v>
      </c>
      <c r="J1114" t="s">
        <v>32</v>
      </c>
      <c r="K1114" s="18" t="s">
        <v>33</v>
      </c>
      <c r="L1114" s="171">
        <f t="shared" si="51"/>
        <v>8890000000</v>
      </c>
      <c r="M1114" s="14">
        <f t="shared" si="52"/>
        <v>4230000000</v>
      </c>
      <c r="N1114" s="14">
        <f t="shared" si="53"/>
        <v>4660000000</v>
      </c>
    </row>
    <row r="1115" spans="1:14" x14ac:dyDescent="0.2">
      <c r="A1115">
        <v>1144</v>
      </c>
      <c r="B1115" t="s">
        <v>397</v>
      </c>
      <c r="C1115" t="s">
        <v>2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48</v>
      </c>
      <c r="K1115" s="18" t="s">
        <v>398</v>
      </c>
      <c r="L1115" s="171">
        <f t="shared" si="51"/>
        <v>5630000000</v>
      </c>
      <c r="M1115" s="14">
        <f t="shared" si="52"/>
        <v>2493000000</v>
      </c>
      <c r="N1115" s="14">
        <f t="shared" si="53"/>
        <v>3137000000</v>
      </c>
    </row>
    <row r="1116" spans="1:14" x14ac:dyDescent="0.2">
      <c r="A1116">
        <v>1145</v>
      </c>
      <c r="B1116" t="s">
        <v>397</v>
      </c>
      <c r="C1116" t="s">
        <v>5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48</v>
      </c>
      <c r="K1116" s="18" t="s">
        <v>398</v>
      </c>
      <c r="L1116" s="171">
        <f t="shared" si="51"/>
        <v>3115000000</v>
      </c>
      <c r="M1116" s="14">
        <f t="shared" si="52"/>
        <v>2415000000</v>
      </c>
      <c r="N1116" s="14">
        <f t="shared" si="53"/>
        <v>700000000</v>
      </c>
    </row>
    <row r="1117" spans="1:14" x14ac:dyDescent="0.2">
      <c r="A1117">
        <v>1146</v>
      </c>
      <c r="B1117" t="s">
        <v>397</v>
      </c>
      <c r="C1117" t="s">
        <v>6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48</v>
      </c>
      <c r="K1117" s="18" t="s">
        <v>398</v>
      </c>
      <c r="L1117" s="171">
        <f t="shared" si="51"/>
        <v>2835000000</v>
      </c>
      <c r="M1117" s="14">
        <f t="shared" si="52"/>
        <v>2099000000</v>
      </c>
      <c r="N1117" s="14">
        <f t="shared" si="53"/>
        <v>736000000</v>
      </c>
    </row>
    <row r="1118" spans="1:14" x14ac:dyDescent="0.2">
      <c r="A1118">
        <v>1147</v>
      </c>
      <c r="B1118" t="s">
        <v>397</v>
      </c>
      <c r="C1118" t="s">
        <v>7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48</v>
      </c>
      <c r="K1118" s="18" t="s">
        <v>398</v>
      </c>
      <c r="L1118" s="171">
        <f t="shared" si="51"/>
        <v>3417000000</v>
      </c>
      <c r="M1118" s="14">
        <f t="shared" si="52"/>
        <v>2198000000</v>
      </c>
      <c r="N1118" s="14">
        <f t="shared" si="53"/>
        <v>1219000000</v>
      </c>
    </row>
    <row r="1119" spans="1:14" x14ac:dyDescent="0.2">
      <c r="A1119">
        <v>1148</v>
      </c>
      <c r="B1119" t="s">
        <v>399</v>
      </c>
      <c r="C1119" t="s">
        <v>2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s="2">
        <v>0</v>
      </c>
      <c r="J1119" t="s">
        <v>12</v>
      </c>
      <c r="K1119" s="18" t="s">
        <v>46</v>
      </c>
      <c r="L1119" s="171">
        <f t="shared" si="51"/>
        <v>1257359000</v>
      </c>
      <c r="M1119" s="14">
        <f t="shared" si="52"/>
        <v>1029012000</v>
      </c>
      <c r="N1119" s="14">
        <f t="shared" si="53"/>
        <v>228347000</v>
      </c>
    </row>
    <row r="1120" spans="1:14" x14ac:dyDescent="0.2">
      <c r="A1120">
        <v>1149</v>
      </c>
      <c r="B1120" t="s">
        <v>399</v>
      </c>
      <c r="C1120" t="s">
        <v>5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s="2">
        <v>0</v>
      </c>
      <c r="J1120" t="s">
        <v>12</v>
      </c>
      <c r="K1120" s="18" t="s">
        <v>46</v>
      </c>
      <c r="L1120" s="171">
        <f t="shared" si="51"/>
        <v>1751896000</v>
      </c>
      <c r="M1120" s="14">
        <f t="shared" si="52"/>
        <v>1349248000</v>
      </c>
      <c r="N1120" s="14">
        <f t="shared" si="53"/>
        <v>402648000</v>
      </c>
    </row>
    <row r="1121" spans="1:14" x14ac:dyDescent="0.2">
      <c r="A1121">
        <v>1150</v>
      </c>
      <c r="B1121" t="s">
        <v>399</v>
      </c>
      <c r="C1121" t="s">
        <v>6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s="2">
        <v>0</v>
      </c>
      <c r="J1121" t="s">
        <v>12</v>
      </c>
      <c r="K1121" s="18" t="s">
        <v>46</v>
      </c>
      <c r="L1121" s="171">
        <f t="shared" si="51"/>
        <v>2188035000</v>
      </c>
      <c r="M1121" s="14">
        <f t="shared" si="52"/>
        <v>1882209000</v>
      </c>
      <c r="N1121" s="14">
        <f t="shared" si="53"/>
        <v>305826000</v>
      </c>
    </row>
    <row r="1122" spans="1:14" x14ac:dyDescent="0.2">
      <c r="A1122">
        <v>1151</v>
      </c>
      <c r="B1122" t="s">
        <v>399</v>
      </c>
      <c r="C1122" t="s">
        <v>7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s="2">
        <v>0</v>
      </c>
      <c r="J1122" t="s">
        <v>12</v>
      </c>
      <c r="K1122" s="18" t="s">
        <v>46</v>
      </c>
      <c r="L1122" s="171">
        <f t="shared" si="51"/>
        <v>2800768000</v>
      </c>
      <c r="M1122" s="14">
        <f t="shared" si="52"/>
        <v>2420975000</v>
      </c>
      <c r="N1122" s="14">
        <f t="shared" si="53"/>
        <v>379793000</v>
      </c>
    </row>
    <row r="1123" spans="1:14" x14ac:dyDescent="0.2">
      <c r="A1123">
        <v>1152</v>
      </c>
      <c r="B1123" t="s">
        <v>400</v>
      </c>
      <c r="C1123" t="s">
        <v>2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s="2">
        <v>0</v>
      </c>
      <c r="I1123" s="2">
        <v>704000000</v>
      </c>
      <c r="J1123" t="s">
        <v>72</v>
      </c>
      <c r="K1123" s="18" t="s">
        <v>73</v>
      </c>
      <c r="L1123" s="171">
        <f t="shared" si="51"/>
        <v>1149000000</v>
      </c>
      <c r="M1123" s="14">
        <f t="shared" si="52"/>
        <v>1015000000</v>
      </c>
      <c r="N1123" s="14">
        <f t="shared" si="53"/>
        <v>134000000</v>
      </c>
    </row>
    <row r="1124" spans="1:14" x14ac:dyDescent="0.2">
      <c r="A1124">
        <v>1153</v>
      </c>
      <c r="B1124" t="s">
        <v>400</v>
      </c>
      <c r="C1124" t="s">
        <v>5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s="2">
        <v>0</v>
      </c>
      <c r="I1124" s="2">
        <v>685000000</v>
      </c>
      <c r="J1124" t="s">
        <v>72</v>
      </c>
      <c r="K1124" s="18" t="s">
        <v>73</v>
      </c>
      <c r="L1124" s="171">
        <f t="shared" si="51"/>
        <v>1446000000</v>
      </c>
      <c r="M1124" s="14">
        <f t="shared" si="52"/>
        <v>996000000</v>
      </c>
      <c r="N1124" s="14">
        <f t="shared" si="53"/>
        <v>450000000</v>
      </c>
    </row>
    <row r="1125" spans="1:14" x14ac:dyDescent="0.2">
      <c r="A1125">
        <v>1154</v>
      </c>
      <c r="B1125" t="s">
        <v>400</v>
      </c>
      <c r="C1125" t="s">
        <v>6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s="2">
        <v>0</v>
      </c>
      <c r="I1125" s="2">
        <v>870000000</v>
      </c>
      <c r="J1125" t="s">
        <v>72</v>
      </c>
      <c r="K1125" s="18" t="s">
        <v>73</v>
      </c>
      <c r="L1125" s="171">
        <f t="shared" si="51"/>
        <v>1803000000</v>
      </c>
      <c r="M1125" s="14">
        <f t="shared" si="52"/>
        <v>1228000000</v>
      </c>
      <c r="N1125" s="14">
        <f t="shared" si="53"/>
        <v>575000000</v>
      </c>
    </row>
    <row r="1126" spans="1:14" x14ac:dyDescent="0.2">
      <c r="A1126">
        <v>1155</v>
      </c>
      <c r="B1126" t="s">
        <v>400</v>
      </c>
      <c r="C1126" t="s">
        <v>7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s="2">
        <v>0</v>
      </c>
      <c r="I1126" s="2">
        <v>917000000</v>
      </c>
      <c r="J1126" t="s">
        <v>72</v>
      </c>
      <c r="K1126" s="18" t="s">
        <v>73</v>
      </c>
      <c r="L1126" s="171">
        <f t="shared" si="51"/>
        <v>1060000000</v>
      </c>
      <c r="M1126" s="14">
        <f t="shared" si="52"/>
        <v>6121000000</v>
      </c>
      <c r="N1126" s="14">
        <f t="shared" si="53"/>
        <v>-5061000000</v>
      </c>
    </row>
    <row r="1127" spans="1:14" x14ac:dyDescent="0.2">
      <c r="A1127">
        <v>1156</v>
      </c>
      <c r="B1127" t="s">
        <v>401</v>
      </c>
      <c r="C1127" t="s">
        <v>2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s="2">
        <v>0</v>
      </c>
      <c r="I1127" s="2">
        <v>0</v>
      </c>
      <c r="J1127" t="s">
        <v>9</v>
      </c>
      <c r="K1127" s="18" t="s">
        <v>278</v>
      </c>
      <c r="L1127" s="171">
        <f t="shared" si="51"/>
        <v>11034000000</v>
      </c>
      <c r="M1127" s="14">
        <f t="shared" si="52"/>
        <v>7796000000</v>
      </c>
      <c r="N1127" s="14">
        <f t="shared" si="53"/>
        <v>3238000000</v>
      </c>
    </row>
    <row r="1128" spans="1:14" x14ac:dyDescent="0.2">
      <c r="A1128">
        <v>1157</v>
      </c>
      <c r="B1128" t="s">
        <v>401</v>
      </c>
      <c r="C1128" t="s">
        <v>5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s="2">
        <v>0</v>
      </c>
      <c r="I1128" s="2">
        <v>0</v>
      </c>
      <c r="J1128" t="s">
        <v>9</v>
      </c>
      <c r="K1128" s="18" t="s">
        <v>278</v>
      </c>
      <c r="L1128" s="171">
        <f t="shared" si="51"/>
        <v>12446000000</v>
      </c>
      <c r="M1128" s="14">
        <f t="shared" si="52"/>
        <v>8766000000</v>
      </c>
      <c r="N1128" s="14">
        <f t="shared" si="53"/>
        <v>3680000000</v>
      </c>
    </row>
    <row r="1129" spans="1:14" x14ac:dyDescent="0.2">
      <c r="A1129">
        <v>1158</v>
      </c>
      <c r="B1129" t="s">
        <v>401</v>
      </c>
      <c r="C1129" t="s">
        <v>6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s="2">
        <v>0</v>
      </c>
      <c r="I1129" s="2">
        <v>0</v>
      </c>
      <c r="J1129" t="s">
        <v>9</v>
      </c>
      <c r="K1129" s="18" t="s">
        <v>278</v>
      </c>
      <c r="L1129" s="171">
        <f t="shared" si="51"/>
        <v>14067000000</v>
      </c>
      <c r="M1129" s="14">
        <f t="shared" si="52"/>
        <v>9892000000</v>
      </c>
      <c r="N1129" s="14">
        <f t="shared" si="53"/>
        <v>4175000000</v>
      </c>
    </row>
    <row r="1130" spans="1:14" x14ac:dyDescent="0.2">
      <c r="A1130">
        <v>1159</v>
      </c>
      <c r="B1130" t="s">
        <v>401</v>
      </c>
      <c r="C1130" t="s">
        <v>7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s="2">
        <v>0</v>
      </c>
      <c r="I1130" s="2">
        <v>0</v>
      </c>
      <c r="J1130" t="s">
        <v>9</v>
      </c>
      <c r="K1130" s="18" t="s">
        <v>278</v>
      </c>
      <c r="L1130" s="171">
        <f t="shared" si="51"/>
        <v>14971000000</v>
      </c>
      <c r="M1130" s="14">
        <f t="shared" si="52"/>
        <v>10469000000</v>
      </c>
      <c r="N1130" s="14">
        <f t="shared" si="53"/>
        <v>4502000000</v>
      </c>
    </row>
    <row r="1131" spans="1:14" x14ac:dyDescent="0.2">
      <c r="A1131">
        <v>1160</v>
      </c>
      <c r="B1131" t="s">
        <v>402</v>
      </c>
      <c r="C1131" t="s">
        <v>2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s="2">
        <v>0</v>
      </c>
      <c r="I1131" s="2">
        <v>510000000</v>
      </c>
      <c r="J1131" t="s">
        <v>3</v>
      </c>
      <c r="K1131" s="18" t="s">
        <v>200</v>
      </c>
      <c r="L1131" s="171">
        <f t="shared" si="51"/>
        <v>3305000000</v>
      </c>
      <c r="M1131" s="14">
        <f t="shared" si="52"/>
        <v>2325000000</v>
      </c>
      <c r="N1131" s="14">
        <f t="shared" si="53"/>
        <v>980000000</v>
      </c>
    </row>
    <row r="1132" spans="1:14" x14ac:dyDescent="0.2">
      <c r="A1132">
        <v>1161</v>
      </c>
      <c r="B1132" t="s">
        <v>402</v>
      </c>
      <c r="C1132" t="s">
        <v>5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s="2">
        <v>0</v>
      </c>
      <c r="I1132" s="2">
        <v>573000000</v>
      </c>
      <c r="J1132" t="s">
        <v>3</v>
      </c>
      <c r="K1132" s="18" t="s">
        <v>200</v>
      </c>
      <c r="L1132" s="171">
        <f t="shared" si="51"/>
        <v>3668000000</v>
      </c>
      <c r="M1132" s="14">
        <f t="shared" si="52"/>
        <v>2490000000</v>
      </c>
      <c r="N1132" s="14">
        <f t="shared" si="53"/>
        <v>1178000000</v>
      </c>
    </row>
    <row r="1133" spans="1:14" x14ac:dyDescent="0.2">
      <c r="A1133">
        <v>1162</v>
      </c>
      <c r="B1133" t="s">
        <v>402</v>
      </c>
      <c r="C1133" t="s">
        <v>6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s="2">
        <v>0</v>
      </c>
      <c r="I1133" s="2">
        <v>574000000</v>
      </c>
      <c r="J1133" t="s">
        <v>3</v>
      </c>
      <c r="K1133" s="18" t="s">
        <v>200</v>
      </c>
      <c r="L1133" s="171">
        <f t="shared" si="51"/>
        <v>3633000000</v>
      </c>
      <c r="M1133" s="14">
        <f t="shared" si="52"/>
        <v>2489000000</v>
      </c>
      <c r="N1133" s="14">
        <f t="shared" si="53"/>
        <v>1144000000</v>
      </c>
    </row>
    <row r="1134" spans="1:14" x14ac:dyDescent="0.2">
      <c r="A1134">
        <v>1163</v>
      </c>
      <c r="B1134" t="s">
        <v>402</v>
      </c>
      <c r="C1134" t="s">
        <v>7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s="2">
        <v>0</v>
      </c>
      <c r="I1134" s="2">
        <v>603000000</v>
      </c>
      <c r="J1134" t="s">
        <v>3</v>
      </c>
      <c r="K1134" s="18" t="s">
        <v>200</v>
      </c>
      <c r="L1134" s="171">
        <f t="shared" si="51"/>
        <v>3702000000</v>
      </c>
      <c r="M1134" s="14">
        <f t="shared" si="52"/>
        <v>2454000000</v>
      </c>
      <c r="N1134" s="14">
        <f t="shared" si="53"/>
        <v>1248000000</v>
      </c>
    </row>
    <row r="1135" spans="1:14" x14ac:dyDescent="0.2">
      <c r="A1135">
        <v>1164</v>
      </c>
      <c r="B1135" t="s">
        <v>403</v>
      </c>
      <c r="C1135" t="s">
        <v>2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s="2">
        <v>0</v>
      </c>
      <c r="I1135" s="2">
        <v>0</v>
      </c>
      <c r="J1135" t="s">
        <v>72</v>
      </c>
      <c r="K1135" s="18" t="s">
        <v>103</v>
      </c>
      <c r="L1135" s="171">
        <f t="shared" si="51"/>
        <v>5043000000</v>
      </c>
      <c r="M1135" s="14">
        <f t="shared" si="52"/>
        <v>1654000000</v>
      </c>
      <c r="N1135" s="14">
        <f t="shared" si="53"/>
        <v>3389000000</v>
      </c>
    </row>
    <row r="1136" spans="1:14" x14ac:dyDescent="0.2">
      <c r="A1136">
        <v>1165</v>
      </c>
      <c r="B1136" t="s">
        <v>403</v>
      </c>
      <c r="C1136" t="s">
        <v>5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s="2">
        <v>0</v>
      </c>
      <c r="I1136" s="2">
        <v>0</v>
      </c>
      <c r="J1136" t="s">
        <v>72</v>
      </c>
      <c r="K1136" s="18" t="s">
        <v>103</v>
      </c>
      <c r="L1136" s="171">
        <f t="shared" si="51"/>
        <v>5104000000</v>
      </c>
      <c r="M1136" s="14">
        <f t="shared" si="52"/>
        <v>1905000000</v>
      </c>
      <c r="N1136" s="14">
        <f t="shared" si="53"/>
        <v>3199000000</v>
      </c>
    </row>
    <row r="1137" spans="1:14" x14ac:dyDescent="0.2">
      <c r="A1137">
        <v>1166</v>
      </c>
      <c r="B1137" t="s">
        <v>403</v>
      </c>
      <c r="C1137" t="s">
        <v>6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s="2">
        <v>0</v>
      </c>
      <c r="I1137" s="2">
        <v>0</v>
      </c>
      <c r="J1137" t="s">
        <v>72</v>
      </c>
      <c r="K1137" s="18" t="s">
        <v>103</v>
      </c>
      <c r="L1137" s="171">
        <f t="shared" si="51"/>
        <v>5809000000</v>
      </c>
      <c r="M1137" s="14">
        <f t="shared" si="52"/>
        <v>2092000000</v>
      </c>
      <c r="N1137" s="14">
        <f t="shared" si="53"/>
        <v>3717000000</v>
      </c>
    </row>
    <row r="1138" spans="1:14" x14ac:dyDescent="0.2">
      <c r="A1138">
        <v>1167</v>
      </c>
      <c r="B1138" t="s">
        <v>403</v>
      </c>
      <c r="C1138" t="s">
        <v>7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s="2">
        <v>0</v>
      </c>
      <c r="I1138" s="2">
        <v>0</v>
      </c>
      <c r="J1138" t="s">
        <v>72</v>
      </c>
      <c r="K1138" s="18" t="s">
        <v>103</v>
      </c>
      <c r="L1138" s="171">
        <f t="shared" si="51"/>
        <v>3063000000</v>
      </c>
      <c r="M1138" s="14">
        <f t="shared" si="52"/>
        <v>1764000000</v>
      </c>
      <c r="N1138" s="14">
        <f t="shared" si="53"/>
        <v>1299000000</v>
      </c>
    </row>
    <row r="1139" spans="1:14" x14ac:dyDescent="0.2">
      <c r="A1139">
        <v>1168</v>
      </c>
      <c r="B1139" t="s">
        <v>404</v>
      </c>
      <c r="C1139" t="s">
        <v>2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s="2">
        <v>0</v>
      </c>
      <c r="I1139" s="2">
        <v>916000000</v>
      </c>
      <c r="J1139" t="s">
        <v>3</v>
      </c>
      <c r="K1139" s="18" t="s">
        <v>167</v>
      </c>
      <c r="L1139" s="171">
        <f t="shared" si="51"/>
        <v>7175000000</v>
      </c>
      <c r="M1139" s="14">
        <f t="shared" si="52"/>
        <v>3918000000</v>
      </c>
      <c r="N1139" s="14">
        <f t="shared" si="53"/>
        <v>3257000000</v>
      </c>
    </row>
    <row r="1140" spans="1:14" x14ac:dyDescent="0.2">
      <c r="A1140">
        <v>1169</v>
      </c>
      <c r="B1140" t="s">
        <v>404</v>
      </c>
      <c r="C1140" t="s">
        <v>5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s="2">
        <v>0</v>
      </c>
      <c r="I1140" s="2">
        <v>951000000</v>
      </c>
      <c r="J1140" t="s">
        <v>3</v>
      </c>
      <c r="K1140" s="18" t="s">
        <v>167</v>
      </c>
      <c r="L1140" s="171">
        <f t="shared" si="51"/>
        <v>7423000000</v>
      </c>
      <c r="M1140" s="14">
        <f t="shared" si="52"/>
        <v>3848000000</v>
      </c>
      <c r="N1140" s="14">
        <f t="shared" si="53"/>
        <v>3575000000</v>
      </c>
    </row>
    <row r="1141" spans="1:14" x14ac:dyDescent="0.2">
      <c r="A1141">
        <v>1170</v>
      </c>
      <c r="B1141" t="s">
        <v>404</v>
      </c>
      <c r="C1141" t="s">
        <v>6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s="2">
        <v>0</v>
      </c>
      <c r="I1141" s="2">
        <v>1054000000</v>
      </c>
      <c r="J1141" t="s">
        <v>3</v>
      </c>
      <c r="K1141" s="18" t="s">
        <v>167</v>
      </c>
      <c r="L1141" s="171">
        <f t="shared" si="51"/>
        <v>6849000000</v>
      </c>
      <c r="M1141" s="14">
        <f t="shared" si="52"/>
        <v>3965000000</v>
      </c>
      <c r="N1141" s="14">
        <f t="shared" si="53"/>
        <v>2884000000</v>
      </c>
    </row>
    <row r="1142" spans="1:14" x14ac:dyDescent="0.2">
      <c r="A1142">
        <v>1171</v>
      </c>
      <c r="B1142" t="s">
        <v>404</v>
      </c>
      <c r="C1142" t="s">
        <v>7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s="2">
        <v>0</v>
      </c>
      <c r="I1142" s="2">
        <v>1026000000</v>
      </c>
      <c r="J1142" t="s">
        <v>3</v>
      </c>
      <c r="K1142" s="18" t="s">
        <v>167</v>
      </c>
      <c r="L1142" s="171">
        <f t="shared" si="51"/>
        <v>6843000000</v>
      </c>
      <c r="M1142" s="14">
        <f t="shared" si="52"/>
        <v>3769000000</v>
      </c>
      <c r="N1142" s="14">
        <f t="shared" si="53"/>
        <v>3074000000</v>
      </c>
    </row>
    <row r="1143" spans="1:14" x14ac:dyDescent="0.2">
      <c r="A1143">
        <v>1172</v>
      </c>
      <c r="B1143" t="s">
        <v>405</v>
      </c>
      <c r="C1143" t="s">
        <v>2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s="2">
        <v>0</v>
      </c>
      <c r="J1143" t="s">
        <v>12</v>
      </c>
      <c r="K1143" s="18" t="s">
        <v>46</v>
      </c>
      <c r="L1143" s="171">
        <f t="shared" si="51"/>
        <v>3761100000</v>
      </c>
      <c r="M1143" s="14">
        <f t="shared" si="52"/>
        <v>3151600000</v>
      </c>
      <c r="N1143" s="14">
        <f t="shared" si="53"/>
        <v>609500000</v>
      </c>
    </row>
    <row r="1144" spans="1:14" x14ac:dyDescent="0.2">
      <c r="A1144">
        <v>1173</v>
      </c>
      <c r="B1144" t="s">
        <v>405</v>
      </c>
      <c r="C1144" t="s">
        <v>5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s="2">
        <v>0</v>
      </c>
      <c r="J1144" t="s">
        <v>12</v>
      </c>
      <c r="K1144" s="18" t="s">
        <v>46</v>
      </c>
      <c r="L1144" s="171">
        <f t="shared" si="51"/>
        <v>3919000000</v>
      </c>
      <c r="M1144" s="14">
        <f t="shared" si="52"/>
        <v>3097000000</v>
      </c>
      <c r="N1144" s="14">
        <f t="shared" si="53"/>
        <v>822000000</v>
      </c>
    </row>
    <row r="1145" spans="1:14" x14ac:dyDescent="0.2">
      <c r="A1145">
        <v>1174</v>
      </c>
      <c r="B1145" t="s">
        <v>405</v>
      </c>
      <c r="C1145" t="s">
        <v>6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s="2">
        <v>0</v>
      </c>
      <c r="J1145" t="s">
        <v>12</v>
      </c>
      <c r="K1145" s="18" t="s">
        <v>46</v>
      </c>
      <c r="L1145" s="171">
        <f t="shared" si="51"/>
        <v>3833000000</v>
      </c>
      <c r="M1145" s="14">
        <f t="shared" si="52"/>
        <v>3117000000</v>
      </c>
      <c r="N1145" s="14">
        <f t="shared" si="53"/>
        <v>716000000</v>
      </c>
    </row>
    <row r="1146" spans="1:14" x14ac:dyDescent="0.2">
      <c r="A1146">
        <v>1175</v>
      </c>
      <c r="B1146" t="s">
        <v>405</v>
      </c>
      <c r="C1146" t="s">
        <v>7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s="2">
        <v>0</v>
      </c>
      <c r="J1146" t="s">
        <v>12</v>
      </c>
      <c r="K1146" s="18" t="s">
        <v>46</v>
      </c>
      <c r="L1146" s="171">
        <f t="shared" si="51"/>
        <v>3373000000</v>
      </c>
      <c r="M1146" s="14">
        <f t="shared" si="52"/>
        <v>2960000000</v>
      </c>
      <c r="N1146" s="14">
        <f t="shared" si="53"/>
        <v>413000000</v>
      </c>
    </row>
    <row r="1147" spans="1:14" x14ac:dyDescent="0.2">
      <c r="A1147">
        <v>1180</v>
      </c>
      <c r="B1147" t="s">
        <v>406</v>
      </c>
      <c r="C1147" t="s">
        <v>2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s="2">
        <v>0</v>
      </c>
      <c r="I1147" s="2">
        <v>0</v>
      </c>
      <c r="J1147" t="s">
        <v>48</v>
      </c>
      <c r="K1147" s="18" t="s">
        <v>407</v>
      </c>
      <c r="L1147" s="171">
        <f t="shared" si="51"/>
        <v>1513538000</v>
      </c>
      <c r="M1147" s="14">
        <f t="shared" si="52"/>
        <v>454900000</v>
      </c>
      <c r="N1147" s="14">
        <f t="shared" si="53"/>
        <v>1058638000</v>
      </c>
    </row>
    <row r="1148" spans="1:14" x14ac:dyDescent="0.2">
      <c r="A1148">
        <v>1181</v>
      </c>
      <c r="B1148" t="s">
        <v>406</v>
      </c>
      <c r="C1148" t="s">
        <v>5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s="2">
        <v>0</v>
      </c>
      <c r="I1148" s="2">
        <v>0</v>
      </c>
      <c r="J1148" t="s">
        <v>48</v>
      </c>
      <c r="K1148" s="18" t="s">
        <v>407</v>
      </c>
      <c r="L1148" s="171">
        <f t="shared" si="51"/>
        <v>1410625000</v>
      </c>
      <c r="M1148" s="14">
        <f t="shared" si="52"/>
        <v>467904000</v>
      </c>
      <c r="N1148" s="14">
        <f t="shared" si="53"/>
        <v>942721000</v>
      </c>
    </row>
    <row r="1149" spans="1:14" x14ac:dyDescent="0.2">
      <c r="A1149">
        <v>1182</v>
      </c>
      <c r="B1149" t="s">
        <v>406</v>
      </c>
      <c r="C1149" t="s">
        <v>6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s="2">
        <v>0</v>
      </c>
      <c r="I1149" s="2">
        <v>0</v>
      </c>
      <c r="J1149" t="s">
        <v>48</v>
      </c>
      <c r="K1149" s="18" t="s">
        <v>407</v>
      </c>
      <c r="L1149" s="171">
        <f t="shared" si="51"/>
        <v>1906526000</v>
      </c>
      <c r="M1149" s="14">
        <f t="shared" si="52"/>
        <v>520805000</v>
      </c>
      <c r="N1149" s="14">
        <f t="shared" si="53"/>
        <v>1385721000</v>
      </c>
    </row>
    <row r="1150" spans="1:14" x14ac:dyDescent="0.2">
      <c r="A1150">
        <v>1183</v>
      </c>
      <c r="B1150" t="s">
        <v>406</v>
      </c>
      <c r="C1150" t="s">
        <v>7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s="2">
        <v>0</v>
      </c>
      <c r="I1150" s="2">
        <v>0</v>
      </c>
      <c r="J1150" t="s">
        <v>48</v>
      </c>
      <c r="K1150" s="18" t="s">
        <v>407</v>
      </c>
      <c r="L1150" s="171">
        <f t="shared" si="51"/>
        <v>1581262000</v>
      </c>
      <c r="M1150" s="14">
        <f t="shared" si="52"/>
        <v>458989000</v>
      </c>
      <c r="N1150" s="14">
        <f t="shared" si="53"/>
        <v>1122273000</v>
      </c>
    </row>
    <row r="1151" spans="1:14" x14ac:dyDescent="0.2">
      <c r="A1151">
        <v>1184</v>
      </c>
      <c r="B1151" t="s">
        <v>408</v>
      </c>
      <c r="C1151" t="s">
        <v>2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s="2">
        <v>0</v>
      </c>
      <c r="J1151" t="s">
        <v>12</v>
      </c>
      <c r="K1151" s="18" t="s">
        <v>24</v>
      </c>
      <c r="L1151" s="171">
        <f t="shared" si="51"/>
        <v>2226343000</v>
      </c>
      <c r="M1151" s="14">
        <f t="shared" si="52"/>
        <v>1578104000</v>
      </c>
      <c r="N1151" s="14">
        <f t="shared" si="53"/>
        <v>648239000</v>
      </c>
    </row>
    <row r="1152" spans="1:14" x14ac:dyDescent="0.2">
      <c r="A1152">
        <v>1185</v>
      </c>
      <c r="B1152" t="s">
        <v>408</v>
      </c>
      <c r="C1152" t="s">
        <v>5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s="2">
        <v>0</v>
      </c>
      <c r="J1152" t="s">
        <v>12</v>
      </c>
      <c r="K1152" s="18" t="s">
        <v>24</v>
      </c>
      <c r="L1152" s="171">
        <f t="shared" si="51"/>
        <v>2268000000</v>
      </c>
      <c r="M1152" s="14">
        <f t="shared" si="52"/>
        <v>1772000000</v>
      </c>
      <c r="N1152" s="14">
        <f t="shared" si="53"/>
        <v>496000000</v>
      </c>
    </row>
    <row r="1153" spans="1:14" x14ac:dyDescent="0.2">
      <c r="A1153">
        <v>1186</v>
      </c>
      <c r="B1153" t="s">
        <v>408</v>
      </c>
      <c r="C1153" t="s">
        <v>6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s="2">
        <v>0</v>
      </c>
      <c r="J1153" t="s">
        <v>12</v>
      </c>
      <c r="K1153" s="18" t="s">
        <v>24</v>
      </c>
      <c r="L1153" s="171">
        <f t="shared" si="51"/>
        <v>2599000000</v>
      </c>
      <c r="M1153" s="14">
        <f t="shared" si="52"/>
        <v>1840000000</v>
      </c>
      <c r="N1153" s="14">
        <f t="shared" si="53"/>
        <v>759000000</v>
      </c>
    </row>
    <row r="1154" spans="1:14" x14ac:dyDescent="0.2">
      <c r="A1154">
        <v>1187</v>
      </c>
      <c r="B1154" t="s">
        <v>408</v>
      </c>
      <c r="C1154" t="s">
        <v>7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s="2">
        <v>0</v>
      </c>
      <c r="J1154" t="s">
        <v>12</v>
      </c>
      <c r="K1154" s="18" t="s">
        <v>24</v>
      </c>
      <c r="L1154" s="171">
        <f t="shared" si="51"/>
        <v>2811000000</v>
      </c>
      <c r="M1154" s="14">
        <f t="shared" si="52"/>
        <v>1933000000</v>
      </c>
      <c r="N1154" s="14">
        <f t="shared" si="53"/>
        <v>878000000</v>
      </c>
    </row>
    <row r="1155" spans="1:14" x14ac:dyDescent="0.2">
      <c r="A1155">
        <v>1188</v>
      </c>
      <c r="B1155" t="s">
        <v>409</v>
      </c>
      <c r="C1155" t="s">
        <v>2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s="2">
        <v>0</v>
      </c>
      <c r="I1155" s="2">
        <v>0</v>
      </c>
      <c r="J1155" t="s">
        <v>9</v>
      </c>
      <c r="K1155" s="18" t="s">
        <v>410</v>
      </c>
      <c r="L1155" s="171">
        <f t="shared" ref="L1155:L1218" si="54">E1155-F1155</f>
        <v>2094100000</v>
      </c>
      <c r="M1155" s="14">
        <f t="shared" ref="M1155:M1218" si="55">G1155+H1155+I1155</f>
        <v>1403500000</v>
      </c>
      <c r="N1155" s="14">
        <f t="shared" ref="N1155:N1218" si="56">L1155-M1155</f>
        <v>690600000</v>
      </c>
    </row>
    <row r="1156" spans="1:14" x14ac:dyDescent="0.2">
      <c r="A1156">
        <v>1189</v>
      </c>
      <c r="B1156" t="s">
        <v>409</v>
      </c>
      <c r="C1156" t="s">
        <v>5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s="2">
        <v>0</v>
      </c>
      <c r="I1156" s="2">
        <v>0</v>
      </c>
      <c r="J1156" t="s">
        <v>9</v>
      </c>
      <c r="K1156" s="18" t="s">
        <v>410</v>
      </c>
      <c r="L1156" s="171">
        <f t="shared" si="54"/>
        <v>2124900000</v>
      </c>
      <c r="M1156" s="14">
        <f t="shared" si="55"/>
        <v>1399500000</v>
      </c>
      <c r="N1156" s="14">
        <f t="shared" si="56"/>
        <v>725400000</v>
      </c>
    </row>
    <row r="1157" spans="1:14" x14ac:dyDescent="0.2">
      <c r="A1157">
        <v>1190</v>
      </c>
      <c r="B1157" t="s">
        <v>409</v>
      </c>
      <c r="C1157" t="s">
        <v>6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s="2">
        <v>0</v>
      </c>
      <c r="I1157" s="2">
        <v>0</v>
      </c>
      <c r="J1157" t="s">
        <v>9</v>
      </c>
      <c r="K1157" s="18" t="s">
        <v>410</v>
      </c>
      <c r="L1157" s="171">
        <f t="shared" si="54"/>
        <v>2203400000</v>
      </c>
      <c r="M1157" s="14">
        <f t="shared" si="55"/>
        <v>1545900000</v>
      </c>
      <c r="N1157" s="14">
        <f t="shared" si="56"/>
        <v>657500000</v>
      </c>
    </row>
    <row r="1158" spans="1:14" x14ac:dyDescent="0.2">
      <c r="A1158">
        <v>1191</v>
      </c>
      <c r="B1158" t="s">
        <v>409</v>
      </c>
      <c r="C1158" t="s">
        <v>7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s="2">
        <v>0</v>
      </c>
      <c r="I1158" s="2">
        <v>0</v>
      </c>
      <c r="J1158" t="s">
        <v>9</v>
      </c>
      <c r="K1158" s="18" t="s">
        <v>410</v>
      </c>
      <c r="L1158" s="171">
        <f t="shared" si="54"/>
        <v>2304600000</v>
      </c>
      <c r="M1158" s="14">
        <f t="shared" si="55"/>
        <v>1626000000</v>
      </c>
      <c r="N1158" s="14">
        <f t="shared" si="56"/>
        <v>678600000</v>
      </c>
    </row>
    <row r="1159" spans="1:14" x14ac:dyDescent="0.2">
      <c r="A1159">
        <v>1200</v>
      </c>
      <c r="B1159" t="s">
        <v>411</v>
      </c>
      <c r="C1159" t="s">
        <v>2</v>
      </c>
      <c r="D1159" s="1">
        <v>41274</v>
      </c>
      <c r="E1159" s="2">
        <v>484581000</v>
      </c>
      <c r="F1159" s="2">
        <v>21306000</v>
      </c>
      <c r="G1159" s="2">
        <v>38123000</v>
      </c>
      <c r="H1159" s="2">
        <v>0</v>
      </c>
      <c r="I1159" s="2">
        <v>147515000</v>
      </c>
      <c r="J1159" t="s">
        <v>42</v>
      </c>
      <c r="K1159" s="18" t="s">
        <v>254</v>
      </c>
      <c r="L1159" s="171">
        <f t="shared" si="54"/>
        <v>463275000</v>
      </c>
      <c r="M1159" s="14">
        <f t="shared" si="55"/>
        <v>185638000</v>
      </c>
      <c r="N1159" s="14">
        <f t="shared" si="56"/>
        <v>277637000</v>
      </c>
    </row>
    <row r="1160" spans="1:14" x14ac:dyDescent="0.2">
      <c r="A1160">
        <v>1201</v>
      </c>
      <c r="B1160" t="s">
        <v>411</v>
      </c>
      <c r="C1160" t="s">
        <v>5</v>
      </c>
      <c r="D1160" s="1">
        <v>41639</v>
      </c>
      <c r="E1160" s="2">
        <v>780209000</v>
      </c>
      <c r="F1160" s="2">
        <v>38851000</v>
      </c>
      <c r="G1160" s="2">
        <v>56881000</v>
      </c>
      <c r="H1160" s="2">
        <v>0</v>
      </c>
      <c r="I1160" s="2">
        <v>306769000</v>
      </c>
      <c r="J1160" t="s">
        <v>42</v>
      </c>
      <c r="K1160" s="18" t="s">
        <v>254</v>
      </c>
      <c r="L1160" s="171">
        <f t="shared" si="54"/>
        <v>741358000</v>
      </c>
      <c r="M1160" s="14">
        <f t="shared" si="55"/>
        <v>363650000</v>
      </c>
      <c r="N1160" s="14">
        <f t="shared" si="56"/>
        <v>377708000</v>
      </c>
    </row>
    <row r="1161" spans="1:14" x14ac:dyDescent="0.2">
      <c r="A1161">
        <v>1202</v>
      </c>
      <c r="B1161" t="s">
        <v>411</v>
      </c>
      <c r="C1161" t="s">
        <v>6</v>
      </c>
      <c r="D1161" s="1">
        <v>42004</v>
      </c>
      <c r="E1161" s="2">
        <v>933505000</v>
      </c>
      <c r="F1161" s="2">
        <v>53871000</v>
      </c>
      <c r="G1161" s="2">
        <v>51085000</v>
      </c>
      <c r="H1161" s="2">
        <v>0</v>
      </c>
      <c r="I1161" s="2">
        <v>374661000</v>
      </c>
      <c r="J1161" t="s">
        <v>42</v>
      </c>
      <c r="K1161" s="18" t="s">
        <v>254</v>
      </c>
      <c r="L1161" s="171">
        <f t="shared" si="54"/>
        <v>879634000</v>
      </c>
      <c r="M1161" s="14">
        <f t="shared" si="55"/>
        <v>425746000</v>
      </c>
      <c r="N1161" s="14">
        <f t="shared" si="56"/>
        <v>453888000</v>
      </c>
    </row>
    <row r="1162" spans="1:14" x14ac:dyDescent="0.2">
      <c r="A1162">
        <v>1203</v>
      </c>
      <c r="B1162" t="s">
        <v>411</v>
      </c>
      <c r="C1162" t="s">
        <v>7</v>
      </c>
      <c r="D1162" s="1">
        <v>42369</v>
      </c>
      <c r="E1162" s="2">
        <v>1023285000</v>
      </c>
      <c r="F1162" s="2">
        <v>55352000</v>
      </c>
      <c r="G1162" s="2">
        <v>49298000</v>
      </c>
      <c r="H1162" s="2">
        <v>0</v>
      </c>
      <c r="I1162" s="2">
        <v>409215000</v>
      </c>
      <c r="J1162" t="s">
        <v>42</v>
      </c>
      <c r="K1162" s="18" t="s">
        <v>254</v>
      </c>
      <c r="L1162" s="171">
        <f t="shared" si="54"/>
        <v>967933000</v>
      </c>
      <c r="M1162" s="14">
        <f t="shared" si="55"/>
        <v>458513000</v>
      </c>
      <c r="N1162" s="14">
        <f t="shared" si="56"/>
        <v>509420000</v>
      </c>
    </row>
    <row r="1163" spans="1:14" x14ac:dyDescent="0.2">
      <c r="A1163">
        <v>1204</v>
      </c>
      <c r="B1163" t="s">
        <v>412</v>
      </c>
      <c r="C1163" t="s">
        <v>2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s="2">
        <v>0</v>
      </c>
      <c r="I1163" s="2">
        <v>205334000</v>
      </c>
      <c r="J1163" t="s">
        <v>72</v>
      </c>
      <c r="K1163" s="18" t="s">
        <v>73</v>
      </c>
      <c r="L1163" s="171">
        <f t="shared" si="54"/>
        <v>1643802000</v>
      </c>
      <c r="M1163" s="14">
        <f t="shared" si="55"/>
        <v>697059000</v>
      </c>
      <c r="N1163" s="14">
        <f t="shared" si="56"/>
        <v>946743000</v>
      </c>
    </row>
    <row r="1164" spans="1:14" x14ac:dyDescent="0.2">
      <c r="A1164">
        <v>1205</v>
      </c>
      <c r="B1164" t="s">
        <v>412</v>
      </c>
      <c r="C1164" t="s">
        <v>5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s="2">
        <v>0</v>
      </c>
      <c r="I1164" s="2">
        <v>239343000</v>
      </c>
      <c r="J1164" t="s">
        <v>72</v>
      </c>
      <c r="K1164" s="18" t="s">
        <v>73</v>
      </c>
      <c r="L1164" s="171">
        <f t="shared" si="54"/>
        <v>1649666000</v>
      </c>
      <c r="M1164" s="14">
        <f t="shared" si="55"/>
        <v>780929000</v>
      </c>
      <c r="N1164" s="14">
        <f t="shared" si="56"/>
        <v>868737000</v>
      </c>
    </row>
    <row r="1165" spans="1:14" x14ac:dyDescent="0.2">
      <c r="A1165">
        <v>1206</v>
      </c>
      <c r="B1165" t="s">
        <v>412</v>
      </c>
      <c r="C1165" t="s">
        <v>6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s="2">
        <v>0</v>
      </c>
      <c r="I1165" s="2">
        <v>294684000</v>
      </c>
      <c r="J1165" t="s">
        <v>72</v>
      </c>
      <c r="K1165" s="18" t="s">
        <v>73</v>
      </c>
      <c r="L1165" s="171">
        <f t="shared" si="54"/>
        <v>2106543000</v>
      </c>
      <c r="M1165" s="14">
        <f t="shared" si="55"/>
        <v>969571000</v>
      </c>
      <c r="N1165" s="14">
        <f t="shared" si="56"/>
        <v>1136972000</v>
      </c>
    </row>
    <row r="1166" spans="1:14" x14ac:dyDescent="0.2">
      <c r="A1166">
        <v>1207</v>
      </c>
      <c r="B1166" t="s">
        <v>412</v>
      </c>
      <c r="C1166" t="s">
        <v>7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s="2">
        <v>0</v>
      </c>
      <c r="I1166" s="2">
        <v>354620000</v>
      </c>
      <c r="J1166" t="s">
        <v>72</v>
      </c>
      <c r="K1166" s="18" t="s">
        <v>73</v>
      </c>
      <c r="L1166" s="171">
        <f t="shared" si="54"/>
        <v>2122154000</v>
      </c>
      <c r="M1166" s="14">
        <f t="shared" si="55"/>
        <v>1047951000</v>
      </c>
      <c r="N1166" s="14">
        <f t="shared" si="56"/>
        <v>1074203000</v>
      </c>
    </row>
    <row r="1167" spans="1:14" x14ac:dyDescent="0.2">
      <c r="A1167">
        <v>1209</v>
      </c>
      <c r="B1167" t="s">
        <v>413</v>
      </c>
      <c r="C1167" t="s">
        <v>2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s="2">
        <v>0</v>
      </c>
      <c r="I1167" s="2">
        <v>294400000</v>
      </c>
      <c r="J1167" t="s">
        <v>9</v>
      </c>
      <c r="K1167" s="18" t="s">
        <v>312</v>
      </c>
      <c r="L1167" s="171">
        <f t="shared" si="54"/>
        <v>2715700000</v>
      </c>
      <c r="M1167" s="14">
        <f t="shared" si="55"/>
        <v>771600000</v>
      </c>
      <c r="N1167" s="14">
        <f t="shared" si="56"/>
        <v>1944100000</v>
      </c>
    </row>
    <row r="1168" spans="1:14" x14ac:dyDescent="0.2">
      <c r="A1168">
        <v>1210</v>
      </c>
      <c r="B1168" t="s">
        <v>413</v>
      </c>
      <c r="C1168" t="s">
        <v>5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s="2">
        <v>0</v>
      </c>
      <c r="I1168" s="2">
        <v>291100000</v>
      </c>
      <c r="J1168" t="s">
        <v>9</v>
      </c>
      <c r="K1168" s="18" t="s">
        <v>312</v>
      </c>
      <c r="L1168" s="171">
        <f t="shared" si="54"/>
        <v>2643000000</v>
      </c>
      <c r="M1168" s="14">
        <f t="shared" si="55"/>
        <v>722900000</v>
      </c>
      <c r="N1168" s="14">
        <f t="shared" si="56"/>
        <v>1920100000</v>
      </c>
    </row>
    <row r="1169" spans="1:14" x14ac:dyDescent="0.2">
      <c r="A1169">
        <v>1211</v>
      </c>
      <c r="B1169" t="s">
        <v>413</v>
      </c>
      <c r="C1169" t="s">
        <v>6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s="2">
        <v>0</v>
      </c>
      <c r="I1169" s="2">
        <v>292900000</v>
      </c>
      <c r="J1169" t="s">
        <v>9</v>
      </c>
      <c r="K1169" s="18" t="s">
        <v>312</v>
      </c>
      <c r="L1169" s="171">
        <f t="shared" si="54"/>
        <v>2745700000</v>
      </c>
      <c r="M1169" s="14">
        <f t="shared" si="55"/>
        <v>736800000</v>
      </c>
      <c r="N1169" s="14">
        <f t="shared" si="56"/>
        <v>2008900000</v>
      </c>
    </row>
    <row r="1170" spans="1:14" x14ac:dyDescent="0.2">
      <c r="A1170">
        <v>1212</v>
      </c>
      <c r="B1170" t="s">
        <v>414</v>
      </c>
      <c r="C1170" t="s">
        <v>2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s="2">
        <v>0</v>
      </c>
      <c r="I1170" s="2">
        <v>0</v>
      </c>
      <c r="J1170" t="s">
        <v>9</v>
      </c>
      <c r="K1170" s="18" t="s">
        <v>68</v>
      </c>
      <c r="L1170" s="171">
        <f t="shared" si="54"/>
        <v>3097418000</v>
      </c>
      <c r="M1170" s="14">
        <f t="shared" si="55"/>
        <v>2120025000</v>
      </c>
      <c r="N1170" s="14">
        <f t="shared" si="56"/>
        <v>977393000</v>
      </c>
    </row>
    <row r="1171" spans="1:14" x14ac:dyDescent="0.2">
      <c r="A1171">
        <v>1213</v>
      </c>
      <c r="B1171" t="s">
        <v>414</v>
      </c>
      <c r="C1171" t="s">
        <v>5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s="2">
        <v>0</v>
      </c>
      <c r="I1171" s="2">
        <v>0</v>
      </c>
      <c r="J1171" t="s">
        <v>9</v>
      </c>
      <c r="K1171" s="18" t="s">
        <v>68</v>
      </c>
      <c r="L1171" s="171">
        <f t="shared" si="54"/>
        <v>3369001000</v>
      </c>
      <c r="M1171" s="14">
        <f t="shared" si="55"/>
        <v>2265516000</v>
      </c>
      <c r="N1171" s="14">
        <f t="shared" si="56"/>
        <v>1103485000</v>
      </c>
    </row>
    <row r="1172" spans="1:14" x14ac:dyDescent="0.2">
      <c r="A1172">
        <v>1214</v>
      </c>
      <c r="B1172" t="s">
        <v>414</v>
      </c>
      <c r="C1172" t="s">
        <v>6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s="2">
        <v>0</v>
      </c>
      <c r="I1172" s="2">
        <v>0</v>
      </c>
      <c r="J1172" t="s">
        <v>9</v>
      </c>
      <c r="K1172" s="18" t="s">
        <v>68</v>
      </c>
      <c r="L1172" s="171">
        <f t="shared" si="54"/>
        <v>3708901000</v>
      </c>
      <c r="M1172" s="14">
        <f t="shared" si="55"/>
        <v>2438527000</v>
      </c>
      <c r="N1172" s="14">
        <f t="shared" si="56"/>
        <v>1270374000</v>
      </c>
    </row>
    <row r="1173" spans="1:14" x14ac:dyDescent="0.2">
      <c r="A1173">
        <v>1215</v>
      </c>
      <c r="B1173" t="s">
        <v>414</v>
      </c>
      <c r="C1173" t="s">
        <v>7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s="2">
        <v>0</v>
      </c>
      <c r="I1173" s="2">
        <v>0</v>
      </c>
      <c r="J1173" t="s">
        <v>9</v>
      </c>
      <c r="K1173" s="18" t="s">
        <v>68</v>
      </c>
      <c r="L1173" s="171">
        <f t="shared" si="54"/>
        <v>4162643000</v>
      </c>
      <c r="M1173" s="14">
        <f t="shared" si="55"/>
        <v>2648622000</v>
      </c>
      <c r="N1173" s="14">
        <f t="shared" si="56"/>
        <v>1514021000</v>
      </c>
    </row>
    <row r="1174" spans="1:14" x14ac:dyDescent="0.2">
      <c r="A1174">
        <v>1216</v>
      </c>
      <c r="B1174" t="s">
        <v>415</v>
      </c>
      <c r="C1174" t="s">
        <v>2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s="2">
        <v>0</v>
      </c>
      <c r="I1174" s="2">
        <v>3585000000</v>
      </c>
      <c r="J1174" t="s">
        <v>72</v>
      </c>
      <c r="K1174" s="18" t="s">
        <v>73</v>
      </c>
      <c r="L1174" s="171">
        <f t="shared" si="54"/>
        <v>13570000000</v>
      </c>
      <c r="M1174" s="14">
        <f t="shared" si="55"/>
        <v>5464000000</v>
      </c>
      <c r="N1174" s="14">
        <f t="shared" si="56"/>
        <v>8106000000</v>
      </c>
    </row>
    <row r="1175" spans="1:14" x14ac:dyDescent="0.2">
      <c r="A1175">
        <v>1217</v>
      </c>
      <c r="B1175" t="s">
        <v>415</v>
      </c>
      <c r="C1175" t="s">
        <v>5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s="2">
        <v>0</v>
      </c>
      <c r="I1175" s="2">
        <v>4203000000</v>
      </c>
      <c r="J1175" t="s">
        <v>72</v>
      </c>
      <c r="K1175" s="18" t="s">
        <v>73</v>
      </c>
      <c r="L1175" s="171">
        <f t="shared" si="54"/>
        <v>13673000000</v>
      </c>
      <c r="M1175" s="14">
        <f t="shared" si="55"/>
        <v>6311000000</v>
      </c>
      <c r="N1175" s="14">
        <f t="shared" si="56"/>
        <v>7362000000</v>
      </c>
    </row>
    <row r="1176" spans="1:14" x14ac:dyDescent="0.2">
      <c r="A1176">
        <v>1218</v>
      </c>
      <c r="B1176" t="s">
        <v>415</v>
      </c>
      <c r="C1176" t="s">
        <v>6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s="2">
        <v>0</v>
      </c>
      <c r="I1176" s="2">
        <v>4261000000</v>
      </c>
      <c r="J1176" t="s">
        <v>72</v>
      </c>
      <c r="K1176" s="18" t="s">
        <v>73</v>
      </c>
      <c r="L1176" s="171">
        <f t="shared" si="54"/>
        <v>12509000000</v>
      </c>
      <c r="M1176" s="14">
        <f t="shared" si="55"/>
        <v>6314000000</v>
      </c>
      <c r="N1176" s="14">
        <f t="shared" si="56"/>
        <v>6195000000</v>
      </c>
    </row>
    <row r="1177" spans="1:14" x14ac:dyDescent="0.2">
      <c r="A1177">
        <v>1219</v>
      </c>
      <c r="B1177" t="s">
        <v>415</v>
      </c>
      <c r="C1177" t="s">
        <v>7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s="2">
        <v>0</v>
      </c>
      <c r="I1177" s="2">
        <v>4544000000</v>
      </c>
      <c r="J1177" t="s">
        <v>72</v>
      </c>
      <c r="K1177" s="18" t="s">
        <v>73</v>
      </c>
      <c r="L1177" s="171">
        <f t="shared" si="54"/>
        <v>6676000000</v>
      </c>
      <c r="M1177" s="14">
        <f t="shared" si="55"/>
        <v>6157000000</v>
      </c>
      <c r="N1177" s="14">
        <f t="shared" si="56"/>
        <v>519000000</v>
      </c>
    </row>
    <row r="1178" spans="1:14" x14ac:dyDescent="0.2">
      <c r="A1178">
        <v>1224</v>
      </c>
      <c r="B1178" t="s">
        <v>416</v>
      </c>
      <c r="C1178" t="s">
        <v>2</v>
      </c>
      <c r="D1178" s="1">
        <v>41274</v>
      </c>
      <c r="E1178" s="2">
        <v>1355300000</v>
      </c>
      <c r="F1178" s="2">
        <v>90800000</v>
      </c>
      <c r="G1178" s="2">
        <v>803800000</v>
      </c>
      <c r="H1178" s="2">
        <v>0</v>
      </c>
      <c r="I1178" s="2">
        <v>76000000</v>
      </c>
      <c r="J1178" t="s">
        <v>37</v>
      </c>
      <c r="K1178" s="18" t="s">
        <v>417</v>
      </c>
      <c r="L1178" s="171">
        <f t="shared" si="54"/>
        <v>1264500000</v>
      </c>
      <c r="M1178" s="14">
        <f t="shared" si="55"/>
        <v>879800000</v>
      </c>
      <c r="N1178" s="14">
        <f t="shared" si="56"/>
        <v>384700000</v>
      </c>
    </row>
    <row r="1179" spans="1:14" x14ac:dyDescent="0.2">
      <c r="A1179">
        <v>1225</v>
      </c>
      <c r="B1179" t="s">
        <v>416</v>
      </c>
      <c r="C1179" t="s">
        <v>5</v>
      </c>
      <c r="D1179" s="1">
        <v>41639</v>
      </c>
      <c r="E1179" s="2">
        <v>1346100000</v>
      </c>
      <c r="F1179" s="2">
        <v>81100000</v>
      </c>
      <c r="G1179" s="2">
        <v>812800000</v>
      </c>
      <c r="H1179" s="2">
        <v>0</v>
      </c>
      <c r="I1179" s="2">
        <v>69900000</v>
      </c>
      <c r="J1179" t="s">
        <v>37</v>
      </c>
      <c r="K1179" s="18" t="s">
        <v>417</v>
      </c>
      <c r="L1179" s="171">
        <f t="shared" si="54"/>
        <v>1265000000</v>
      </c>
      <c r="M1179" s="14">
        <f t="shared" si="55"/>
        <v>882700000</v>
      </c>
      <c r="N1179" s="14">
        <f t="shared" si="56"/>
        <v>382300000</v>
      </c>
    </row>
    <row r="1180" spans="1:14" x14ac:dyDescent="0.2">
      <c r="A1180">
        <v>1226</v>
      </c>
      <c r="B1180" t="s">
        <v>416</v>
      </c>
      <c r="C1180" t="s">
        <v>6</v>
      </c>
      <c r="D1180" s="1">
        <v>42004</v>
      </c>
      <c r="E1180" s="2">
        <v>1381400000</v>
      </c>
      <c r="F1180" s="2">
        <v>80900000</v>
      </c>
      <c r="G1180" s="2">
        <v>816700000</v>
      </c>
      <c r="H1180" s="2">
        <v>0</v>
      </c>
      <c r="I1180" s="2">
        <v>65400000</v>
      </c>
      <c r="J1180" t="s">
        <v>37</v>
      </c>
      <c r="K1180" s="18" t="s">
        <v>417</v>
      </c>
      <c r="L1180" s="171">
        <f t="shared" si="54"/>
        <v>1300500000</v>
      </c>
      <c r="M1180" s="14">
        <f t="shared" si="55"/>
        <v>882100000</v>
      </c>
      <c r="N1180" s="14">
        <f t="shared" si="56"/>
        <v>418400000</v>
      </c>
    </row>
    <row r="1181" spans="1:14" x14ac:dyDescent="0.2">
      <c r="A1181">
        <v>1227</v>
      </c>
      <c r="B1181" t="s">
        <v>416</v>
      </c>
      <c r="C1181" t="s">
        <v>7</v>
      </c>
      <c r="D1181" s="1">
        <v>42369</v>
      </c>
      <c r="E1181" s="2">
        <v>1421300000</v>
      </c>
      <c r="F1181" s="2">
        <v>95500000</v>
      </c>
      <c r="G1181" s="2">
        <v>836700000</v>
      </c>
      <c r="H1181" s="2">
        <v>0</v>
      </c>
      <c r="I1181" s="2">
        <v>57300000</v>
      </c>
      <c r="J1181" t="s">
        <v>37</v>
      </c>
      <c r="K1181" s="18" t="s">
        <v>417</v>
      </c>
      <c r="L1181" s="171">
        <f t="shared" si="54"/>
        <v>1325800000</v>
      </c>
      <c r="M1181" s="14">
        <f t="shared" si="55"/>
        <v>894000000</v>
      </c>
      <c r="N1181" s="14">
        <f t="shared" si="56"/>
        <v>431800000</v>
      </c>
    </row>
    <row r="1182" spans="1:14" x14ac:dyDescent="0.2">
      <c r="A1182">
        <v>1228</v>
      </c>
      <c r="B1182" t="s">
        <v>418</v>
      </c>
      <c r="C1182" t="s">
        <v>2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s="2">
        <v>0</v>
      </c>
      <c r="J1182" t="s">
        <v>3</v>
      </c>
      <c r="K1182" s="18" t="s">
        <v>419</v>
      </c>
      <c r="L1182" s="171">
        <f t="shared" si="54"/>
        <v>2241315000</v>
      </c>
      <c r="M1182" s="14">
        <f t="shared" si="55"/>
        <v>1603985000</v>
      </c>
      <c r="N1182" s="14">
        <f t="shared" si="56"/>
        <v>637330000</v>
      </c>
    </row>
    <row r="1183" spans="1:14" x14ac:dyDescent="0.2">
      <c r="A1183">
        <v>1229</v>
      </c>
      <c r="B1183" t="s">
        <v>418</v>
      </c>
      <c r="C1183" t="s">
        <v>5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s="2">
        <v>0</v>
      </c>
      <c r="J1183" t="s">
        <v>3</v>
      </c>
      <c r="K1183" s="18" t="s">
        <v>419</v>
      </c>
      <c r="L1183" s="171">
        <f t="shared" si="54"/>
        <v>2140713000</v>
      </c>
      <c r="M1183" s="14">
        <f t="shared" si="55"/>
        <v>1530508000</v>
      </c>
      <c r="N1183" s="14">
        <f t="shared" si="56"/>
        <v>610205000</v>
      </c>
    </row>
    <row r="1184" spans="1:14" x14ac:dyDescent="0.2">
      <c r="A1184">
        <v>1230</v>
      </c>
      <c r="B1184" t="s">
        <v>418</v>
      </c>
      <c r="C1184" t="s">
        <v>6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s="2">
        <v>0</v>
      </c>
      <c r="J1184" t="s">
        <v>3</v>
      </c>
      <c r="K1184" s="18" t="s">
        <v>419</v>
      </c>
      <c r="L1184" s="171">
        <f t="shared" si="54"/>
        <v>2140713000</v>
      </c>
      <c r="M1184" s="14">
        <f t="shared" si="55"/>
        <v>1488331000</v>
      </c>
      <c r="N1184" s="14">
        <f t="shared" si="56"/>
        <v>652382000</v>
      </c>
    </row>
    <row r="1185" spans="1:14" x14ac:dyDescent="0.2">
      <c r="A1185">
        <v>1231</v>
      </c>
      <c r="B1185" t="s">
        <v>418</v>
      </c>
      <c r="C1185" t="s">
        <v>7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s="2">
        <v>0</v>
      </c>
      <c r="J1185" t="s">
        <v>3</v>
      </c>
      <c r="K1185" s="18" t="s">
        <v>419</v>
      </c>
      <c r="L1185" s="171">
        <f t="shared" si="54"/>
        <v>2019469000</v>
      </c>
      <c r="M1185" s="14">
        <f t="shared" si="55"/>
        <v>1390117000</v>
      </c>
      <c r="N1185" s="14">
        <f t="shared" si="56"/>
        <v>629352000</v>
      </c>
    </row>
    <row r="1186" spans="1:14" x14ac:dyDescent="0.2">
      <c r="A1186">
        <v>1232</v>
      </c>
      <c r="B1186" t="s">
        <v>420</v>
      </c>
      <c r="C1186" t="s">
        <v>2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3</v>
      </c>
      <c r="K1186" s="18" t="s">
        <v>116</v>
      </c>
      <c r="L1186" s="171">
        <f t="shared" si="54"/>
        <v>2688500000</v>
      </c>
      <c r="M1186" s="14">
        <f t="shared" si="55"/>
        <v>1368300000</v>
      </c>
      <c r="N1186" s="14">
        <f t="shared" si="56"/>
        <v>1320200000</v>
      </c>
    </row>
    <row r="1187" spans="1:14" x14ac:dyDescent="0.2">
      <c r="A1187">
        <v>1233</v>
      </c>
      <c r="B1187" t="s">
        <v>420</v>
      </c>
      <c r="C1187" t="s">
        <v>5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3</v>
      </c>
      <c r="K1187" s="18" t="s">
        <v>116</v>
      </c>
      <c r="L1187" s="171">
        <f t="shared" si="54"/>
        <v>2760300000</v>
      </c>
      <c r="M1187" s="14">
        <f t="shared" si="55"/>
        <v>1382600000</v>
      </c>
      <c r="N1187" s="14">
        <f t="shared" si="56"/>
        <v>1377700000</v>
      </c>
    </row>
    <row r="1188" spans="1:14" x14ac:dyDescent="0.2">
      <c r="A1188">
        <v>1234</v>
      </c>
      <c r="B1188" t="s">
        <v>420</v>
      </c>
      <c r="C1188" t="s">
        <v>6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3</v>
      </c>
      <c r="K1188" s="18" t="s">
        <v>116</v>
      </c>
      <c r="L1188" s="171">
        <f t="shared" si="54"/>
        <v>3052800000</v>
      </c>
      <c r="M1188" s="14">
        <f t="shared" si="55"/>
        <v>1365500000</v>
      </c>
      <c r="N1188" s="14">
        <f t="shared" si="56"/>
        <v>1687300000</v>
      </c>
    </row>
    <row r="1189" spans="1:14" x14ac:dyDescent="0.2">
      <c r="A1189">
        <v>1235</v>
      </c>
      <c r="B1189" t="s">
        <v>420</v>
      </c>
      <c r="C1189" t="s">
        <v>7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3</v>
      </c>
      <c r="K1189" s="18" t="s">
        <v>116</v>
      </c>
      <c r="L1189" s="171">
        <f t="shared" si="54"/>
        <v>3379200000</v>
      </c>
      <c r="M1189" s="14">
        <f t="shared" si="55"/>
        <v>1365000000</v>
      </c>
      <c r="N1189" s="14">
        <f t="shared" si="56"/>
        <v>2014200000</v>
      </c>
    </row>
    <row r="1190" spans="1:14" x14ac:dyDescent="0.2">
      <c r="A1190">
        <v>1236</v>
      </c>
      <c r="B1190" t="s">
        <v>421</v>
      </c>
      <c r="C1190" t="s">
        <v>2</v>
      </c>
      <c r="D1190" s="1">
        <v>41639</v>
      </c>
      <c r="E1190" s="2">
        <v>15598000000</v>
      </c>
      <c r="F1190" s="2">
        <v>11759000000</v>
      </c>
      <c r="G1190" s="2">
        <v>0</v>
      </c>
      <c r="H1190" s="2">
        <v>0</v>
      </c>
      <c r="I1190" s="2">
        <v>2077000000</v>
      </c>
      <c r="J1190" t="s">
        <v>32</v>
      </c>
      <c r="K1190" s="18" t="s">
        <v>33</v>
      </c>
      <c r="L1190" s="171">
        <f t="shared" si="54"/>
        <v>3839000000</v>
      </c>
      <c r="M1190" s="14">
        <f t="shared" si="55"/>
        <v>2077000000</v>
      </c>
      <c r="N1190" s="14">
        <f t="shared" si="56"/>
        <v>1762000000</v>
      </c>
    </row>
    <row r="1191" spans="1:14" x14ac:dyDescent="0.2">
      <c r="A1191">
        <v>1237</v>
      </c>
      <c r="B1191" t="s">
        <v>421</v>
      </c>
      <c r="C1191" t="s">
        <v>5</v>
      </c>
      <c r="D1191" s="1">
        <v>42004</v>
      </c>
      <c r="E1191" s="2">
        <v>17090000000</v>
      </c>
      <c r="F1191" s="2">
        <v>12207000000</v>
      </c>
      <c r="G1191" s="2">
        <v>0</v>
      </c>
      <c r="H1191" s="2">
        <v>0</v>
      </c>
      <c r="I1191" s="2">
        <v>2433000000</v>
      </c>
      <c r="J1191" t="s">
        <v>32</v>
      </c>
      <c r="K1191" s="18" t="s">
        <v>33</v>
      </c>
      <c r="L1191" s="171">
        <f t="shared" si="54"/>
        <v>4883000000</v>
      </c>
      <c r="M1191" s="14">
        <f t="shared" si="55"/>
        <v>2433000000</v>
      </c>
      <c r="N1191" s="14">
        <f t="shared" si="56"/>
        <v>2450000000</v>
      </c>
    </row>
    <row r="1192" spans="1:14" x14ac:dyDescent="0.2">
      <c r="A1192">
        <v>1238</v>
      </c>
      <c r="B1192" t="s">
        <v>421</v>
      </c>
      <c r="C1192" t="s">
        <v>6</v>
      </c>
      <c r="D1192" s="1">
        <v>42369</v>
      </c>
      <c r="E1192" s="2">
        <v>16833000000</v>
      </c>
      <c r="F1192" s="2">
        <v>12713000000</v>
      </c>
      <c r="G1192" s="2">
        <v>0</v>
      </c>
      <c r="H1192" s="2">
        <v>0</v>
      </c>
      <c r="I1192" s="2">
        <v>2612000000</v>
      </c>
      <c r="J1192" t="s">
        <v>32</v>
      </c>
      <c r="K1192" s="18" t="s">
        <v>33</v>
      </c>
      <c r="L1192" s="171">
        <f t="shared" si="54"/>
        <v>4120000000</v>
      </c>
      <c r="M1192" s="14">
        <f t="shared" si="55"/>
        <v>2612000000</v>
      </c>
      <c r="N1192" s="14">
        <f t="shared" si="56"/>
        <v>1508000000</v>
      </c>
    </row>
    <row r="1193" spans="1:14" x14ac:dyDescent="0.2">
      <c r="A1193">
        <v>1239</v>
      </c>
      <c r="B1193" t="s">
        <v>421</v>
      </c>
      <c r="C1193" t="s">
        <v>7</v>
      </c>
      <c r="D1193" s="1">
        <v>42735</v>
      </c>
      <c r="E1193" s="2">
        <v>17666000000</v>
      </c>
      <c r="F1193" s="2">
        <v>12734000000</v>
      </c>
      <c r="G1193" s="2">
        <v>0</v>
      </c>
      <c r="H1193" s="2">
        <v>0</v>
      </c>
      <c r="I1193" s="2">
        <v>2755000000</v>
      </c>
      <c r="J1193" t="s">
        <v>32</v>
      </c>
      <c r="K1193" s="18" t="s">
        <v>33</v>
      </c>
      <c r="L1193" s="171">
        <f t="shared" si="54"/>
        <v>4932000000</v>
      </c>
      <c r="M1193" s="14">
        <f t="shared" si="55"/>
        <v>2755000000</v>
      </c>
      <c r="N1193" s="14">
        <f t="shared" si="56"/>
        <v>2177000000</v>
      </c>
    </row>
    <row r="1194" spans="1:14" x14ac:dyDescent="0.2">
      <c r="A1194">
        <v>1240</v>
      </c>
      <c r="B1194" t="s">
        <v>422</v>
      </c>
      <c r="C1194" t="s">
        <v>2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s="2">
        <v>0</v>
      </c>
      <c r="I1194" s="2">
        <v>65141000</v>
      </c>
      <c r="J1194" t="s">
        <v>9</v>
      </c>
      <c r="K1194" s="18" t="s">
        <v>66</v>
      </c>
      <c r="L1194" s="171">
        <f t="shared" si="54"/>
        <v>4083681000</v>
      </c>
      <c r="M1194" s="14">
        <f t="shared" si="55"/>
        <v>2253888000</v>
      </c>
      <c r="N1194" s="14">
        <f t="shared" si="56"/>
        <v>1829793000</v>
      </c>
    </row>
    <row r="1195" spans="1:14" x14ac:dyDescent="0.2">
      <c r="A1195">
        <v>1241</v>
      </c>
      <c r="B1195" t="s">
        <v>422</v>
      </c>
      <c r="C1195" t="s">
        <v>5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s="2">
        <v>0</v>
      </c>
      <c r="I1195" s="2">
        <v>117975000</v>
      </c>
      <c r="J1195" t="s">
        <v>9</v>
      </c>
      <c r="K1195" s="18" t="s">
        <v>66</v>
      </c>
      <c r="L1195" s="171">
        <f t="shared" si="54"/>
        <v>5715886000</v>
      </c>
      <c r="M1195" s="14">
        <f t="shared" si="55"/>
        <v>3303472000</v>
      </c>
      <c r="N1195" s="14">
        <f t="shared" si="56"/>
        <v>2412414000</v>
      </c>
    </row>
    <row r="1196" spans="1:14" x14ac:dyDescent="0.2">
      <c r="A1196">
        <v>1242</v>
      </c>
      <c r="B1196" t="s">
        <v>422</v>
      </c>
      <c r="C1196" t="s">
        <v>6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s="2">
        <v>0</v>
      </c>
      <c r="I1196" s="2">
        <v>207820000</v>
      </c>
      <c r="J1196" t="s">
        <v>9</v>
      </c>
      <c r="K1196" s="18" t="s">
        <v>66</v>
      </c>
      <c r="L1196" s="171">
        <f t="shared" si="54"/>
        <v>7584130000</v>
      </c>
      <c r="M1196" s="14">
        <f t="shared" si="55"/>
        <v>4510818000</v>
      </c>
      <c r="N1196" s="14">
        <f t="shared" si="56"/>
        <v>3073312000</v>
      </c>
    </row>
    <row r="1197" spans="1:14" x14ac:dyDescent="0.2">
      <c r="A1197">
        <v>1243</v>
      </c>
      <c r="B1197" t="s">
        <v>422</v>
      </c>
      <c r="C1197" t="s">
        <v>7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s="2">
        <v>0</v>
      </c>
      <c r="I1197" s="2">
        <v>272494000</v>
      </c>
      <c r="J1197" t="s">
        <v>9</v>
      </c>
      <c r="K1197" s="18" t="s">
        <v>66</v>
      </c>
      <c r="L1197" s="171">
        <f t="shared" si="54"/>
        <v>8591807000</v>
      </c>
      <c r="M1197" s="14">
        <f t="shared" si="55"/>
        <v>5332900000</v>
      </c>
      <c r="N1197" s="14">
        <f t="shared" si="56"/>
        <v>3258907000</v>
      </c>
    </row>
    <row r="1198" spans="1:14" x14ac:dyDescent="0.2">
      <c r="A1198">
        <v>1244</v>
      </c>
      <c r="B1198" t="s">
        <v>423</v>
      </c>
      <c r="C1198" t="s">
        <v>2</v>
      </c>
      <c r="D1198" s="1">
        <v>41391</v>
      </c>
      <c r="E1198" s="2">
        <v>3637212000</v>
      </c>
      <c r="F1198" s="2">
        <v>2446443000</v>
      </c>
      <c r="G1198" s="2">
        <v>0</v>
      </c>
      <c r="H1198" s="2">
        <v>0</v>
      </c>
      <c r="I1198" s="2">
        <v>0</v>
      </c>
      <c r="J1198" t="s">
        <v>15</v>
      </c>
      <c r="K1198" s="18" t="s">
        <v>155</v>
      </c>
      <c r="L1198" s="171">
        <f t="shared" si="54"/>
        <v>1190769000</v>
      </c>
      <c r="M1198" s="14">
        <f t="shared" si="55"/>
        <v>0</v>
      </c>
      <c r="N1198" s="14">
        <f t="shared" si="56"/>
        <v>1190769000</v>
      </c>
    </row>
    <row r="1199" spans="1:14" x14ac:dyDescent="0.2">
      <c r="A1199">
        <v>1245</v>
      </c>
      <c r="B1199" t="s">
        <v>423</v>
      </c>
      <c r="C1199" t="s">
        <v>5</v>
      </c>
      <c r="D1199" s="1">
        <v>41755</v>
      </c>
      <c r="E1199" s="2">
        <v>3585141000</v>
      </c>
      <c r="F1199" s="2">
        <v>2566444000</v>
      </c>
      <c r="G1199" s="2">
        <v>0</v>
      </c>
      <c r="H1199" s="2">
        <v>0</v>
      </c>
      <c r="I1199" s="2">
        <v>0</v>
      </c>
      <c r="J1199" t="s">
        <v>15</v>
      </c>
      <c r="K1199" s="18" t="s">
        <v>155</v>
      </c>
      <c r="L1199" s="171">
        <f t="shared" si="54"/>
        <v>1018697000</v>
      </c>
      <c r="M1199" s="14">
        <f t="shared" si="55"/>
        <v>0</v>
      </c>
      <c r="N1199" s="14">
        <f t="shared" si="56"/>
        <v>1018697000</v>
      </c>
    </row>
    <row r="1200" spans="1:14" x14ac:dyDescent="0.2">
      <c r="A1200">
        <v>1246</v>
      </c>
      <c r="B1200" t="s">
        <v>423</v>
      </c>
      <c r="C1200" t="s">
        <v>6</v>
      </c>
      <c r="D1200" s="1">
        <v>42119</v>
      </c>
      <c r="E1200" s="2">
        <v>3910865000</v>
      </c>
      <c r="F1200" s="2">
        <v>2850316000</v>
      </c>
      <c r="G1200" s="2">
        <v>0</v>
      </c>
      <c r="H1200" s="2">
        <v>0</v>
      </c>
      <c r="I1200" s="2">
        <v>0</v>
      </c>
      <c r="J1200" t="s">
        <v>15</v>
      </c>
      <c r="K1200" s="18" t="s">
        <v>155</v>
      </c>
      <c r="L1200" s="171">
        <f t="shared" si="54"/>
        <v>1060549000</v>
      </c>
      <c r="M1200" s="14">
        <f t="shared" si="55"/>
        <v>0</v>
      </c>
      <c r="N1200" s="14">
        <f t="shared" si="56"/>
        <v>1060549000</v>
      </c>
    </row>
    <row r="1201" spans="1:14" x14ac:dyDescent="0.2">
      <c r="A1201">
        <v>1247</v>
      </c>
      <c r="B1201" t="s">
        <v>423</v>
      </c>
      <c r="C1201" t="s">
        <v>7</v>
      </c>
      <c r="D1201" s="1">
        <v>42490</v>
      </c>
      <c r="E1201" s="2">
        <v>5386703000</v>
      </c>
      <c r="F1201" s="2">
        <v>4063955000</v>
      </c>
      <c r="G1201" s="2">
        <v>0</v>
      </c>
      <c r="H1201" s="2">
        <v>0</v>
      </c>
      <c r="I1201" s="2">
        <v>0</v>
      </c>
      <c r="J1201" t="s">
        <v>15</v>
      </c>
      <c r="K1201" s="18" t="s">
        <v>155</v>
      </c>
      <c r="L1201" s="171">
        <f t="shared" si="54"/>
        <v>1322748000</v>
      </c>
      <c r="M1201" s="14">
        <f t="shared" si="55"/>
        <v>0</v>
      </c>
      <c r="N1201" s="14">
        <f t="shared" si="56"/>
        <v>1322748000</v>
      </c>
    </row>
    <row r="1202" spans="1:14" x14ac:dyDescent="0.2">
      <c r="A1202">
        <v>1248</v>
      </c>
      <c r="B1202" t="s">
        <v>424</v>
      </c>
      <c r="C1202" t="s">
        <v>2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s="2">
        <v>0</v>
      </c>
      <c r="I1202" s="2">
        <v>1054000000</v>
      </c>
      <c r="J1202" t="s">
        <v>32</v>
      </c>
      <c r="K1202" s="18" t="s">
        <v>35</v>
      </c>
      <c r="L1202" s="171">
        <f t="shared" si="54"/>
        <v>3430000000</v>
      </c>
      <c r="M1202" s="14">
        <f t="shared" si="55"/>
        <v>1152000000</v>
      </c>
      <c r="N1202" s="14">
        <f t="shared" si="56"/>
        <v>2278000000</v>
      </c>
    </row>
    <row r="1203" spans="1:14" x14ac:dyDescent="0.2">
      <c r="A1203">
        <v>1249</v>
      </c>
      <c r="B1203" t="s">
        <v>424</v>
      </c>
      <c r="C1203" t="s">
        <v>5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s="2">
        <v>0</v>
      </c>
      <c r="I1203" s="2">
        <v>1178000000</v>
      </c>
      <c r="J1203" t="s">
        <v>32</v>
      </c>
      <c r="K1203" s="18" t="s">
        <v>35</v>
      </c>
      <c r="L1203" s="171">
        <f t="shared" si="54"/>
        <v>3545000000</v>
      </c>
      <c r="M1203" s="14">
        <f t="shared" si="55"/>
        <v>1246000000</v>
      </c>
      <c r="N1203" s="14">
        <f t="shared" si="56"/>
        <v>2299000000</v>
      </c>
    </row>
    <row r="1204" spans="1:14" x14ac:dyDescent="0.2">
      <c r="A1204">
        <v>1250</v>
      </c>
      <c r="B1204" t="s">
        <v>424</v>
      </c>
      <c r="C1204" t="s">
        <v>6</v>
      </c>
      <c r="D1204" s="1">
        <v>42004</v>
      </c>
      <c r="E1204" s="2">
        <v>10886000000</v>
      </c>
      <c r="F1204" s="2">
        <v>7036000000</v>
      </c>
      <c r="G1204" s="2">
        <v>0</v>
      </c>
      <c r="H1204" s="2">
        <v>0</v>
      </c>
      <c r="I1204" s="2">
        <v>1227000000</v>
      </c>
      <c r="J1204" t="s">
        <v>32</v>
      </c>
      <c r="K1204" s="18" t="s">
        <v>35</v>
      </c>
      <c r="L1204" s="171">
        <f t="shared" si="54"/>
        <v>3850000000</v>
      </c>
      <c r="M1204" s="14">
        <f t="shared" si="55"/>
        <v>1227000000</v>
      </c>
      <c r="N1204" s="14">
        <f t="shared" si="56"/>
        <v>2623000000</v>
      </c>
    </row>
    <row r="1205" spans="1:14" x14ac:dyDescent="0.2">
      <c r="A1205">
        <v>1251</v>
      </c>
      <c r="B1205" t="s">
        <v>424</v>
      </c>
      <c r="C1205" t="s">
        <v>7</v>
      </c>
      <c r="D1205" s="1">
        <v>42369</v>
      </c>
      <c r="E1205" s="2">
        <v>10415000000</v>
      </c>
      <c r="F1205" s="2">
        <v>6239000000</v>
      </c>
      <c r="G1205" s="2">
        <v>0</v>
      </c>
      <c r="H1205" s="2">
        <v>0</v>
      </c>
      <c r="I1205" s="2">
        <v>1214000000</v>
      </c>
      <c r="J1205" t="s">
        <v>32</v>
      </c>
      <c r="K1205" s="18" t="s">
        <v>35</v>
      </c>
      <c r="L1205" s="171">
        <f t="shared" si="54"/>
        <v>4176000000</v>
      </c>
      <c r="M1205" s="14">
        <f t="shared" si="55"/>
        <v>1214000000</v>
      </c>
      <c r="N1205" s="14">
        <f t="shared" si="56"/>
        <v>2962000000</v>
      </c>
    </row>
    <row r="1206" spans="1:14" x14ac:dyDescent="0.2">
      <c r="A1206">
        <v>1252</v>
      </c>
      <c r="B1206" t="s">
        <v>425</v>
      </c>
      <c r="C1206" t="s">
        <v>2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s="2">
        <v>0</v>
      </c>
      <c r="I1206" s="2">
        <v>110000000</v>
      </c>
      <c r="J1206" t="s">
        <v>26</v>
      </c>
      <c r="K1206" s="18" t="s">
        <v>203</v>
      </c>
      <c r="L1206" s="171">
        <f t="shared" si="54"/>
        <v>35172000000</v>
      </c>
      <c r="M1206" s="14">
        <f t="shared" si="55"/>
        <v>25467000000</v>
      </c>
      <c r="N1206" s="14">
        <f t="shared" si="56"/>
        <v>9705000000</v>
      </c>
    </row>
    <row r="1207" spans="1:14" x14ac:dyDescent="0.2">
      <c r="A1207">
        <v>1253</v>
      </c>
      <c r="B1207" t="s">
        <v>425</v>
      </c>
      <c r="C1207" t="s">
        <v>5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s="2">
        <v>0</v>
      </c>
      <c r="I1207" s="2">
        <v>92000000</v>
      </c>
      <c r="J1207" t="s">
        <v>26</v>
      </c>
      <c r="K1207" s="18" t="s">
        <v>203</v>
      </c>
      <c r="L1207" s="171">
        <f t="shared" si="54"/>
        <v>35445000000</v>
      </c>
      <c r="M1207" s="14">
        <f t="shared" si="55"/>
        <v>25864000000</v>
      </c>
      <c r="N1207" s="14">
        <f t="shared" si="56"/>
        <v>9581000000</v>
      </c>
    </row>
    <row r="1208" spans="1:14" x14ac:dyDescent="0.2">
      <c r="A1208">
        <v>1254</v>
      </c>
      <c r="B1208" t="s">
        <v>425</v>
      </c>
      <c r="C1208" t="s">
        <v>6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s="2">
        <v>0</v>
      </c>
      <c r="I1208" s="2">
        <v>75000000</v>
      </c>
      <c r="J1208" t="s">
        <v>26</v>
      </c>
      <c r="K1208" s="18" t="s">
        <v>203</v>
      </c>
      <c r="L1208" s="171">
        <f t="shared" si="54"/>
        <v>34325000000</v>
      </c>
      <c r="M1208" s="14">
        <f t="shared" si="55"/>
        <v>24613000000</v>
      </c>
      <c r="N1208" s="14">
        <f t="shared" si="56"/>
        <v>9712000000</v>
      </c>
    </row>
    <row r="1209" spans="1:14" x14ac:dyDescent="0.2">
      <c r="A1209">
        <v>1255</v>
      </c>
      <c r="B1209" t="s">
        <v>425</v>
      </c>
      <c r="C1209" t="s">
        <v>7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s="2">
        <v>0</v>
      </c>
      <c r="I1209" s="2">
        <v>70000000</v>
      </c>
      <c r="J1209" t="s">
        <v>26</v>
      </c>
      <c r="K1209" s="18" t="s">
        <v>203</v>
      </c>
      <c r="L1209" s="171">
        <f t="shared" si="54"/>
        <v>34590000000</v>
      </c>
      <c r="M1209" s="14">
        <f t="shared" si="55"/>
        <v>24805000000</v>
      </c>
      <c r="N1209" s="14">
        <f t="shared" si="56"/>
        <v>9785000000</v>
      </c>
    </row>
    <row r="1210" spans="1:14" x14ac:dyDescent="0.2">
      <c r="A1210">
        <v>1256</v>
      </c>
      <c r="B1210" t="s">
        <v>426</v>
      </c>
      <c r="C1210" t="s">
        <v>2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15</v>
      </c>
      <c r="K1210" s="18" t="s">
        <v>16</v>
      </c>
      <c r="L1210" s="171">
        <f t="shared" si="54"/>
        <v>44836000000</v>
      </c>
      <c r="M1210" s="14">
        <f t="shared" si="55"/>
        <v>27762000000</v>
      </c>
      <c r="N1210" s="14">
        <f t="shared" si="56"/>
        <v>17074000000</v>
      </c>
    </row>
    <row r="1211" spans="1:14" x14ac:dyDescent="0.2">
      <c r="A1211">
        <v>1257</v>
      </c>
      <c r="B1211" t="s">
        <v>426</v>
      </c>
      <c r="C1211" t="s">
        <v>5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15</v>
      </c>
      <c r="K1211" s="18" t="s">
        <v>16</v>
      </c>
      <c r="L1211" s="171">
        <f t="shared" si="54"/>
        <v>41998000000</v>
      </c>
      <c r="M1211" s="14">
        <f t="shared" si="55"/>
        <v>25632000000</v>
      </c>
      <c r="N1211" s="14">
        <f t="shared" si="56"/>
        <v>16366000000</v>
      </c>
    </row>
    <row r="1212" spans="1:14" x14ac:dyDescent="0.2">
      <c r="A1212">
        <v>1258</v>
      </c>
      <c r="B1212" t="s">
        <v>426</v>
      </c>
      <c r="C1212" t="s">
        <v>6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15</v>
      </c>
      <c r="K1212" s="18" t="s">
        <v>16</v>
      </c>
      <c r="L1212" s="171">
        <f t="shared" si="54"/>
        <v>40028000000</v>
      </c>
      <c r="M1212" s="14">
        <f t="shared" si="55"/>
        <v>26529000000</v>
      </c>
      <c r="N1212" s="14">
        <f t="shared" si="56"/>
        <v>13499000000</v>
      </c>
    </row>
    <row r="1213" spans="1:14" x14ac:dyDescent="0.2">
      <c r="A1213">
        <v>1259</v>
      </c>
      <c r="B1213" t="s">
        <v>426</v>
      </c>
      <c r="C1213" t="s">
        <v>7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15</v>
      </c>
      <c r="K1213" s="18" t="s">
        <v>16</v>
      </c>
      <c r="L1213" s="171">
        <f t="shared" si="54"/>
        <v>39203000000</v>
      </c>
      <c r="M1213" s="14">
        <f t="shared" si="55"/>
        <v>26227000000</v>
      </c>
      <c r="N1213" s="14">
        <f t="shared" si="56"/>
        <v>12976000000</v>
      </c>
    </row>
    <row r="1214" spans="1:14" x14ac:dyDescent="0.2">
      <c r="A1214">
        <v>1260</v>
      </c>
      <c r="B1214" t="s">
        <v>427</v>
      </c>
      <c r="C1214" t="s">
        <v>2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s="2">
        <v>0</v>
      </c>
      <c r="I1214" s="2">
        <v>3292900000</v>
      </c>
      <c r="J1214" t="s">
        <v>37</v>
      </c>
      <c r="K1214" s="18" t="s">
        <v>367</v>
      </c>
      <c r="L1214" s="171">
        <f t="shared" si="54"/>
        <v>4605900000</v>
      </c>
      <c r="M1214" s="14">
        <f t="shared" si="55"/>
        <v>3481900000</v>
      </c>
      <c r="N1214" s="14">
        <f t="shared" si="56"/>
        <v>1124000000</v>
      </c>
    </row>
    <row r="1215" spans="1:14" x14ac:dyDescent="0.2">
      <c r="A1215">
        <v>1261</v>
      </c>
      <c r="B1215" t="s">
        <v>427</v>
      </c>
      <c r="C1215" t="s">
        <v>5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s="2">
        <v>0</v>
      </c>
      <c r="I1215" s="2">
        <v>3574300000</v>
      </c>
      <c r="J1215" t="s">
        <v>37</v>
      </c>
      <c r="K1215" s="18" t="s">
        <v>367</v>
      </c>
      <c r="L1215" s="171">
        <f t="shared" si="54"/>
        <v>5246600000</v>
      </c>
      <c r="M1215" s="14">
        <f t="shared" si="55"/>
        <v>3751700000</v>
      </c>
      <c r="N1215" s="14">
        <f t="shared" si="56"/>
        <v>1494900000</v>
      </c>
    </row>
    <row r="1216" spans="1:14" x14ac:dyDescent="0.2">
      <c r="A1216">
        <v>1262</v>
      </c>
      <c r="B1216" t="s">
        <v>427</v>
      </c>
      <c r="C1216" t="s">
        <v>6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s="2">
        <v>0</v>
      </c>
      <c r="I1216" s="2">
        <v>3672400000</v>
      </c>
      <c r="J1216" t="s">
        <v>37</v>
      </c>
      <c r="K1216" s="18" t="s">
        <v>367</v>
      </c>
      <c r="L1216" s="171">
        <f t="shared" si="54"/>
        <v>5266700000</v>
      </c>
      <c r="M1216" s="14">
        <f t="shared" si="55"/>
        <v>3835900000</v>
      </c>
      <c r="N1216" s="14">
        <f t="shared" si="56"/>
        <v>1430800000</v>
      </c>
    </row>
    <row r="1217" spans="1:14" x14ac:dyDescent="0.2">
      <c r="A1217">
        <v>1263</v>
      </c>
      <c r="B1217" t="s">
        <v>427</v>
      </c>
      <c r="C1217" t="s">
        <v>7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s="2">
        <v>0</v>
      </c>
      <c r="I1217" s="2">
        <v>3732600000</v>
      </c>
      <c r="J1217" t="s">
        <v>37</v>
      </c>
      <c r="K1217" s="18" t="s">
        <v>367</v>
      </c>
      <c r="L1217" s="171">
        <f t="shared" si="54"/>
        <v>5480900000</v>
      </c>
      <c r="M1217" s="14">
        <f t="shared" si="55"/>
        <v>3889200000</v>
      </c>
      <c r="N1217" s="14">
        <f t="shared" si="56"/>
        <v>1591700000</v>
      </c>
    </row>
    <row r="1218" spans="1:14" x14ac:dyDescent="0.2">
      <c r="A1218">
        <v>1264</v>
      </c>
      <c r="B1218" t="s">
        <v>428</v>
      </c>
      <c r="C1218" t="s">
        <v>2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s="2">
        <v>0</v>
      </c>
      <c r="J1218" t="s">
        <v>26</v>
      </c>
      <c r="K1218" s="18" t="s">
        <v>159</v>
      </c>
      <c r="L1218" s="171">
        <f t="shared" si="54"/>
        <v>1949390000</v>
      </c>
      <c r="M1218" s="14">
        <f t="shared" si="55"/>
        <v>1206340000</v>
      </c>
      <c r="N1218" s="14">
        <f t="shared" si="56"/>
        <v>743050000</v>
      </c>
    </row>
    <row r="1219" spans="1:14" x14ac:dyDescent="0.2">
      <c r="A1219">
        <v>1265</v>
      </c>
      <c r="B1219" t="s">
        <v>428</v>
      </c>
      <c r="C1219" t="s">
        <v>5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s="2">
        <v>0</v>
      </c>
      <c r="J1219" t="s">
        <v>26</v>
      </c>
      <c r="K1219" s="18" t="s">
        <v>159</v>
      </c>
      <c r="L1219" s="171">
        <f t="shared" ref="L1219:L1282" si="57">E1219-F1219</f>
        <v>2614539000</v>
      </c>
      <c r="M1219" s="14">
        <f t="shared" ref="M1219:M1282" si="58">G1219+H1219+I1219</f>
        <v>1790620000</v>
      </c>
      <c r="N1219" s="14">
        <f t="shared" ref="N1219:N1282" si="59">L1219-M1219</f>
        <v>823919000</v>
      </c>
    </row>
    <row r="1220" spans="1:14" x14ac:dyDescent="0.2">
      <c r="A1220">
        <v>1266</v>
      </c>
      <c r="B1220" t="s">
        <v>428</v>
      </c>
      <c r="C1220" t="s">
        <v>6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s="2">
        <v>0</v>
      </c>
      <c r="J1220" t="s">
        <v>26</v>
      </c>
      <c r="K1220" s="18" t="s">
        <v>159</v>
      </c>
      <c r="L1220" s="171">
        <f t="shared" si="57"/>
        <v>3711019000</v>
      </c>
      <c r="M1220" s="14">
        <f t="shared" si="58"/>
        <v>2459103000</v>
      </c>
      <c r="N1220" s="14">
        <f t="shared" si="59"/>
        <v>1251916000</v>
      </c>
    </row>
    <row r="1221" spans="1:14" x14ac:dyDescent="0.2">
      <c r="A1221">
        <v>1267</v>
      </c>
      <c r="B1221" t="s">
        <v>428</v>
      </c>
      <c r="C1221" t="s">
        <v>7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s="2">
        <v>0</v>
      </c>
      <c r="J1221" t="s">
        <v>26</v>
      </c>
      <c r="K1221" s="18" t="s">
        <v>159</v>
      </c>
      <c r="L1221" s="171">
        <f t="shared" si="57"/>
        <v>4560733000</v>
      </c>
      <c r="M1221" s="14">
        <f t="shared" si="58"/>
        <v>3229992000</v>
      </c>
      <c r="N1221" s="14">
        <f t="shared" si="59"/>
        <v>1330741000</v>
      </c>
    </row>
    <row r="1222" spans="1:14" x14ac:dyDescent="0.2">
      <c r="A1222">
        <v>1268</v>
      </c>
      <c r="B1222" t="s">
        <v>429</v>
      </c>
      <c r="C1222" t="s">
        <v>2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s="2">
        <v>0</v>
      </c>
      <c r="I1222" s="2">
        <v>36100000</v>
      </c>
      <c r="J1222" t="s">
        <v>37</v>
      </c>
      <c r="K1222" s="18" t="s">
        <v>40</v>
      </c>
      <c r="L1222" s="171">
        <f t="shared" si="57"/>
        <v>1493000000</v>
      </c>
      <c r="M1222" s="14">
        <f t="shared" si="58"/>
        <v>51500000</v>
      </c>
      <c r="N1222" s="14">
        <f t="shared" si="59"/>
        <v>1441500000</v>
      </c>
    </row>
    <row r="1223" spans="1:14" x14ac:dyDescent="0.2">
      <c r="A1223">
        <v>1269</v>
      </c>
      <c r="B1223" t="s">
        <v>429</v>
      </c>
      <c r="C1223" t="s">
        <v>5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s="2">
        <v>0</v>
      </c>
      <c r="I1223" s="2">
        <v>38800000</v>
      </c>
      <c r="J1223" t="s">
        <v>37</v>
      </c>
      <c r="K1223" s="18" t="s">
        <v>40</v>
      </c>
      <c r="L1223" s="171">
        <f t="shared" si="57"/>
        <v>1895800000</v>
      </c>
      <c r="M1223" s="14">
        <f t="shared" si="58"/>
        <v>57600000</v>
      </c>
      <c r="N1223" s="14">
        <f t="shared" si="59"/>
        <v>1838200000</v>
      </c>
    </row>
    <row r="1224" spans="1:14" x14ac:dyDescent="0.2">
      <c r="A1224">
        <v>1270</v>
      </c>
      <c r="B1224" t="s">
        <v>429</v>
      </c>
      <c r="C1224" t="s">
        <v>6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s="2">
        <v>0</v>
      </c>
      <c r="I1224" s="2">
        <v>50900000</v>
      </c>
      <c r="J1224" t="s">
        <v>37</v>
      </c>
      <c r="K1224" s="18" t="s">
        <v>40</v>
      </c>
      <c r="L1224" s="171">
        <f t="shared" si="57"/>
        <v>2094100000</v>
      </c>
      <c r="M1224" s="14">
        <f t="shared" si="58"/>
        <v>69800000</v>
      </c>
      <c r="N1224" s="14">
        <f t="shared" si="59"/>
        <v>2024300000</v>
      </c>
    </row>
    <row r="1225" spans="1:14" x14ac:dyDescent="0.2">
      <c r="A1225">
        <v>1271</v>
      </c>
      <c r="B1225" t="s">
        <v>429</v>
      </c>
      <c r="C1225" t="s">
        <v>7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s="2">
        <v>0</v>
      </c>
      <c r="I1225" s="2">
        <v>77500000</v>
      </c>
      <c r="J1225" t="s">
        <v>37</v>
      </c>
      <c r="K1225" s="18" t="s">
        <v>40</v>
      </c>
      <c r="L1225" s="171">
        <f t="shared" si="57"/>
        <v>2147900000</v>
      </c>
      <c r="M1225" s="14">
        <f t="shared" si="58"/>
        <v>100300000</v>
      </c>
      <c r="N1225" s="14">
        <f t="shared" si="59"/>
        <v>2047600000</v>
      </c>
    </row>
    <row r="1226" spans="1:14" x14ac:dyDescent="0.2">
      <c r="A1226">
        <v>1272</v>
      </c>
      <c r="B1226" t="s">
        <v>430</v>
      </c>
      <c r="C1226" t="s">
        <v>2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s="2">
        <v>0</v>
      </c>
      <c r="I1226" s="2">
        <v>0</v>
      </c>
      <c r="J1226" t="s">
        <v>3</v>
      </c>
      <c r="K1226" s="18" t="s">
        <v>153</v>
      </c>
      <c r="L1226" s="171">
        <f t="shared" si="57"/>
        <v>2929029000</v>
      </c>
      <c r="M1226" s="14">
        <f t="shared" si="58"/>
        <v>1554973000</v>
      </c>
      <c r="N1226" s="14">
        <f t="shared" si="59"/>
        <v>1374056000</v>
      </c>
    </row>
    <row r="1227" spans="1:14" x14ac:dyDescent="0.2">
      <c r="A1227">
        <v>1273</v>
      </c>
      <c r="B1227" t="s">
        <v>430</v>
      </c>
      <c r="C1227" t="s">
        <v>5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s="2">
        <v>0</v>
      </c>
      <c r="I1227" s="2">
        <v>0</v>
      </c>
      <c r="J1227" t="s">
        <v>3</v>
      </c>
      <c r="K1227" s="18" t="s">
        <v>153</v>
      </c>
      <c r="L1227" s="171">
        <f t="shared" si="57"/>
        <v>3027744000</v>
      </c>
      <c r="M1227" s="14">
        <f t="shared" si="58"/>
        <v>1633992000</v>
      </c>
      <c r="N1227" s="14">
        <f t="shared" si="59"/>
        <v>1393752000</v>
      </c>
    </row>
    <row r="1228" spans="1:14" x14ac:dyDescent="0.2">
      <c r="A1228">
        <v>1274</v>
      </c>
      <c r="B1228" t="s">
        <v>430</v>
      </c>
      <c r="C1228" t="s">
        <v>6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s="2">
        <v>0</v>
      </c>
      <c r="I1228" s="2">
        <v>0</v>
      </c>
      <c r="J1228" t="s">
        <v>3</v>
      </c>
      <c r="K1228" s="18" t="s">
        <v>153</v>
      </c>
      <c r="L1228" s="171">
        <f t="shared" si="57"/>
        <v>3056499000</v>
      </c>
      <c r="M1228" s="14">
        <f t="shared" si="58"/>
        <v>1544746000</v>
      </c>
      <c r="N1228" s="14">
        <f t="shared" si="59"/>
        <v>1511753000</v>
      </c>
    </row>
    <row r="1229" spans="1:14" x14ac:dyDescent="0.2">
      <c r="A1229">
        <v>1275</v>
      </c>
      <c r="B1229" t="s">
        <v>430</v>
      </c>
      <c r="C1229" t="s">
        <v>7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s="2">
        <v>0</v>
      </c>
      <c r="I1229" s="2">
        <v>0</v>
      </c>
      <c r="J1229" t="s">
        <v>3</v>
      </c>
      <c r="K1229" s="18" t="s">
        <v>153</v>
      </c>
      <c r="L1229" s="171">
        <f t="shared" si="57"/>
        <v>2537369000</v>
      </c>
      <c r="M1229" s="14">
        <f t="shared" si="58"/>
        <v>1359360000</v>
      </c>
      <c r="N1229" s="14">
        <f t="shared" si="59"/>
        <v>1178009000</v>
      </c>
    </row>
    <row r="1230" spans="1:14" x14ac:dyDescent="0.2">
      <c r="A1230">
        <v>1276</v>
      </c>
      <c r="B1230" t="s">
        <v>431</v>
      </c>
      <c r="C1230" t="s">
        <v>2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s="2">
        <v>0</v>
      </c>
      <c r="I1230" s="2">
        <v>0</v>
      </c>
      <c r="J1230" t="s">
        <v>9</v>
      </c>
      <c r="K1230" s="18" t="s">
        <v>190</v>
      </c>
      <c r="L1230" s="171">
        <f t="shared" si="57"/>
        <v>1172399000</v>
      </c>
      <c r="M1230" s="14">
        <f t="shared" si="58"/>
        <v>568500000</v>
      </c>
      <c r="N1230" s="14">
        <f t="shared" si="59"/>
        <v>603899000</v>
      </c>
    </row>
    <row r="1231" spans="1:14" x14ac:dyDescent="0.2">
      <c r="A1231">
        <v>1277</v>
      </c>
      <c r="B1231" t="s">
        <v>431</v>
      </c>
      <c r="C1231" t="s">
        <v>5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s="2">
        <v>0</v>
      </c>
      <c r="I1231" s="2">
        <v>0</v>
      </c>
      <c r="J1231" t="s">
        <v>9</v>
      </c>
      <c r="K1231" s="18" t="s">
        <v>190</v>
      </c>
      <c r="L1231" s="171">
        <f t="shared" si="57"/>
        <v>1577884000</v>
      </c>
      <c r="M1231" s="14">
        <f t="shared" si="58"/>
        <v>861390000</v>
      </c>
      <c r="N1231" s="14">
        <f t="shared" si="59"/>
        <v>716494000</v>
      </c>
    </row>
    <row r="1232" spans="1:14" x14ac:dyDescent="0.2">
      <c r="A1232">
        <v>1278</v>
      </c>
      <c r="B1232" t="s">
        <v>431</v>
      </c>
      <c r="C1232" t="s">
        <v>6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s="2">
        <v>0</v>
      </c>
      <c r="I1232" s="2">
        <v>0</v>
      </c>
      <c r="J1232" t="s">
        <v>9</v>
      </c>
      <c r="K1232" s="18" t="s">
        <v>190</v>
      </c>
      <c r="L1232" s="171">
        <f t="shared" si="57"/>
        <v>1628114000</v>
      </c>
      <c r="M1232" s="14">
        <f t="shared" si="58"/>
        <v>794728000</v>
      </c>
      <c r="N1232" s="14">
        <f t="shared" si="59"/>
        <v>833386000</v>
      </c>
    </row>
    <row r="1233" spans="1:14" x14ac:dyDescent="0.2">
      <c r="A1233">
        <v>1279</v>
      </c>
      <c r="B1233" t="s">
        <v>431</v>
      </c>
      <c r="C1233" t="s">
        <v>7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s="2">
        <v>0</v>
      </c>
      <c r="I1233" s="2">
        <v>0</v>
      </c>
      <c r="J1233" t="s">
        <v>9</v>
      </c>
      <c r="K1233" s="18" t="s">
        <v>190</v>
      </c>
      <c r="L1233" s="171">
        <f t="shared" si="57"/>
        <v>1939814000</v>
      </c>
      <c r="M1233" s="14">
        <f t="shared" si="58"/>
        <v>957150000</v>
      </c>
      <c r="N1233" s="14">
        <f t="shared" si="59"/>
        <v>982664000</v>
      </c>
    </row>
    <row r="1234" spans="1:14" x14ac:dyDescent="0.2">
      <c r="A1234">
        <v>1280</v>
      </c>
      <c r="B1234" t="s">
        <v>432</v>
      </c>
      <c r="C1234" t="s">
        <v>2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s="2">
        <v>0</v>
      </c>
      <c r="J1234" t="s">
        <v>15</v>
      </c>
      <c r="K1234" s="18" t="s">
        <v>20</v>
      </c>
      <c r="L1234" s="171">
        <f t="shared" si="57"/>
        <v>961529000</v>
      </c>
      <c r="M1234" s="14">
        <f t="shared" si="58"/>
        <v>759205000</v>
      </c>
      <c r="N1234" s="14">
        <f t="shared" si="59"/>
        <v>202324000</v>
      </c>
    </row>
    <row r="1235" spans="1:14" x14ac:dyDescent="0.2">
      <c r="A1235">
        <v>1281</v>
      </c>
      <c r="B1235" t="s">
        <v>432</v>
      </c>
      <c r="C1235" t="s">
        <v>5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s="2">
        <v>0</v>
      </c>
      <c r="J1235" t="s">
        <v>15</v>
      </c>
      <c r="K1235" s="18" t="s">
        <v>20</v>
      </c>
      <c r="L1235" s="171">
        <f t="shared" si="57"/>
        <v>976142000</v>
      </c>
      <c r="M1235" s="14">
        <f t="shared" si="58"/>
        <v>714298000</v>
      </c>
      <c r="N1235" s="14">
        <f t="shared" si="59"/>
        <v>261844000</v>
      </c>
    </row>
    <row r="1236" spans="1:14" x14ac:dyDescent="0.2">
      <c r="A1236">
        <v>1282</v>
      </c>
      <c r="B1236" t="s">
        <v>432</v>
      </c>
      <c r="C1236" t="s">
        <v>6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s="2">
        <v>0</v>
      </c>
      <c r="J1236" t="s">
        <v>15</v>
      </c>
      <c r="K1236" s="18" t="s">
        <v>20</v>
      </c>
      <c r="L1236" s="171">
        <f t="shared" si="57"/>
        <v>1004608000</v>
      </c>
      <c r="M1236" s="14">
        <f t="shared" si="58"/>
        <v>780476000</v>
      </c>
      <c r="N1236" s="14">
        <f t="shared" si="59"/>
        <v>224132000</v>
      </c>
    </row>
    <row r="1237" spans="1:14" x14ac:dyDescent="0.2">
      <c r="A1237">
        <v>1283</v>
      </c>
      <c r="B1237" t="s">
        <v>432</v>
      </c>
      <c r="C1237" t="s">
        <v>7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s="2">
        <v>0</v>
      </c>
      <c r="J1237" t="s">
        <v>15</v>
      </c>
      <c r="K1237" s="18" t="s">
        <v>20</v>
      </c>
      <c r="L1237" s="171">
        <f t="shared" si="57"/>
        <v>1024500000</v>
      </c>
      <c r="M1237" s="14">
        <f t="shared" si="58"/>
        <v>724776000</v>
      </c>
      <c r="N1237" s="14">
        <f t="shared" si="59"/>
        <v>299724000</v>
      </c>
    </row>
    <row r="1238" spans="1:14" x14ac:dyDescent="0.2">
      <c r="A1238">
        <v>1284</v>
      </c>
      <c r="B1238" t="s">
        <v>433</v>
      </c>
      <c r="C1238" t="s">
        <v>2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s="2">
        <v>0</v>
      </c>
      <c r="I1238" s="2">
        <v>93000000</v>
      </c>
      <c r="J1238" t="s">
        <v>26</v>
      </c>
      <c r="K1238" s="18" t="s">
        <v>381</v>
      </c>
      <c r="L1238" s="171">
        <f t="shared" si="57"/>
        <v>20807000000</v>
      </c>
      <c r="M1238" s="14">
        <f t="shared" si="58"/>
        <v>6983000000</v>
      </c>
      <c r="N1238" s="14">
        <f t="shared" si="59"/>
        <v>13824000000</v>
      </c>
    </row>
    <row r="1239" spans="1:14" x14ac:dyDescent="0.2">
      <c r="A1239">
        <v>1285</v>
      </c>
      <c r="B1239" t="s">
        <v>433</v>
      </c>
      <c r="C1239" t="s">
        <v>5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s="2">
        <v>0</v>
      </c>
      <c r="I1239" s="2">
        <v>93000000</v>
      </c>
      <c r="J1239" t="s">
        <v>26</v>
      </c>
      <c r="K1239" s="18" t="s">
        <v>381</v>
      </c>
      <c r="L1239" s="171">
        <f t="shared" si="57"/>
        <v>19331000000</v>
      </c>
      <c r="M1239" s="14">
        <f t="shared" si="58"/>
        <v>7094000000</v>
      </c>
      <c r="N1239" s="14">
        <f t="shared" si="59"/>
        <v>12237000000</v>
      </c>
    </row>
    <row r="1240" spans="1:14" x14ac:dyDescent="0.2">
      <c r="A1240">
        <v>1286</v>
      </c>
      <c r="B1240" t="s">
        <v>433</v>
      </c>
      <c r="C1240" t="s">
        <v>6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s="2">
        <v>0</v>
      </c>
      <c r="I1240" s="2">
        <v>82000000</v>
      </c>
      <c r="J1240" t="s">
        <v>26</v>
      </c>
      <c r="K1240" s="18" t="s">
        <v>381</v>
      </c>
      <c r="L1240" s="171">
        <f t="shared" si="57"/>
        <v>17429000000</v>
      </c>
      <c r="M1240" s="14">
        <f t="shared" si="58"/>
        <v>6738000000</v>
      </c>
      <c r="N1240" s="14">
        <f t="shared" si="59"/>
        <v>10691000000</v>
      </c>
    </row>
    <row r="1241" spans="1:14" x14ac:dyDescent="0.2">
      <c r="A1241">
        <v>1287</v>
      </c>
      <c r="B1241" t="s">
        <v>433</v>
      </c>
      <c r="C1241" t="s">
        <v>7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s="2">
        <v>0</v>
      </c>
      <c r="I1241" s="2">
        <v>74000000</v>
      </c>
      <c r="J1241" t="s">
        <v>26</v>
      </c>
      <c r="K1241" s="18" t="s">
        <v>381</v>
      </c>
      <c r="L1241" s="171">
        <f t="shared" si="57"/>
        <v>17294000000</v>
      </c>
      <c r="M1241" s="14">
        <f t="shared" si="58"/>
        <v>6479000000</v>
      </c>
      <c r="N1241" s="14">
        <f t="shared" si="59"/>
        <v>10815000000</v>
      </c>
    </row>
    <row r="1242" spans="1:14" x14ac:dyDescent="0.2">
      <c r="A1242">
        <v>1288</v>
      </c>
      <c r="B1242" t="s">
        <v>434</v>
      </c>
      <c r="C1242" t="s">
        <v>2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s="2">
        <v>0</v>
      </c>
      <c r="I1242" s="2">
        <v>987000000</v>
      </c>
      <c r="J1242" t="s">
        <v>37</v>
      </c>
      <c r="K1242" s="18" t="s">
        <v>94</v>
      </c>
      <c r="L1242" s="171">
        <f t="shared" si="57"/>
        <v>16220000000</v>
      </c>
      <c r="M1242" s="14">
        <f t="shared" si="58"/>
        <v>11473000000</v>
      </c>
      <c r="N1242" s="14">
        <f t="shared" si="59"/>
        <v>4747000000</v>
      </c>
    </row>
    <row r="1243" spans="1:14" x14ac:dyDescent="0.2">
      <c r="A1243">
        <v>1289</v>
      </c>
      <c r="B1243" t="s">
        <v>434</v>
      </c>
      <c r="C1243" t="s">
        <v>5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s="2">
        <v>0</v>
      </c>
      <c r="I1243" s="2">
        <v>643000000</v>
      </c>
      <c r="J1243" t="s">
        <v>37</v>
      </c>
      <c r="K1243" s="18" t="s">
        <v>94</v>
      </c>
      <c r="L1243" s="171">
        <f t="shared" si="57"/>
        <v>16528000000</v>
      </c>
      <c r="M1243" s="14">
        <f t="shared" si="58"/>
        <v>10324000000</v>
      </c>
      <c r="N1243" s="14">
        <f t="shared" si="59"/>
        <v>6204000000</v>
      </c>
    </row>
    <row r="1244" spans="1:14" x14ac:dyDescent="0.2">
      <c r="A1244">
        <v>1290</v>
      </c>
      <c r="B1244" t="s">
        <v>434</v>
      </c>
      <c r="C1244" t="s">
        <v>6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s="2">
        <v>0</v>
      </c>
      <c r="I1244" s="2">
        <v>273000000</v>
      </c>
      <c r="J1244" t="s">
        <v>37</v>
      </c>
      <c r="K1244" s="18" t="s">
        <v>94</v>
      </c>
      <c r="L1244" s="171">
        <f t="shared" si="57"/>
        <v>15956000000</v>
      </c>
      <c r="M1244" s="14">
        <f t="shared" si="58"/>
        <v>9761000000</v>
      </c>
      <c r="N1244" s="14">
        <f t="shared" si="59"/>
        <v>6195000000</v>
      </c>
    </row>
    <row r="1245" spans="1:14" x14ac:dyDescent="0.2">
      <c r="A1245">
        <v>1291</v>
      </c>
      <c r="B1245" t="s">
        <v>434</v>
      </c>
      <c r="C1245" t="s">
        <v>7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s="2">
        <v>0</v>
      </c>
      <c r="I1245" s="2">
        <v>255000000</v>
      </c>
      <c r="J1245" t="s">
        <v>37</v>
      </c>
      <c r="K1245" s="18" t="s">
        <v>94</v>
      </c>
      <c r="L1245" s="171">
        <f t="shared" si="57"/>
        <v>15867000000</v>
      </c>
      <c r="M1245" s="14">
        <f t="shared" si="58"/>
        <v>9718000000</v>
      </c>
      <c r="N1245" s="14">
        <f t="shared" si="59"/>
        <v>6149000000</v>
      </c>
    </row>
    <row r="1246" spans="1:14" x14ac:dyDescent="0.2">
      <c r="A1246">
        <v>1292</v>
      </c>
      <c r="B1246" t="s">
        <v>435</v>
      </c>
      <c r="C1246" t="s">
        <v>2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s="2">
        <v>0</v>
      </c>
      <c r="J1246" t="s">
        <v>3</v>
      </c>
      <c r="K1246" s="18" t="s">
        <v>146</v>
      </c>
      <c r="L1246" s="171">
        <f t="shared" si="57"/>
        <v>1265900000</v>
      </c>
      <c r="M1246" s="14">
        <f t="shared" si="58"/>
        <v>1210000000</v>
      </c>
      <c r="N1246" s="14">
        <f t="shared" si="59"/>
        <v>55900000</v>
      </c>
    </row>
    <row r="1247" spans="1:14" x14ac:dyDescent="0.2">
      <c r="A1247">
        <v>1293</v>
      </c>
      <c r="B1247" t="s">
        <v>435</v>
      </c>
      <c r="C1247" t="s">
        <v>5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s="2">
        <v>0</v>
      </c>
      <c r="J1247" t="s">
        <v>3</v>
      </c>
      <c r="K1247" s="18" t="s">
        <v>146</v>
      </c>
      <c r="L1247" s="171">
        <f t="shared" si="57"/>
        <v>2370100000</v>
      </c>
      <c r="M1247" s="14">
        <f t="shared" si="58"/>
        <v>1616500000</v>
      </c>
      <c r="N1247" s="14">
        <f t="shared" si="59"/>
        <v>753600000</v>
      </c>
    </row>
    <row r="1248" spans="1:14" x14ac:dyDescent="0.2">
      <c r="A1248">
        <v>1294</v>
      </c>
      <c r="B1248" t="s">
        <v>435</v>
      </c>
      <c r="C1248" t="s">
        <v>6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s="2">
        <v>0</v>
      </c>
      <c r="J1248" t="s">
        <v>3</v>
      </c>
      <c r="K1248" s="18" t="s">
        <v>146</v>
      </c>
      <c r="L1248" s="171">
        <f t="shared" si="57"/>
        <v>2463000000</v>
      </c>
      <c r="M1248" s="14">
        <f t="shared" si="58"/>
        <v>1611100000</v>
      </c>
      <c r="N1248" s="14">
        <f t="shared" si="59"/>
        <v>851900000</v>
      </c>
    </row>
    <row r="1249" spans="1:14" x14ac:dyDescent="0.2">
      <c r="A1249">
        <v>1295</v>
      </c>
      <c r="B1249" t="s">
        <v>435</v>
      </c>
      <c r="C1249" t="s">
        <v>7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s="2">
        <v>0</v>
      </c>
      <c r="J1249" t="s">
        <v>3</v>
      </c>
      <c r="K1249" s="18" t="s">
        <v>146</v>
      </c>
      <c r="L1249" s="171">
        <f t="shared" si="57"/>
        <v>2185800000</v>
      </c>
      <c r="M1249" s="14">
        <f t="shared" si="58"/>
        <v>1453900000</v>
      </c>
      <c r="N1249" s="14">
        <f t="shared" si="59"/>
        <v>731900000</v>
      </c>
    </row>
    <row r="1250" spans="1:14" x14ac:dyDescent="0.2">
      <c r="A1250">
        <v>1296</v>
      </c>
      <c r="B1250" t="s">
        <v>436</v>
      </c>
      <c r="C1250" t="s">
        <v>2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s="2">
        <v>0</v>
      </c>
      <c r="I1250" s="2">
        <v>404336000</v>
      </c>
      <c r="J1250" t="s">
        <v>32</v>
      </c>
      <c r="K1250" s="18" t="s">
        <v>33</v>
      </c>
      <c r="L1250" s="171">
        <f t="shared" si="57"/>
        <v>1422245000</v>
      </c>
      <c r="M1250" s="14">
        <f t="shared" si="58"/>
        <v>570490000</v>
      </c>
      <c r="N1250" s="14">
        <f t="shared" si="59"/>
        <v>851755000</v>
      </c>
    </row>
    <row r="1251" spans="1:14" x14ac:dyDescent="0.2">
      <c r="A1251">
        <v>1297</v>
      </c>
      <c r="B1251" t="s">
        <v>436</v>
      </c>
      <c r="C1251" t="s">
        <v>5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s="2">
        <v>0</v>
      </c>
      <c r="I1251" s="2">
        <v>415708000</v>
      </c>
      <c r="J1251" t="s">
        <v>32</v>
      </c>
      <c r="K1251" s="18" t="s">
        <v>33</v>
      </c>
      <c r="L1251" s="171">
        <f t="shared" si="57"/>
        <v>1434192000</v>
      </c>
      <c r="M1251" s="14">
        <f t="shared" si="58"/>
        <v>587869000</v>
      </c>
      <c r="N1251" s="14">
        <f t="shared" si="59"/>
        <v>846323000</v>
      </c>
    </row>
    <row r="1252" spans="1:14" x14ac:dyDescent="0.2">
      <c r="A1252">
        <v>1298</v>
      </c>
      <c r="B1252" t="s">
        <v>436</v>
      </c>
      <c r="C1252" t="s">
        <v>6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s="2">
        <v>0</v>
      </c>
      <c r="I1252" s="2">
        <v>417358000</v>
      </c>
      <c r="J1252" t="s">
        <v>32</v>
      </c>
      <c r="K1252" s="18" t="s">
        <v>33</v>
      </c>
      <c r="L1252" s="171">
        <f t="shared" si="57"/>
        <v>1403778000</v>
      </c>
      <c r="M1252" s="14">
        <f t="shared" si="58"/>
        <v>592536000</v>
      </c>
      <c r="N1252" s="14">
        <f t="shared" si="59"/>
        <v>811242000</v>
      </c>
    </row>
    <row r="1253" spans="1:14" x14ac:dyDescent="0.2">
      <c r="A1253">
        <v>1299</v>
      </c>
      <c r="B1253" t="s">
        <v>436</v>
      </c>
      <c r="C1253" t="s">
        <v>7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s="2">
        <v>0</v>
      </c>
      <c r="I1253" s="2">
        <v>494422000</v>
      </c>
      <c r="J1253" t="s">
        <v>32</v>
      </c>
      <c r="K1253" s="18" t="s">
        <v>33</v>
      </c>
      <c r="L1253" s="171">
        <f t="shared" si="57"/>
        <v>1525768000</v>
      </c>
      <c r="M1253" s="14">
        <f t="shared" si="58"/>
        <v>671166000</v>
      </c>
      <c r="N1253" s="14">
        <f t="shared" si="59"/>
        <v>854602000</v>
      </c>
    </row>
    <row r="1254" spans="1:14" x14ac:dyDescent="0.2">
      <c r="A1254">
        <v>1300</v>
      </c>
      <c r="B1254" t="s">
        <v>437</v>
      </c>
      <c r="C1254" t="s">
        <v>2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48</v>
      </c>
      <c r="K1254" s="18" t="s">
        <v>182</v>
      </c>
      <c r="L1254" s="171">
        <f t="shared" si="57"/>
        <v>5951000000</v>
      </c>
      <c r="M1254" s="14">
        <f t="shared" si="58"/>
        <v>4401000000</v>
      </c>
      <c r="N1254" s="14">
        <f t="shared" si="59"/>
        <v>1550000000</v>
      </c>
    </row>
    <row r="1255" spans="1:14" x14ac:dyDescent="0.2">
      <c r="A1255">
        <v>1301</v>
      </c>
      <c r="B1255" t="s">
        <v>437</v>
      </c>
      <c r="C1255" t="s">
        <v>5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48</v>
      </c>
      <c r="K1255" s="18" t="s">
        <v>182</v>
      </c>
      <c r="L1255" s="171">
        <f t="shared" si="57"/>
        <v>6443000000</v>
      </c>
      <c r="M1255" s="14">
        <f t="shared" si="58"/>
        <v>4946000000</v>
      </c>
      <c r="N1255" s="14">
        <f t="shared" si="59"/>
        <v>1497000000</v>
      </c>
    </row>
    <row r="1256" spans="1:14" x14ac:dyDescent="0.2">
      <c r="A1256">
        <v>1302</v>
      </c>
      <c r="B1256" t="s">
        <v>437</v>
      </c>
      <c r="C1256" t="s">
        <v>6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48</v>
      </c>
      <c r="K1256" s="18" t="s">
        <v>182</v>
      </c>
      <c r="L1256" s="171">
        <f t="shared" si="57"/>
        <v>6560000000</v>
      </c>
      <c r="M1256" s="14">
        <f t="shared" si="58"/>
        <v>4571000000</v>
      </c>
      <c r="N1256" s="14">
        <f t="shared" si="59"/>
        <v>1989000000</v>
      </c>
    </row>
    <row r="1257" spans="1:14" x14ac:dyDescent="0.2">
      <c r="A1257">
        <v>1303</v>
      </c>
      <c r="B1257" t="s">
        <v>437</v>
      </c>
      <c r="C1257" t="s">
        <v>7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48</v>
      </c>
      <c r="K1257" s="18" t="s">
        <v>182</v>
      </c>
      <c r="L1257" s="171">
        <f t="shared" si="57"/>
        <v>6688000000</v>
      </c>
      <c r="M1257" s="14">
        <f t="shared" si="58"/>
        <v>5558000000</v>
      </c>
      <c r="N1257" s="14">
        <f t="shared" si="59"/>
        <v>1130000000</v>
      </c>
    </row>
    <row r="1258" spans="1:14" x14ac:dyDescent="0.2">
      <c r="A1258">
        <v>1304</v>
      </c>
      <c r="B1258" t="s">
        <v>438</v>
      </c>
      <c r="C1258" t="s">
        <v>2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s="2">
        <v>0</v>
      </c>
      <c r="I1258" s="2">
        <v>1087000000</v>
      </c>
      <c r="J1258" t="s">
        <v>32</v>
      </c>
      <c r="K1258" s="18" t="s">
        <v>35</v>
      </c>
      <c r="L1258" s="171">
        <f t="shared" si="57"/>
        <v>7256000000</v>
      </c>
      <c r="M1258" s="14">
        <f t="shared" si="58"/>
        <v>4230000000</v>
      </c>
      <c r="N1258" s="14">
        <f t="shared" si="59"/>
        <v>3026000000</v>
      </c>
    </row>
    <row r="1259" spans="1:14" x14ac:dyDescent="0.2">
      <c r="A1259">
        <v>1305</v>
      </c>
      <c r="B1259" t="s">
        <v>438</v>
      </c>
      <c r="C1259" t="s">
        <v>5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s="2">
        <v>0</v>
      </c>
      <c r="I1259" s="2">
        <v>843000000</v>
      </c>
      <c r="J1259" t="s">
        <v>32</v>
      </c>
      <c r="K1259" s="18" t="s">
        <v>35</v>
      </c>
      <c r="L1259" s="171">
        <f t="shared" si="57"/>
        <v>5512000000</v>
      </c>
      <c r="M1259" s="14">
        <f t="shared" si="58"/>
        <v>2951000000</v>
      </c>
      <c r="N1259" s="14">
        <f t="shared" si="59"/>
        <v>2561000000</v>
      </c>
    </row>
    <row r="1260" spans="1:14" x14ac:dyDescent="0.2">
      <c r="A1260">
        <v>1306</v>
      </c>
      <c r="B1260" t="s">
        <v>438</v>
      </c>
      <c r="C1260" t="s">
        <v>6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s="2">
        <v>0</v>
      </c>
      <c r="I1260" s="2">
        <v>923000000</v>
      </c>
      <c r="J1260" t="s">
        <v>32</v>
      </c>
      <c r="K1260" s="18" t="s">
        <v>35</v>
      </c>
      <c r="L1260" s="171">
        <f t="shared" si="57"/>
        <v>5963000000</v>
      </c>
      <c r="M1260" s="14">
        <f t="shared" si="58"/>
        <v>3096000000</v>
      </c>
      <c r="N1260" s="14">
        <f t="shared" si="59"/>
        <v>2867000000</v>
      </c>
    </row>
    <row r="1261" spans="1:14" x14ac:dyDescent="0.2">
      <c r="A1261">
        <v>1307</v>
      </c>
      <c r="B1261" t="s">
        <v>438</v>
      </c>
      <c r="C1261" t="s">
        <v>7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s="2">
        <v>0</v>
      </c>
      <c r="I1261" s="2">
        <v>883000000</v>
      </c>
      <c r="J1261" t="s">
        <v>32</v>
      </c>
      <c r="K1261" s="18" t="s">
        <v>35</v>
      </c>
      <c r="L1261" s="171">
        <f t="shared" si="57"/>
        <v>5951000000</v>
      </c>
      <c r="M1261" s="14">
        <f t="shared" si="58"/>
        <v>3120000000</v>
      </c>
      <c r="N1261" s="14">
        <f t="shared" si="59"/>
        <v>2831000000</v>
      </c>
    </row>
    <row r="1262" spans="1:14" x14ac:dyDescent="0.2">
      <c r="A1262">
        <v>1308</v>
      </c>
      <c r="B1262" t="s">
        <v>439</v>
      </c>
      <c r="C1262" t="s">
        <v>2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s="2">
        <v>0</v>
      </c>
      <c r="I1262" s="2">
        <v>0</v>
      </c>
      <c r="J1262" t="s">
        <v>37</v>
      </c>
      <c r="K1262" s="18" t="s">
        <v>367</v>
      </c>
      <c r="L1262" s="171">
        <f t="shared" si="57"/>
        <v>18212000000</v>
      </c>
      <c r="M1262" s="14">
        <f t="shared" si="58"/>
        <v>17504000000</v>
      </c>
      <c r="N1262" s="14">
        <f t="shared" si="59"/>
        <v>708000000</v>
      </c>
    </row>
    <row r="1263" spans="1:14" x14ac:dyDescent="0.2">
      <c r="A1263">
        <v>1309</v>
      </c>
      <c r="B1263" t="s">
        <v>439</v>
      </c>
      <c r="C1263" t="s">
        <v>5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s="2">
        <v>0</v>
      </c>
      <c r="I1263" s="2">
        <v>0</v>
      </c>
      <c r="J1263" t="s">
        <v>37</v>
      </c>
      <c r="K1263" s="18" t="s">
        <v>367</v>
      </c>
      <c r="L1263" s="171">
        <f t="shared" si="57"/>
        <v>14488000000</v>
      </c>
      <c r="M1263" s="14">
        <f t="shared" si="58"/>
        <v>16172000000</v>
      </c>
      <c r="N1263" s="14">
        <f t="shared" si="59"/>
        <v>-1684000000</v>
      </c>
    </row>
    <row r="1264" spans="1:14" x14ac:dyDescent="0.2">
      <c r="A1264">
        <v>1310</v>
      </c>
      <c r="B1264" t="s">
        <v>439</v>
      </c>
      <c r="C1264" t="s">
        <v>6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s="2">
        <v>0</v>
      </c>
      <c r="I1264" s="2">
        <v>0</v>
      </c>
      <c r="J1264" t="s">
        <v>37</v>
      </c>
      <c r="K1264" s="18" t="s">
        <v>367</v>
      </c>
      <c r="L1264" s="171">
        <f t="shared" si="57"/>
        <v>20545000000</v>
      </c>
      <c r="M1264" s="14">
        <f t="shared" si="58"/>
        <v>18786000000</v>
      </c>
      <c r="N1264" s="14">
        <f t="shared" si="59"/>
        <v>1759000000</v>
      </c>
    </row>
    <row r="1265" spans="1:14" x14ac:dyDescent="0.2">
      <c r="A1265">
        <v>1311</v>
      </c>
      <c r="B1265" t="s">
        <v>439</v>
      </c>
      <c r="C1265" t="s">
        <v>7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s="2">
        <v>0</v>
      </c>
      <c r="I1265" s="2">
        <v>0</v>
      </c>
      <c r="J1265" t="s">
        <v>37</v>
      </c>
      <c r="K1265" s="18" t="s">
        <v>367</v>
      </c>
      <c r="L1265" s="171">
        <f t="shared" si="57"/>
        <v>24372000000</v>
      </c>
      <c r="M1265" s="14">
        <f t="shared" si="58"/>
        <v>16603000000</v>
      </c>
      <c r="N1265" s="14">
        <f t="shared" si="59"/>
        <v>7769000000</v>
      </c>
    </row>
    <row r="1266" spans="1:14" x14ac:dyDescent="0.2">
      <c r="A1266">
        <v>1312</v>
      </c>
      <c r="B1266" t="s">
        <v>440</v>
      </c>
      <c r="C1266" t="s">
        <v>2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s="2">
        <v>0</v>
      </c>
      <c r="I1266" s="2">
        <v>931000000</v>
      </c>
      <c r="J1266" t="s">
        <v>72</v>
      </c>
      <c r="K1266" s="18" t="s">
        <v>330</v>
      </c>
      <c r="L1266" s="171">
        <f t="shared" si="57"/>
        <v>20844000000</v>
      </c>
      <c r="M1266" s="14">
        <f t="shared" si="58"/>
        <v>16374000000</v>
      </c>
      <c r="N1266" s="14">
        <f t="shared" si="59"/>
        <v>4470000000</v>
      </c>
    </row>
    <row r="1267" spans="1:14" x14ac:dyDescent="0.2">
      <c r="A1267">
        <v>1313</v>
      </c>
      <c r="B1267" t="s">
        <v>440</v>
      </c>
      <c r="C1267" t="s">
        <v>5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s="2">
        <v>0</v>
      </c>
      <c r="I1267" s="2">
        <v>971000000</v>
      </c>
      <c r="J1267" t="s">
        <v>72</v>
      </c>
      <c r="K1267" s="18" t="s">
        <v>330</v>
      </c>
      <c r="L1267" s="171">
        <f t="shared" si="57"/>
        <v>19145000000</v>
      </c>
      <c r="M1267" s="14">
        <f t="shared" si="58"/>
        <v>16568000000</v>
      </c>
      <c r="N1267" s="14">
        <f t="shared" si="59"/>
        <v>2577000000</v>
      </c>
    </row>
    <row r="1268" spans="1:14" x14ac:dyDescent="0.2">
      <c r="A1268">
        <v>1314</v>
      </c>
      <c r="B1268" t="s">
        <v>440</v>
      </c>
      <c r="C1268" t="s">
        <v>6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s="2">
        <v>0</v>
      </c>
      <c r="I1268" s="2">
        <v>1019000000</v>
      </c>
      <c r="J1268" t="s">
        <v>72</v>
      </c>
      <c r="K1268" s="18" t="s">
        <v>330</v>
      </c>
      <c r="L1268" s="171">
        <f t="shared" si="57"/>
        <v>21029000000</v>
      </c>
      <c r="M1268" s="14">
        <f t="shared" si="58"/>
        <v>17722000000</v>
      </c>
      <c r="N1268" s="14">
        <f t="shared" si="59"/>
        <v>3307000000</v>
      </c>
    </row>
    <row r="1269" spans="1:14" x14ac:dyDescent="0.2">
      <c r="A1269">
        <v>1315</v>
      </c>
      <c r="B1269" t="s">
        <v>440</v>
      </c>
      <c r="C1269" t="s">
        <v>7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s="2">
        <v>0</v>
      </c>
      <c r="I1269" s="2">
        <v>1099000000</v>
      </c>
      <c r="J1269" t="s">
        <v>72</v>
      </c>
      <c r="K1269" s="18" t="s">
        <v>330</v>
      </c>
      <c r="L1269" s="171">
        <f t="shared" si="57"/>
        <v>21282000000</v>
      </c>
      <c r="M1269" s="14">
        <f t="shared" si="58"/>
        <v>16846000000</v>
      </c>
      <c r="N1269" s="14">
        <f t="shared" si="59"/>
        <v>4436000000</v>
      </c>
    </row>
    <row r="1270" spans="1:14" x14ac:dyDescent="0.2">
      <c r="A1270">
        <v>1316</v>
      </c>
      <c r="B1270" t="s">
        <v>441</v>
      </c>
      <c r="C1270" t="s">
        <v>2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s="2">
        <v>0</v>
      </c>
      <c r="I1270" s="2">
        <v>0</v>
      </c>
      <c r="J1270" t="s">
        <v>9</v>
      </c>
      <c r="K1270" s="18" t="s">
        <v>278</v>
      </c>
      <c r="L1270" s="171">
        <f t="shared" si="57"/>
        <v>3249200000</v>
      </c>
      <c r="M1270" s="14">
        <f t="shared" si="58"/>
        <v>2594300000</v>
      </c>
      <c r="N1270" s="14">
        <f t="shared" si="59"/>
        <v>654900000</v>
      </c>
    </row>
    <row r="1271" spans="1:14" x14ac:dyDescent="0.2">
      <c r="A1271">
        <v>1317</v>
      </c>
      <c r="B1271" t="s">
        <v>441</v>
      </c>
      <c r="C1271" t="s">
        <v>5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s="2">
        <v>0</v>
      </c>
      <c r="I1271" s="2">
        <v>0</v>
      </c>
      <c r="J1271" t="s">
        <v>9</v>
      </c>
      <c r="K1271" s="18" t="s">
        <v>278</v>
      </c>
      <c r="L1271" s="171">
        <f t="shared" si="57"/>
        <v>4219300000</v>
      </c>
      <c r="M1271" s="14">
        <f t="shared" si="58"/>
        <v>3673500000</v>
      </c>
      <c r="N1271" s="14">
        <f t="shared" si="59"/>
        <v>545800000</v>
      </c>
    </row>
    <row r="1272" spans="1:14" x14ac:dyDescent="0.2">
      <c r="A1272">
        <v>1318</v>
      </c>
      <c r="B1272" t="s">
        <v>441</v>
      </c>
      <c r="C1272" t="s">
        <v>6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s="2">
        <v>0</v>
      </c>
      <c r="I1272" s="2">
        <v>0</v>
      </c>
      <c r="J1272" t="s">
        <v>9</v>
      </c>
      <c r="K1272" s="18" t="s">
        <v>278</v>
      </c>
      <c r="L1272" s="171">
        <f t="shared" si="57"/>
        <v>4326700000</v>
      </c>
      <c r="M1272" s="14">
        <f t="shared" si="58"/>
        <v>3713600000</v>
      </c>
      <c r="N1272" s="14">
        <f t="shared" si="59"/>
        <v>613100000</v>
      </c>
    </row>
    <row r="1273" spans="1:14" x14ac:dyDescent="0.2">
      <c r="A1273">
        <v>1319</v>
      </c>
      <c r="B1273" t="s">
        <v>441</v>
      </c>
      <c r="C1273" t="s">
        <v>7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s="2">
        <v>0</v>
      </c>
      <c r="I1273" s="2">
        <v>0</v>
      </c>
      <c r="J1273" t="s">
        <v>9</v>
      </c>
      <c r="K1273" s="18" t="s">
        <v>278</v>
      </c>
      <c r="L1273" s="171">
        <f t="shared" si="57"/>
        <v>4161600000</v>
      </c>
      <c r="M1273" s="14">
        <f t="shared" si="58"/>
        <v>3417700000</v>
      </c>
      <c r="N1273" s="14">
        <f t="shared" si="59"/>
        <v>743900000</v>
      </c>
    </row>
    <row r="1274" spans="1:14" x14ac:dyDescent="0.2">
      <c r="A1274">
        <v>1320</v>
      </c>
      <c r="B1274" t="s">
        <v>442</v>
      </c>
      <c r="C1274" t="s">
        <v>2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s="2">
        <v>0</v>
      </c>
      <c r="I1274" s="2">
        <v>37691000</v>
      </c>
      <c r="J1274" t="s">
        <v>3</v>
      </c>
      <c r="K1274" s="18" t="s">
        <v>153</v>
      </c>
      <c r="L1274" s="171">
        <f t="shared" si="57"/>
        <v>937707000</v>
      </c>
      <c r="M1274" s="14">
        <f t="shared" si="58"/>
        <v>472585000</v>
      </c>
      <c r="N1274" s="14">
        <f t="shared" si="59"/>
        <v>465122000</v>
      </c>
    </row>
    <row r="1275" spans="1:14" x14ac:dyDescent="0.2">
      <c r="A1275">
        <v>1321</v>
      </c>
      <c r="B1275" t="s">
        <v>442</v>
      </c>
      <c r="C1275" t="s">
        <v>5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s="2">
        <v>0</v>
      </c>
      <c r="I1275" s="2">
        <v>25865000</v>
      </c>
      <c r="J1275" t="s">
        <v>3</v>
      </c>
      <c r="K1275" s="18" t="s">
        <v>153</v>
      </c>
      <c r="L1275" s="171">
        <f t="shared" si="57"/>
        <v>986933000</v>
      </c>
      <c r="M1275" s="14">
        <f t="shared" si="58"/>
        <v>510934000</v>
      </c>
      <c r="N1275" s="14">
        <f t="shared" si="59"/>
        <v>475999000</v>
      </c>
    </row>
    <row r="1276" spans="1:14" x14ac:dyDescent="0.2">
      <c r="A1276">
        <v>1322</v>
      </c>
      <c r="B1276" t="s">
        <v>442</v>
      </c>
      <c r="C1276" t="s">
        <v>6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s="2">
        <v>0</v>
      </c>
      <c r="I1276" s="2">
        <v>34257000</v>
      </c>
      <c r="J1276" t="s">
        <v>3</v>
      </c>
      <c r="K1276" s="18" t="s">
        <v>153</v>
      </c>
      <c r="L1276" s="171">
        <f t="shared" si="57"/>
        <v>1168794000</v>
      </c>
      <c r="M1276" s="14">
        <f t="shared" si="58"/>
        <v>739734000</v>
      </c>
      <c r="N1276" s="14">
        <f t="shared" si="59"/>
        <v>429060000</v>
      </c>
    </row>
    <row r="1277" spans="1:14" x14ac:dyDescent="0.2">
      <c r="A1277">
        <v>1323</v>
      </c>
      <c r="B1277" t="s">
        <v>442</v>
      </c>
      <c r="C1277" t="s">
        <v>7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s="2">
        <v>0</v>
      </c>
      <c r="I1277" s="2">
        <v>34848000</v>
      </c>
      <c r="J1277" t="s">
        <v>3</v>
      </c>
      <c r="K1277" s="18" t="s">
        <v>153</v>
      </c>
      <c r="L1277" s="171">
        <f t="shared" si="57"/>
        <v>923665000</v>
      </c>
      <c r="M1277" s="14">
        <f t="shared" si="58"/>
        <v>627711000</v>
      </c>
      <c r="N1277" s="14">
        <f t="shared" si="59"/>
        <v>295954000</v>
      </c>
    </row>
    <row r="1278" spans="1:14" x14ac:dyDescent="0.2">
      <c r="A1278">
        <v>1324</v>
      </c>
      <c r="B1278" t="s">
        <v>443</v>
      </c>
      <c r="C1278" t="s">
        <v>2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48</v>
      </c>
      <c r="K1278" s="18" t="s">
        <v>76</v>
      </c>
      <c r="L1278" s="171">
        <f t="shared" si="57"/>
        <v>4828000000</v>
      </c>
      <c r="M1278" s="14">
        <f t="shared" si="58"/>
        <v>2326000000</v>
      </c>
      <c r="N1278" s="14">
        <f t="shared" si="59"/>
        <v>2502000000</v>
      </c>
    </row>
    <row r="1279" spans="1:14" x14ac:dyDescent="0.2">
      <c r="A1279">
        <v>1325</v>
      </c>
      <c r="B1279" t="s">
        <v>443</v>
      </c>
      <c r="C1279" t="s">
        <v>5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48</v>
      </c>
      <c r="K1279" s="18" t="s">
        <v>76</v>
      </c>
      <c r="L1279" s="171">
        <f t="shared" si="57"/>
        <v>5181000000</v>
      </c>
      <c r="M1279" s="14">
        <f t="shared" si="58"/>
        <v>2556000000</v>
      </c>
      <c r="N1279" s="14">
        <f t="shared" si="59"/>
        <v>2625000000</v>
      </c>
    </row>
    <row r="1280" spans="1:14" x14ac:dyDescent="0.2">
      <c r="A1280">
        <v>1326</v>
      </c>
      <c r="B1280" t="s">
        <v>443</v>
      </c>
      <c r="C1280" t="s">
        <v>6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48</v>
      </c>
      <c r="K1280" s="18" t="s">
        <v>76</v>
      </c>
      <c r="L1280" s="171">
        <f t="shared" si="57"/>
        <v>5311000000</v>
      </c>
      <c r="M1280" s="14">
        <f t="shared" si="58"/>
        <v>2703000000</v>
      </c>
      <c r="N1280" s="14">
        <f t="shared" si="59"/>
        <v>2608000000</v>
      </c>
    </row>
    <row r="1281" spans="1:14" x14ac:dyDescent="0.2">
      <c r="A1281">
        <v>1327</v>
      </c>
      <c r="B1281" t="s">
        <v>443</v>
      </c>
      <c r="C1281" t="s">
        <v>7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48</v>
      </c>
      <c r="K1281" s="18" t="s">
        <v>76</v>
      </c>
      <c r="L1281" s="171">
        <f t="shared" si="57"/>
        <v>4816000000</v>
      </c>
      <c r="M1281" s="14">
        <f t="shared" si="58"/>
        <v>2495000000</v>
      </c>
      <c r="N1281" s="14">
        <f t="shared" si="59"/>
        <v>2321000000</v>
      </c>
    </row>
    <row r="1282" spans="1:14" x14ac:dyDescent="0.2">
      <c r="A1282">
        <v>1331</v>
      </c>
      <c r="B1282" t="s">
        <v>444</v>
      </c>
      <c r="C1282" t="s">
        <v>2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s="2">
        <v>0</v>
      </c>
      <c r="J1282" t="s">
        <v>12</v>
      </c>
      <c r="K1282" s="18" t="s">
        <v>24</v>
      </c>
      <c r="L1282" s="171">
        <f t="shared" si="57"/>
        <v>15046000000</v>
      </c>
      <c r="M1282" s="14">
        <f t="shared" si="58"/>
        <v>7816000000</v>
      </c>
      <c r="N1282" s="14">
        <f t="shared" si="59"/>
        <v>7230000000</v>
      </c>
    </row>
    <row r="1283" spans="1:14" x14ac:dyDescent="0.2">
      <c r="A1283">
        <v>1332</v>
      </c>
      <c r="B1283" t="s">
        <v>444</v>
      </c>
      <c r="C1283" t="s">
        <v>5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s="2">
        <v>0</v>
      </c>
      <c r="J1283" t="s">
        <v>12</v>
      </c>
      <c r="K1283" s="18" t="s">
        <v>24</v>
      </c>
      <c r="L1283" s="171">
        <f t="shared" ref="L1283:L1346" si="60">E1283-F1283</f>
        <v>15801000000</v>
      </c>
      <c r="M1283" s="14">
        <f t="shared" ref="M1283:M1346" si="61">G1283+H1283+I1283</f>
        <v>8251000000</v>
      </c>
      <c r="N1283" s="14">
        <f t="shared" ref="N1283:N1346" si="62">L1283-M1283</f>
        <v>7550000000</v>
      </c>
    </row>
    <row r="1284" spans="1:14" x14ac:dyDescent="0.2">
      <c r="A1284">
        <v>1333</v>
      </c>
      <c r="B1284" t="s">
        <v>444</v>
      </c>
      <c r="C1284" t="s">
        <v>6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s="2">
        <v>0</v>
      </c>
      <c r="J1284" t="s">
        <v>12</v>
      </c>
      <c r="K1284" s="18" t="s">
        <v>24</v>
      </c>
      <c r="L1284" s="171">
        <f t="shared" si="60"/>
        <v>14903000000</v>
      </c>
      <c r="M1284" s="14">
        <f t="shared" si="61"/>
        <v>9127000000</v>
      </c>
      <c r="N1284" s="14">
        <f t="shared" si="62"/>
        <v>5776000000</v>
      </c>
    </row>
    <row r="1285" spans="1:14" x14ac:dyDescent="0.2">
      <c r="A1285">
        <v>1334</v>
      </c>
      <c r="B1285" t="s">
        <v>444</v>
      </c>
      <c r="C1285" t="s">
        <v>7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s="2">
        <v>0</v>
      </c>
      <c r="J1285" t="s">
        <v>12</v>
      </c>
      <c r="K1285" s="18" t="s">
        <v>24</v>
      </c>
      <c r="L1285" s="171">
        <f t="shared" si="60"/>
        <v>13805000000</v>
      </c>
      <c r="M1285" s="14">
        <f t="shared" si="61"/>
        <v>7310000000</v>
      </c>
      <c r="N1285" s="14">
        <f t="shared" si="62"/>
        <v>6495000000</v>
      </c>
    </row>
    <row r="1286" spans="1:14" x14ac:dyDescent="0.2">
      <c r="A1286">
        <v>1335</v>
      </c>
      <c r="B1286" t="s">
        <v>445</v>
      </c>
      <c r="C1286" t="s">
        <v>2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s="2">
        <v>0</v>
      </c>
      <c r="J1286" t="s">
        <v>12</v>
      </c>
      <c r="K1286" s="18" t="s">
        <v>24</v>
      </c>
      <c r="L1286" s="171">
        <f t="shared" si="60"/>
        <v>404927000</v>
      </c>
      <c r="M1286" s="14">
        <f t="shared" si="61"/>
        <v>377586000</v>
      </c>
      <c r="N1286" s="14">
        <f t="shared" si="62"/>
        <v>27341000</v>
      </c>
    </row>
    <row r="1287" spans="1:14" x14ac:dyDescent="0.2">
      <c r="A1287">
        <v>1336</v>
      </c>
      <c r="B1287" t="s">
        <v>445</v>
      </c>
      <c r="C1287" t="s">
        <v>5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s="2">
        <v>0</v>
      </c>
      <c r="J1287" t="s">
        <v>12</v>
      </c>
      <c r="K1287" s="18" t="s">
        <v>24</v>
      </c>
      <c r="L1287" s="171">
        <f t="shared" si="60"/>
        <v>689308000</v>
      </c>
      <c r="M1287" s="14">
        <f t="shared" si="61"/>
        <v>566842000</v>
      </c>
      <c r="N1287" s="14">
        <f t="shared" si="62"/>
        <v>122466000</v>
      </c>
    </row>
    <row r="1288" spans="1:14" x14ac:dyDescent="0.2">
      <c r="A1288">
        <v>1337</v>
      </c>
      <c r="B1288" t="s">
        <v>445</v>
      </c>
      <c r="C1288" t="s">
        <v>6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s="2">
        <v>0</v>
      </c>
      <c r="J1288" t="s">
        <v>12</v>
      </c>
      <c r="K1288" s="18" t="s">
        <v>24</v>
      </c>
      <c r="L1288" s="171">
        <f t="shared" si="60"/>
        <v>1049553000</v>
      </c>
      <c r="M1288" s="14">
        <f t="shared" si="61"/>
        <v>1037585000</v>
      </c>
      <c r="N1288" s="14">
        <f t="shared" si="62"/>
        <v>11968000</v>
      </c>
    </row>
    <row r="1289" spans="1:14" x14ac:dyDescent="0.2">
      <c r="A1289">
        <v>1338</v>
      </c>
      <c r="B1289" t="s">
        <v>446</v>
      </c>
      <c r="C1289" t="s">
        <v>2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s="2">
        <v>0</v>
      </c>
      <c r="I1289" s="2">
        <v>0</v>
      </c>
      <c r="J1289" t="s">
        <v>3</v>
      </c>
      <c r="K1289" s="18" t="s">
        <v>153</v>
      </c>
      <c r="L1289" s="171">
        <f t="shared" si="60"/>
        <v>1319801000</v>
      </c>
      <c r="M1289" s="14">
        <f t="shared" si="61"/>
        <v>922340000</v>
      </c>
      <c r="N1289" s="14">
        <f t="shared" si="62"/>
        <v>397461000</v>
      </c>
    </row>
    <row r="1290" spans="1:14" x14ac:dyDescent="0.2">
      <c r="A1290">
        <v>1339</v>
      </c>
      <c r="B1290" t="s">
        <v>446</v>
      </c>
      <c r="C1290" t="s">
        <v>5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s="2">
        <v>0</v>
      </c>
      <c r="I1290" s="2">
        <v>0</v>
      </c>
      <c r="J1290" t="s">
        <v>3</v>
      </c>
      <c r="K1290" s="18" t="s">
        <v>153</v>
      </c>
      <c r="L1290" s="171">
        <f t="shared" si="60"/>
        <v>1385734000</v>
      </c>
      <c r="M1290" s="14">
        <f t="shared" si="61"/>
        <v>1030014000</v>
      </c>
      <c r="N1290" s="14">
        <f t="shared" si="62"/>
        <v>355720000</v>
      </c>
    </row>
    <row r="1291" spans="1:14" x14ac:dyDescent="0.2">
      <c r="A1291">
        <v>1340</v>
      </c>
      <c r="B1291" t="s">
        <v>446</v>
      </c>
      <c r="C1291" t="s">
        <v>6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s="2">
        <v>0</v>
      </c>
      <c r="I1291" s="2">
        <v>0</v>
      </c>
      <c r="J1291" t="s">
        <v>3</v>
      </c>
      <c r="K1291" s="18" t="s">
        <v>153</v>
      </c>
      <c r="L1291" s="171">
        <f t="shared" si="60"/>
        <v>1485444000</v>
      </c>
      <c r="M1291" s="14">
        <f t="shared" si="61"/>
        <v>961579000</v>
      </c>
      <c r="N1291" s="14">
        <f t="shared" si="62"/>
        <v>523865000</v>
      </c>
    </row>
    <row r="1292" spans="1:14" x14ac:dyDescent="0.2">
      <c r="A1292">
        <v>1341</v>
      </c>
      <c r="B1292" t="s">
        <v>446</v>
      </c>
      <c r="C1292" t="s">
        <v>7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s="2">
        <v>0</v>
      </c>
      <c r="I1292" s="2">
        <v>0</v>
      </c>
      <c r="J1292" t="s">
        <v>3</v>
      </c>
      <c r="K1292" s="18" t="s">
        <v>153</v>
      </c>
      <c r="L1292" s="171">
        <f t="shared" si="60"/>
        <v>1501416000</v>
      </c>
      <c r="M1292" s="14">
        <f t="shared" si="61"/>
        <v>956158000</v>
      </c>
      <c r="N1292" s="14">
        <f t="shared" si="62"/>
        <v>545258000</v>
      </c>
    </row>
    <row r="1293" spans="1:14" x14ac:dyDescent="0.2">
      <c r="A1293">
        <v>1342</v>
      </c>
      <c r="B1293" t="s">
        <v>447</v>
      </c>
      <c r="C1293" t="s">
        <v>2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s="2">
        <v>0</v>
      </c>
      <c r="I1293" s="2">
        <v>730493000</v>
      </c>
      <c r="J1293" t="s">
        <v>9</v>
      </c>
      <c r="K1293" s="18" t="s">
        <v>122</v>
      </c>
      <c r="L1293" s="171">
        <f t="shared" si="60"/>
        <v>2530590000</v>
      </c>
      <c r="M1293" s="14">
        <f t="shared" si="61"/>
        <v>1742036000</v>
      </c>
      <c r="N1293" s="14">
        <f t="shared" si="62"/>
        <v>788554000</v>
      </c>
    </row>
    <row r="1294" spans="1:14" x14ac:dyDescent="0.2">
      <c r="A1294">
        <v>1343</v>
      </c>
      <c r="B1294" t="s">
        <v>447</v>
      </c>
      <c r="C1294" t="s">
        <v>5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s="2">
        <v>0</v>
      </c>
      <c r="I1294" s="2">
        <v>754711000</v>
      </c>
      <c r="J1294" t="s">
        <v>9</v>
      </c>
      <c r="K1294" s="18" t="s">
        <v>122</v>
      </c>
      <c r="L1294" s="171">
        <f t="shared" si="60"/>
        <v>2654624000</v>
      </c>
      <c r="M1294" s="14">
        <f t="shared" si="61"/>
        <v>1799530000</v>
      </c>
      <c r="N1294" s="14">
        <f t="shared" si="62"/>
        <v>855094000</v>
      </c>
    </row>
    <row r="1295" spans="1:14" x14ac:dyDescent="0.2">
      <c r="A1295">
        <v>1344</v>
      </c>
      <c r="B1295" t="s">
        <v>447</v>
      </c>
      <c r="C1295" t="s">
        <v>6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s="2">
        <v>0</v>
      </c>
      <c r="I1295" s="2">
        <v>772445000</v>
      </c>
      <c r="J1295" t="s">
        <v>9</v>
      </c>
      <c r="K1295" s="18" t="s">
        <v>122</v>
      </c>
      <c r="L1295" s="171">
        <f t="shared" si="60"/>
        <v>2767574000</v>
      </c>
      <c r="M1295" s="14">
        <f t="shared" si="61"/>
        <v>1821397000</v>
      </c>
      <c r="N1295" s="14">
        <f t="shared" si="62"/>
        <v>946177000</v>
      </c>
    </row>
    <row r="1296" spans="1:14" x14ac:dyDescent="0.2">
      <c r="A1296">
        <v>1345</v>
      </c>
      <c r="B1296" t="s">
        <v>447</v>
      </c>
      <c r="C1296" t="s">
        <v>7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s="2">
        <v>0</v>
      </c>
      <c r="I1296" s="2">
        <v>827008000</v>
      </c>
      <c r="J1296" t="s">
        <v>9</v>
      </c>
      <c r="K1296" s="18" t="s">
        <v>122</v>
      </c>
      <c r="L1296" s="171">
        <f t="shared" si="60"/>
        <v>3199681000</v>
      </c>
      <c r="M1296" s="14">
        <f t="shared" si="61"/>
        <v>1913512000</v>
      </c>
      <c r="N1296" s="14">
        <f t="shared" si="62"/>
        <v>1286169000</v>
      </c>
    </row>
    <row r="1297" spans="1:14" x14ac:dyDescent="0.2">
      <c r="A1297">
        <v>1346</v>
      </c>
      <c r="B1297" t="s">
        <v>448</v>
      </c>
      <c r="C1297" t="s">
        <v>2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s="2">
        <v>0</v>
      </c>
      <c r="J1297" t="s">
        <v>15</v>
      </c>
      <c r="K1297" s="18" t="s">
        <v>55</v>
      </c>
      <c r="L1297" s="171">
        <f t="shared" si="60"/>
        <v>1949390000</v>
      </c>
      <c r="M1297" s="14">
        <f t="shared" si="61"/>
        <v>1206340000</v>
      </c>
      <c r="N1297" s="14">
        <f t="shared" si="62"/>
        <v>743050000</v>
      </c>
    </row>
    <row r="1298" spans="1:14" x14ac:dyDescent="0.2">
      <c r="A1298">
        <v>1347</v>
      </c>
      <c r="B1298" t="s">
        <v>448</v>
      </c>
      <c r="C1298" t="s">
        <v>5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s="2">
        <v>0</v>
      </c>
      <c r="J1298" t="s">
        <v>15</v>
      </c>
      <c r="K1298" s="18" t="s">
        <v>55</v>
      </c>
      <c r="L1298" s="171">
        <f t="shared" si="60"/>
        <v>2614539000</v>
      </c>
      <c r="M1298" s="14">
        <f t="shared" si="61"/>
        <v>1790620000</v>
      </c>
      <c r="N1298" s="14">
        <f t="shared" si="62"/>
        <v>823919000</v>
      </c>
    </row>
    <row r="1299" spans="1:14" x14ac:dyDescent="0.2">
      <c r="A1299">
        <v>1348</v>
      </c>
      <c r="B1299" t="s">
        <v>448</v>
      </c>
      <c r="C1299" t="s">
        <v>6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s="2">
        <v>0</v>
      </c>
      <c r="J1299" t="s">
        <v>15</v>
      </c>
      <c r="K1299" s="18" t="s">
        <v>55</v>
      </c>
      <c r="L1299" s="171">
        <f t="shared" si="60"/>
        <v>3711019000</v>
      </c>
      <c r="M1299" s="14">
        <f t="shared" si="61"/>
        <v>2459103000</v>
      </c>
      <c r="N1299" s="14">
        <f t="shared" si="62"/>
        <v>1251916000</v>
      </c>
    </row>
    <row r="1300" spans="1:14" x14ac:dyDescent="0.2">
      <c r="A1300">
        <v>1349</v>
      </c>
      <c r="B1300" t="s">
        <v>448</v>
      </c>
      <c r="C1300" t="s">
        <v>7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s="2">
        <v>0</v>
      </c>
      <c r="J1300" t="s">
        <v>15</v>
      </c>
      <c r="K1300" s="18" t="s">
        <v>55</v>
      </c>
      <c r="L1300" s="171">
        <f t="shared" si="60"/>
        <v>4560733000</v>
      </c>
      <c r="M1300" s="14">
        <f t="shared" si="61"/>
        <v>3229992000</v>
      </c>
      <c r="N1300" s="14">
        <f t="shared" si="62"/>
        <v>1330741000</v>
      </c>
    </row>
    <row r="1301" spans="1:14" x14ac:dyDescent="0.2">
      <c r="A1301">
        <v>1350</v>
      </c>
      <c r="B1301" t="s">
        <v>449</v>
      </c>
      <c r="C1301" t="s">
        <v>2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s="2">
        <v>0</v>
      </c>
      <c r="I1301" s="2">
        <v>1700000</v>
      </c>
      <c r="J1301" t="s">
        <v>3</v>
      </c>
      <c r="K1301" s="18" t="s">
        <v>450</v>
      </c>
      <c r="L1301" s="171">
        <f t="shared" si="60"/>
        <v>1723092000</v>
      </c>
      <c r="M1301" s="14">
        <f t="shared" si="61"/>
        <v>1326515000</v>
      </c>
      <c r="N1301" s="14">
        <f t="shared" si="62"/>
        <v>396577000</v>
      </c>
    </row>
    <row r="1302" spans="1:14" x14ac:dyDescent="0.2">
      <c r="A1302">
        <v>1351</v>
      </c>
      <c r="B1302" t="s">
        <v>449</v>
      </c>
      <c r="C1302" t="s">
        <v>5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s="2">
        <v>0</v>
      </c>
      <c r="I1302" s="2">
        <v>557000</v>
      </c>
      <c r="J1302" t="s">
        <v>3</v>
      </c>
      <c r="K1302" s="18" t="s">
        <v>450</v>
      </c>
      <c r="L1302" s="171">
        <f t="shared" si="60"/>
        <v>1922916000</v>
      </c>
      <c r="M1302" s="14">
        <f t="shared" si="61"/>
        <v>1426291000</v>
      </c>
      <c r="N1302" s="14">
        <f t="shared" si="62"/>
        <v>496625000</v>
      </c>
    </row>
    <row r="1303" spans="1:14" x14ac:dyDescent="0.2">
      <c r="A1303">
        <v>1352</v>
      </c>
      <c r="B1303" t="s">
        <v>449</v>
      </c>
      <c r="C1303" t="s">
        <v>6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s="2">
        <v>0</v>
      </c>
      <c r="I1303" s="2">
        <v>192000</v>
      </c>
      <c r="J1303" t="s">
        <v>3</v>
      </c>
      <c r="K1303" s="18" t="s">
        <v>450</v>
      </c>
      <c r="L1303" s="171">
        <f t="shared" si="60"/>
        <v>2114471000</v>
      </c>
      <c r="M1303" s="14">
        <f t="shared" si="61"/>
        <v>1533991000</v>
      </c>
      <c r="N1303" s="14">
        <f t="shared" si="62"/>
        <v>580480000</v>
      </c>
    </row>
    <row r="1304" spans="1:14" x14ac:dyDescent="0.2">
      <c r="A1304">
        <v>1353</v>
      </c>
      <c r="B1304" t="s">
        <v>449</v>
      </c>
      <c r="C1304" t="s">
        <v>7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s="2">
        <v>0</v>
      </c>
      <c r="I1304" s="2">
        <v>1237000</v>
      </c>
      <c r="J1304" t="s">
        <v>3</v>
      </c>
      <c r="K1304" s="18" t="s">
        <v>450</v>
      </c>
      <c r="L1304" s="171">
        <f t="shared" si="60"/>
        <v>2160676000</v>
      </c>
      <c r="M1304" s="14">
        <f t="shared" si="61"/>
        <v>1607454000</v>
      </c>
      <c r="N1304" s="14">
        <f t="shared" si="62"/>
        <v>553222000</v>
      </c>
    </row>
    <row r="1305" spans="1:14" x14ac:dyDescent="0.2">
      <c r="A1305">
        <v>1354</v>
      </c>
      <c r="B1305" t="s">
        <v>451</v>
      </c>
      <c r="C1305" t="s">
        <v>2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s="2">
        <v>0</v>
      </c>
      <c r="J1305" t="s">
        <v>12</v>
      </c>
      <c r="K1305" s="18" t="s">
        <v>388</v>
      </c>
      <c r="L1305" s="171">
        <f t="shared" si="60"/>
        <v>1128217000</v>
      </c>
      <c r="M1305" s="14">
        <f t="shared" si="61"/>
        <v>924037000</v>
      </c>
      <c r="N1305" s="14">
        <f t="shared" si="62"/>
        <v>204180000</v>
      </c>
    </row>
    <row r="1306" spans="1:14" x14ac:dyDescent="0.2">
      <c r="A1306">
        <v>1355</v>
      </c>
      <c r="B1306" t="s">
        <v>451</v>
      </c>
      <c r="C1306" t="s">
        <v>5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s="2">
        <v>0</v>
      </c>
      <c r="J1306" t="s">
        <v>12</v>
      </c>
      <c r="K1306" s="18" t="s">
        <v>388</v>
      </c>
      <c r="L1306" s="171">
        <f t="shared" si="60"/>
        <v>1302015000</v>
      </c>
      <c r="M1306" s="14">
        <f t="shared" si="61"/>
        <v>1067555000</v>
      </c>
      <c r="N1306" s="14">
        <f t="shared" si="62"/>
        <v>234460000</v>
      </c>
    </row>
    <row r="1307" spans="1:14" x14ac:dyDescent="0.2">
      <c r="A1307">
        <v>1356</v>
      </c>
      <c r="B1307" t="s">
        <v>451</v>
      </c>
      <c r="C1307" t="s">
        <v>6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s="2">
        <v>0</v>
      </c>
      <c r="J1307" t="s">
        <v>12</v>
      </c>
      <c r="K1307" s="18" t="s">
        <v>388</v>
      </c>
      <c r="L1307" s="171">
        <f t="shared" si="60"/>
        <v>1516290000</v>
      </c>
      <c r="M1307" s="14">
        <f t="shared" si="61"/>
        <v>1266296000</v>
      </c>
      <c r="N1307" s="14">
        <f t="shared" si="62"/>
        <v>249994000</v>
      </c>
    </row>
    <row r="1308" spans="1:14" x14ac:dyDescent="0.2">
      <c r="A1308">
        <v>1357</v>
      </c>
      <c r="B1308" t="s">
        <v>451</v>
      </c>
      <c r="C1308" t="s">
        <v>7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s="2">
        <v>0</v>
      </c>
      <c r="J1308" t="s">
        <v>12</v>
      </c>
      <c r="K1308" s="18" t="s">
        <v>388</v>
      </c>
      <c r="L1308" s="171">
        <f t="shared" si="60"/>
        <v>1742601000</v>
      </c>
      <c r="M1308" s="14">
        <f t="shared" si="61"/>
        <v>1454553000</v>
      </c>
      <c r="N1308" s="14">
        <f t="shared" si="62"/>
        <v>288048000</v>
      </c>
    </row>
    <row r="1309" spans="1:14" x14ac:dyDescent="0.2">
      <c r="A1309">
        <v>1358</v>
      </c>
      <c r="B1309" t="s">
        <v>452</v>
      </c>
      <c r="C1309" t="s">
        <v>2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s="2">
        <v>0</v>
      </c>
      <c r="I1309" s="2">
        <v>27000000</v>
      </c>
      <c r="J1309" t="s">
        <v>9</v>
      </c>
      <c r="K1309" s="18" t="s">
        <v>278</v>
      </c>
      <c r="L1309" s="171">
        <f t="shared" si="60"/>
        <v>4156000000</v>
      </c>
      <c r="M1309" s="14">
        <f t="shared" si="61"/>
        <v>2998000000</v>
      </c>
      <c r="N1309" s="14">
        <f t="shared" si="62"/>
        <v>1158000000</v>
      </c>
    </row>
    <row r="1310" spans="1:14" x14ac:dyDescent="0.2">
      <c r="A1310">
        <v>1359</v>
      </c>
      <c r="B1310" t="s">
        <v>452</v>
      </c>
      <c r="C1310" t="s">
        <v>5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s="2">
        <v>0</v>
      </c>
      <c r="I1310" s="2">
        <v>35000000</v>
      </c>
      <c r="J1310" t="s">
        <v>9</v>
      </c>
      <c r="K1310" s="18" t="s">
        <v>278</v>
      </c>
      <c r="L1310" s="171">
        <f t="shared" si="60"/>
        <v>4310000000</v>
      </c>
      <c r="M1310" s="14">
        <f t="shared" si="61"/>
        <v>3177000000</v>
      </c>
      <c r="N1310" s="14">
        <f t="shared" si="62"/>
        <v>1133000000</v>
      </c>
    </row>
    <row r="1311" spans="1:14" x14ac:dyDescent="0.2">
      <c r="A1311">
        <v>1360</v>
      </c>
      <c r="B1311" t="s">
        <v>452</v>
      </c>
      <c r="C1311" t="s">
        <v>6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s="2">
        <v>0</v>
      </c>
      <c r="I1311" s="2">
        <v>25000000</v>
      </c>
      <c r="J1311" t="s">
        <v>9</v>
      </c>
      <c r="K1311" s="18" t="s">
        <v>278</v>
      </c>
      <c r="L1311" s="171">
        <f t="shared" si="60"/>
        <v>4378000000</v>
      </c>
      <c r="M1311" s="14">
        <f t="shared" si="61"/>
        <v>3326000000</v>
      </c>
      <c r="N1311" s="14">
        <f t="shared" si="62"/>
        <v>1052000000</v>
      </c>
    </row>
    <row r="1312" spans="1:14" x14ac:dyDescent="0.2">
      <c r="A1312">
        <v>1361</v>
      </c>
      <c r="B1312" t="s">
        <v>452</v>
      </c>
      <c r="C1312" t="s">
        <v>7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s="2">
        <v>0</v>
      </c>
      <c r="I1312" s="2">
        <v>24000000</v>
      </c>
      <c r="J1312" t="s">
        <v>9</v>
      </c>
      <c r="K1312" s="18" t="s">
        <v>278</v>
      </c>
      <c r="L1312" s="171">
        <f t="shared" si="60"/>
        <v>4187000000</v>
      </c>
      <c r="M1312" s="14">
        <f t="shared" si="61"/>
        <v>3413000000</v>
      </c>
      <c r="N1312" s="14">
        <f t="shared" si="62"/>
        <v>774000000</v>
      </c>
    </row>
    <row r="1313" spans="1:14" x14ac:dyDescent="0.2">
      <c r="A1313">
        <v>1362</v>
      </c>
      <c r="B1313" t="s">
        <v>453</v>
      </c>
      <c r="C1313" t="s">
        <v>2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s="2">
        <v>0</v>
      </c>
      <c r="I1313" s="2">
        <v>0</v>
      </c>
      <c r="J1313" t="s">
        <v>3</v>
      </c>
      <c r="K1313" s="18" t="s">
        <v>153</v>
      </c>
      <c r="L1313" s="171">
        <f t="shared" si="60"/>
        <v>2573800000</v>
      </c>
      <c r="M1313" s="14">
        <f t="shared" si="61"/>
        <v>1537700000</v>
      </c>
      <c r="N1313" s="14">
        <f t="shared" si="62"/>
        <v>1036100000</v>
      </c>
    </row>
    <row r="1314" spans="1:14" x14ac:dyDescent="0.2">
      <c r="A1314">
        <v>1363</v>
      </c>
      <c r="B1314" t="s">
        <v>453</v>
      </c>
      <c r="C1314" t="s">
        <v>5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s="2">
        <v>0</v>
      </c>
      <c r="I1314" s="2">
        <v>0</v>
      </c>
      <c r="J1314" t="s">
        <v>3</v>
      </c>
      <c r="K1314" s="18" t="s">
        <v>153</v>
      </c>
      <c r="L1314" s="171">
        <f t="shared" si="60"/>
        <v>2753900000</v>
      </c>
      <c r="M1314" s="14">
        <f t="shared" si="61"/>
        <v>1570100000</v>
      </c>
      <c r="N1314" s="14">
        <f t="shared" si="62"/>
        <v>1183800000</v>
      </c>
    </row>
    <row r="1315" spans="1:14" x14ac:dyDescent="0.2">
      <c r="A1315">
        <v>1364</v>
      </c>
      <c r="B1315" t="s">
        <v>453</v>
      </c>
      <c r="C1315" t="s">
        <v>6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s="2">
        <v>0</v>
      </c>
      <c r="I1315" s="2">
        <v>0</v>
      </c>
      <c r="J1315" t="s">
        <v>3</v>
      </c>
      <c r="K1315" s="18" t="s">
        <v>153</v>
      </c>
      <c r="L1315" s="171">
        <f t="shared" si="60"/>
        <v>2703100000</v>
      </c>
      <c r="M1315" s="14">
        <f t="shared" si="61"/>
        <v>1506400000</v>
      </c>
      <c r="N1315" s="14">
        <f t="shared" si="62"/>
        <v>1196700000</v>
      </c>
    </row>
    <row r="1316" spans="1:14" x14ac:dyDescent="0.2">
      <c r="A1316">
        <v>1365</v>
      </c>
      <c r="B1316" t="s">
        <v>453</v>
      </c>
      <c r="C1316" t="s">
        <v>7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s="2">
        <v>0</v>
      </c>
      <c r="I1316" s="2">
        <v>0</v>
      </c>
      <c r="J1316" t="s">
        <v>3</v>
      </c>
      <c r="K1316" s="18" t="s">
        <v>153</v>
      </c>
      <c r="L1316" s="171">
        <f t="shared" si="60"/>
        <v>2475500000</v>
      </c>
      <c r="M1316" s="14">
        <f t="shared" si="61"/>
        <v>1467400000</v>
      </c>
      <c r="N1316" s="14">
        <f t="shared" si="62"/>
        <v>1008100000</v>
      </c>
    </row>
    <row r="1317" spans="1:14" x14ac:dyDescent="0.2">
      <c r="A1317">
        <v>1366</v>
      </c>
      <c r="B1317" t="s">
        <v>454</v>
      </c>
      <c r="C1317" t="s">
        <v>2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s="2">
        <v>0</v>
      </c>
      <c r="I1317" s="2">
        <v>0</v>
      </c>
      <c r="J1317" t="s">
        <v>3</v>
      </c>
      <c r="K1317" s="18" t="s">
        <v>153</v>
      </c>
      <c r="L1317" s="171">
        <f t="shared" si="60"/>
        <v>1671717000</v>
      </c>
      <c r="M1317" s="14">
        <f t="shared" si="61"/>
        <v>914130000</v>
      </c>
      <c r="N1317" s="14">
        <f t="shared" si="62"/>
        <v>757587000</v>
      </c>
    </row>
    <row r="1318" spans="1:14" x14ac:dyDescent="0.2">
      <c r="A1318">
        <v>1367</v>
      </c>
      <c r="B1318" t="s">
        <v>454</v>
      </c>
      <c r="C1318" t="s">
        <v>5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s="2">
        <v>0</v>
      </c>
      <c r="I1318" s="2">
        <v>0</v>
      </c>
      <c r="J1318" t="s">
        <v>3</v>
      </c>
      <c r="K1318" s="18" t="s">
        <v>153</v>
      </c>
      <c r="L1318" s="171">
        <f t="shared" si="60"/>
        <v>1882928000</v>
      </c>
      <c r="M1318" s="14">
        <f t="shared" si="61"/>
        <v>1040567000</v>
      </c>
      <c r="N1318" s="14">
        <f t="shared" si="62"/>
        <v>842361000</v>
      </c>
    </row>
    <row r="1319" spans="1:14" x14ac:dyDescent="0.2">
      <c r="A1319">
        <v>1368</v>
      </c>
      <c r="B1319" t="s">
        <v>454</v>
      </c>
      <c r="C1319" t="s">
        <v>6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s="2">
        <v>0</v>
      </c>
      <c r="I1319" s="2">
        <v>0</v>
      </c>
      <c r="J1319" t="s">
        <v>3</v>
      </c>
      <c r="K1319" s="18" t="s">
        <v>153</v>
      </c>
      <c r="L1319" s="171">
        <f t="shared" si="60"/>
        <v>2101899000</v>
      </c>
      <c r="M1319" s="14">
        <f t="shared" si="61"/>
        <v>1102426000</v>
      </c>
      <c r="N1319" s="14">
        <f t="shared" si="62"/>
        <v>999473000</v>
      </c>
    </row>
    <row r="1320" spans="1:14" x14ac:dyDescent="0.2">
      <c r="A1320">
        <v>1369</v>
      </c>
      <c r="B1320" t="s">
        <v>454</v>
      </c>
      <c r="C1320" t="s">
        <v>7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s="2">
        <v>0</v>
      </c>
      <c r="I1320" s="2">
        <v>0</v>
      </c>
      <c r="J1320" t="s">
        <v>3</v>
      </c>
      <c r="K1320" s="18" t="s">
        <v>153</v>
      </c>
      <c r="L1320" s="171">
        <f t="shared" si="60"/>
        <v>2164646000</v>
      </c>
      <c r="M1320" s="14">
        <f t="shared" si="61"/>
        <v>1136728000</v>
      </c>
      <c r="N1320" s="14">
        <f t="shared" si="62"/>
        <v>1027918000</v>
      </c>
    </row>
    <row r="1321" spans="1:14" x14ac:dyDescent="0.2">
      <c r="A1321">
        <v>1370</v>
      </c>
      <c r="B1321" t="s">
        <v>455</v>
      </c>
      <c r="C1321" t="s">
        <v>2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s="2">
        <v>0</v>
      </c>
      <c r="I1321" s="2">
        <v>0</v>
      </c>
      <c r="J1321" t="s">
        <v>9</v>
      </c>
      <c r="K1321" s="18" t="s">
        <v>246</v>
      </c>
      <c r="L1321" s="171">
        <f t="shared" si="60"/>
        <v>2709637000</v>
      </c>
      <c r="M1321" s="14">
        <f t="shared" si="61"/>
        <v>1437886000</v>
      </c>
      <c r="N1321" s="14">
        <f t="shared" si="62"/>
        <v>1271751000</v>
      </c>
    </row>
    <row r="1322" spans="1:14" x14ac:dyDescent="0.2">
      <c r="A1322">
        <v>1371</v>
      </c>
      <c r="B1322" t="s">
        <v>455</v>
      </c>
      <c r="C1322" t="s">
        <v>5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s="2">
        <v>0</v>
      </c>
      <c r="I1322" s="2">
        <v>0</v>
      </c>
      <c r="J1322" t="s">
        <v>9</v>
      </c>
      <c r="K1322" s="18" t="s">
        <v>246</v>
      </c>
      <c r="L1322" s="171">
        <f t="shared" si="60"/>
        <v>2869429000</v>
      </c>
      <c r="M1322" s="14">
        <f t="shared" si="61"/>
        <v>1526366000</v>
      </c>
      <c r="N1322" s="14">
        <f t="shared" si="62"/>
        <v>1343063000</v>
      </c>
    </row>
    <row r="1323" spans="1:14" x14ac:dyDescent="0.2">
      <c r="A1323">
        <v>1372</v>
      </c>
      <c r="B1323" t="s">
        <v>455</v>
      </c>
      <c r="C1323" t="s">
        <v>6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s="2">
        <v>0</v>
      </c>
      <c r="I1323" s="2">
        <v>0</v>
      </c>
      <c r="J1323" t="s">
        <v>9</v>
      </c>
      <c r="K1323" s="18" t="s">
        <v>246</v>
      </c>
      <c r="L1323" s="171">
        <f t="shared" si="60"/>
        <v>3103721000</v>
      </c>
      <c r="M1323" s="14">
        <f t="shared" si="61"/>
        <v>1615371000</v>
      </c>
      <c r="N1323" s="14">
        <f t="shared" si="62"/>
        <v>1488350000</v>
      </c>
    </row>
    <row r="1324" spans="1:14" x14ac:dyDescent="0.2">
      <c r="A1324">
        <v>1373</v>
      </c>
      <c r="B1324" t="s">
        <v>455</v>
      </c>
      <c r="C1324" t="s">
        <v>7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s="2">
        <v>0</v>
      </c>
      <c r="I1324" s="2">
        <v>0</v>
      </c>
      <c r="J1324" t="s">
        <v>9</v>
      </c>
      <c r="K1324" s="18" t="s">
        <v>246</v>
      </c>
      <c r="L1324" s="171">
        <f t="shared" si="60"/>
        <v>3363126000</v>
      </c>
      <c r="M1324" s="14">
        <f t="shared" si="61"/>
        <v>1738755000</v>
      </c>
      <c r="N1324" s="14">
        <f t="shared" si="62"/>
        <v>1624371000</v>
      </c>
    </row>
    <row r="1325" spans="1:14" x14ac:dyDescent="0.2">
      <c r="A1325">
        <v>1374</v>
      </c>
      <c r="B1325" t="s">
        <v>456</v>
      </c>
      <c r="C1325" t="s">
        <v>2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s="2">
        <v>0</v>
      </c>
      <c r="I1325" s="2">
        <v>445228000</v>
      </c>
      <c r="J1325" t="s">
        <v>72</v>
      </c>
      <c r="K1325" s="18" t="s">
        <v>73</v>
      </c>
      <c r="L1325" s="171">
        <f t="shared" si="60"/>
        <v>1038351000</v>
      </c>
      <c r="M1325" s="14">
        <f t="shared" si="61"/>
        <v>693364000</v>
      </c>
      <c r="N1325" s="14">
        <f t="shared" si="62"/>
        <v>344987000</v>
      </c>
    </row>
    <row r="1326" spans="1:14" x14ac:dyDescent="0.2">
      <c r="A1326">
        <v>1375</v>
      </c>
      <c r="B1326" t="s">
        <v>456</v>
      </c>
      <c r="C1326" t="s">
        <v>5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s="2">
        <v>0</v>
      </c>
      <c r="I1326" s="2">
        <v>492397000</v>
      </c>
      <c r="J1326" t="s">
        <v>72</v>
      </c>
      <c r="K1326" s="18" t="s">
        <v>73</v>
      </c>
      <c r="L1326" s="171">
        <f t="shared" si="60"/>
        <v>1316134000</v>
      </c>
      <c r="M1326" s="14">
        <f t="shared" si="61"/>
        <v>884104000</v>
      </c>
      <c r="N1326" s="14">
        <f t="shared" si="62"/>
        <v>432030000</v>
      </c>
    </row>
    <row r="1327" spans="1:14" x14ac:dyDescent="0.2">
      <c r="A1327">
        <v>1376</v>
      </c>
      <c r="B1327" t="s">
        <v>456</v>
      </c>
      <c r="C1327" t="s">
        <v>6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s="2">
        <v>0</v>
      </c>
      <c r="I1327" s="2">
        <v>551032000</v>
      </c>
      <c r="J1327" t="s">
        <v>72</v>
      </c>
      <c r="K1327" s="18" t="s">
        <v>73</v>
      </c>
      <c r="L1327" s="171">
        <f t="shared" si="60"/>
        <v>1436785000</v>
      </c>
      <c r="M1327" s="14">
        <f t="shared" si="61"/>
        <v>742834000</v>
      </c>
      <c r="N1327" s="14">
        <f t="shared" si="62"/>
        <v>693951000</v>
      </c>
    </row>
    <row r="1328" spans="1:14" x14ac:dyDescent="0.2">
      <c r="A1328">
        <v>1377</v>
      </c>
      <c r="B1328" t="s">
        <v>456</v>
      </c>
      <c r="C1328" t="s">
        <v>7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s="2">
        <v>0</v>
      </c>
      <c r="I1328" s="2">
        <v>581155000</v>
      </c>
      <c r="J1328" t="s">
        <v>72</v>
      </c>
      <c r="K1328" s="18" t="s">
        <v>73</v>
      </c>
      <c r="L1328" s="171">
        <f t="shared" si="60"/>
        <v>532736000</v>
      </c>
      <c r="M1328" s="14">
        <f t="shared" si="61"/>
        <v>746473000</v>
      </c>
      <c r="N1328" s="14">
        <f t="shared" si="62"/>
        <v>-213737000</v>
      </c>
    </row>
    <row r="1329" spans="1:14" x14ac:dyDescent="0.2">
      <c r="A1329">
        <v>1378</v>
      </c>
      <c r="B1329" t="s">
        <v>457</v>
      </c>
      <c r="C1329" t="s">
        <v>2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s="2">
        <v>0</v>
      </c>
      <c r="I1329" s="2">
        <v>877400000</v>
      </c>
      <c r="J1329" t="s">
        <v>3</v>
      </c>
      <c r="K1329" s="18" t="s">
        <v>153</v>
      </c>
      <c r="L1329" s="171">
        <f t="shared" si="60"/>
        <v>3182500000</v>
      </c>
      <c r="M1329" s="14">
        <f t="shared" si="61"/>
        <v>1965500000</v>
      </c>
      <c r="N1329" s="14">
        <f t="shared" si="62"/>
        <v>1217000000</v>
      </c>
    </row>
    <row r="1330" spans="1:14" x14ac:dyDescent="0.2">
      <c r="A1330">
        <v>1379</v>
      </c>
      <c r="B1330" t="s">
        <v>457</v>
      </c>
      <c r="C1330" t="s">
        <v>5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s="2">
        <v>0</v>
      </c>
      <c r="I1330" s="2">
        <v>906900000</v>
      </c>
      <c r="J1330" t="s">
        <v>3</v>
      </c>
      <c r="K1330" s="18" t="s">
        <v>153</v>
      </c>
      <c r="L1330" s="171">
        <f t="shared" si="60"/>
        <v>3160200000</v>
      </c>
      <c r="M1330" s="14">
        <f t="shared" si="61"/>
        <v>1905300000</v>
      </c>
      <c r="N1330" s="14">
        <f t="shared" si="62"/>
        <v>1254900000</v>
      </c>
    </row>
    <row r="1331" spans="1:14" x14ac:dyDescent="0.2">
      <c r="A1331">
        <v>1380</v>
      </c>
      <c r="B1331" t="s">
        <v>457</v>
      </c>
      <c r="C1331" t="s">
        <v>6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s="2">
        <v>0</v>
      </c>
      <c r="I1331" s="2">
        <v>970600000</v>
      </c>
      <c r="J1331" t="s">
        <v>3</v>
      </c>
      <c r="K1331" s="18" t="s">
        <v>153</v>
      </c>
      <c r="L1331" s="171">
        <f t="shared" si="60"/>
        <v>3596400000</v>
      </c>
      <c r="M1331" s="14">
        <f t="shared" si="61"/>
        <v>2037600000</v>
      </c>
      <c r="N1331" s="14">
        <f t="shared" si="62"/>
        <v>1558800000</v>
      </c>
    </row>
    <row r="1332" spans="1:14" x14ac:dyDescent="0.2">
      <c r="A1332">
        <v>1381</v>
      </c>
      <c r="B1332" t="s">
        <v>457</v>
      </c>
      <c r="C1332" t="s">
        <v>7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s="2">
        <v>0</v>
      </c>
      <c r="I1332" s="2">
        <v>991100000</v>
      </c>
      <c r="J1332" t="s">
        <v>3</v>
      </c>
      <c r="K1332" s="18" t="s">
        <v>153</v>
      </c>
      <c r="L1332" s="171">
        <f t="shared" si="60"/>
        <v>3623700000</v>
      </c>
      <c r="M1332" s="14">
        <f t="shared" si="61"/>
        <v>2045600000</v>
      </c>
      <c r="N1332" s="14">
        <f t="shared" si="62"/>
        <v>1578100000</v>
      </c>
    </row>
    <row r="1333" spans="1:14" x14ac:dyDescent="0.2">
      <c r="A1333">
        <v>1382</v>
      </c>
      <c r="B1333" t="s">
        <v>458</v>
      </c>
      <c r="C1333" t="s">
        <v>2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s="2">
        <v>0</v>
      </c>
      <c r="I1333" s="2">
        <v>621400000</v>
      </c>
      <c r="J1333" t="s">
        <v>9</v>
      </c>
      <c r="K1333" s="18" t="s">
        <v>144</v>
      </c>
      <c r="L1333" s="171">
        <f t="shared" si="60"/>
        <v>8484500000</v>
      </c>
      <c r="M1333" s="14">
        <f t="shared" si="61"/>
        <v>6277200000</v>
      </c>
      <c r="N1333" s="14">
        <f t="shared" si="62"/>
        <v>2207300000</v>
      </c>
    </row>
    <row r="1334" spans="1:14" x14ac:dyDescent="0.2">
      <c r="A1334">
        <v>1383</v>
      </c>
      <c r="B1334" t="s">
        <v>458</v>
      </c>
      <c r="C1334" t="s">
        <v>5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s="2">
        <v>0</v>
      </c>
      <c r="I1334" s="2">
        <v>709600000</v>
      </c>
      <c r="J1334" t="s">
        <v>9</v>
      </c>
      <c r="K1334" s="18" t="s">
        <v>144</v>
      </c>
      <c r="L1334" s="171">
        <f t="shared" si="60"/>
        <v>9589000000</v>
      </c>
      <c r="M1334" s="14">
        <f t="shared" si="61"/>
        <v>6796400000</v>
      </c>
      <c r="N1334" s="14">
        <f t="shared" si="62"/>
        <v>2792600000</v>
      </c>
    </row>
    <row r="1335" spans="1:14" x14ac:dyDescent="0.2">
      <c r="A1335">
        <v>1384</v>
      </c>
      <c r="B1335" t="s">
        <v>458</v>
      </c>
      <c r="C1335" t="s">
        <v>6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s="2">
        <v>0</v>
      </c>
      <c r="I1335" s="2">
        <v>893900000</v>
      </c>
      <c r="J1335" t="s">
        <v>9</v>
      </c>
      <c r="K1335" s="18" t="s">
        <v>144</v>
      </c>
      <c r="L1335" s="171">
        <f t="shared" si="60"/>
        <v>11375200000</v>
      </c>
      <c r="M1335" s="14">
        <f t="shared" si="61"/>
        <v>8024100000</v>
      </c>
      <c r="N1335" s="14">
        <f t="shared" si="62"/>
        <v>3351100000</v>
      </c>
    </row>
    <row r="1336" spans="1:14" x14ac:dyDescent="0.2">
      <c r="A1336">
        <v>1385</v>
      </c>
      <c r="B1336" t="s">
        <v>458</v>
      </c>
      <c r="C1336" t="s">
        <v>7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s="2">
        <v>0</v>
      </c>
      <c r="I1336" s="2">
        <v>980800000</v>
      </c>
      <c r="J1336" t="s">
        <v>9</v>
      </c>
      <c r="K1336" s="18" t="s">
        <v>144</v>
      </c>
      <c r="L1336" s="171">
        <f t="shared" si="60"/>
        <v>12804800000</v>
      </c>
      <c r="M1336" s="14">
        <f t="shared" si="61"/>
        <v>8951100000</v>
      </c>
      <c r="N1336" s="14">
        <f t="shared" si="62"/>
        <v>3853700000</v>
      </c>
    </row>
    <row r="1337" spans="1:14" x14ac:dyDescent="0.2">
      <c r="A1337">
        <v>1386</v>
      </c>
      <c r="B1337" t="s">
        <v>459</v>
      </c>
      <c r="C1337" t="s">
        <v>2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s="2">
        <v>0</v>
      </c>
      <c r="I1337" s="2">
        <v>356000000</v>
      </c>
      <c r="J1337" t="s">
        <v>32</v>
      </c>
      <c r="K1337" s="18" t="s">
        <v>33</v>
      </c>
      <c r="L1337" s="171">
        <f t="shared" si="60"/>
        <v>1422000000</v>
      </c>
      <c r="M1337" s="14">
        <f t="shared" si="61"/>
        <v>563000000</v>
      </c>
      <c r="N1337" s="14">
        <f t="shared" si="62"/>
        <v>859000000</v>
      </c>
    </row>
    <row r="1338" spans="1:14" x14ac:dyDescent="0.2">
      <c r="A1338">
        <v>1387</v>
      </c>
      <c r="B1338" t="s">
        <v>459</v>
      </c>
      <c r="C1338" t="s">
        <v>5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s="2">
        <v>0</v>
      </c>
      <c r="I1338" s="2">
        <v>378000000</v>
      </c>
      <c r="J1338" t="s">
        <v>32</v>
      </c>
      <c r="K1338" s="18" t="s">
        <v>33</v>
      </c>
      <c r="L1338" s="171">
        <f t="shared" si="60"/>
        <v>1508000000</v>
      </c>
      <c r="M1338" s="14">
        <f t="shared" si="61"/>
        <v>598000000</v>
      </c>
      <c r="N1338" s="14">
        <f t="shared" si="62"/>
        <v>910000000</v>
      </c>
    </row>
    <row r="1339" spans="1:14" x14ac:dyDescent="0.2">
      <c r="A1339">
        <v>1388</v>
      </c>
      <c r="B1339" t="s">
        <v>459</v>
      </c>
      <c r="C1339" t="s">
        <v>6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s="2">
        <v>0</v>
      </c>
      <c r="I1339" s="2">
        <v>384000000</v>
      </c>
      <c r="J1339" t="s">
        <v>32</v>
      </c>
      <c r="K1339" s="18" t="s">
        <v>33</v>
      </c>
      <c r="L1339" s="171">
        <f t="shared" si="60"/>
        <v>1620000000</v>
      </c>
      <c r="M1339" s="14">
        <f t="shared" si="61"/>
        <v>613000000</v>
      </c>
      <c r="N1339" s="14">
        <f t="shared" si="62"/>
        <v>1007000000</v>
      </c>
    </row>
    <row r="1340" spans="1:14" x14ac:dyDescent="0.2">
      <c r="A1340">
        <v>1389</v>
      </c>
      <c r="B1340" t="s">
        <v>459</v>
      </c>
      <c r="C1340" t="s">
        <v>7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s="2">
        <v>0</v>
      </c>
      <c r="I1340" s="2">
        <v>358000000</v>
      </c>
      <c r="J1340" t="s">
        <v>32</v>
      </c>
      <c r="K1340" s="18" t="s">
        <v>33</v>
      </c>
      <c r="L1340" s="171">
        <f t="shared" si="60"/>
        <v>1666000000</v>
      </c>
      <c r="M1340" s="14">
        <f t="shared" si="61"/>
        <v>592000000</v>
      </c>
      <c r="N1340" s="14">
        <f t="shared" si="62"/>
        <v>1074000000</v>
      </c>
    </row>
    <row r="1341" spans="1:14" x14ac:dyDescent="0.2">
      <c r="A1341">
        <v>1394</v>
      </c>
      <c r="B1341" t="s">
        <v>460</v>
      </c>
      <c r="C1341" t="s">
        <v>2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s="2">
        <v>0</v>
      </c>
      <c r="I1341" s="2">
        <v>746000000</v>
      </c>
      <c r="J1341" t="s">
        <v>72</v>
      </c>
      <c r="K1341" s="18" t="s">
        <v>330</v>
      </c>
      <c r="L1341" s="171">
        <f t="shared" si="60"/>
        <v>2658000000</v>
      </c>
      <c r="M1341" s="14">
        <f t="shared" si="61"/>
        <v>1083000000</v>
      </c>
      <c r="N1341" s="14">
        <f t="shared" si="62"/>
        <v>1575000000</v>
      </c>
    </row>
    <row r="1342" spans="1:14" x14ac:dyDescent="0.2">
      <c r="A1342">
        <v>1395</v>
      </c>
      <c r="B1342" t="s">
        <v>460</v>
      </c>
      <c r="C1342" t="s">
        <v>5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s="2">
        <v>0</v>
      </c>
      <c r="I1342" s="2">
        <v>772000000</v>
      </c>
      <c r="J1342" t="s">
        <v>72</v>
      </c>
      <c r="K1342" s="18" t="s">
        <v>330</v>
      </c>
      <c r="L1342" s="171">
        <f t="shared" si="60"/>
        <v>2811000000</v>
      </c>
      <c r="M1342" s="14">
        <f t="shared" si="61"/>
        <v>1145000000</v>
      </c>
      <c r="N1342" s="14">
        <f t="shared" si="62"/>
        <v>1666000000</v>
      </c>
    </row>
    <row r="1343" spans="1:14" x14ac:dyDescent="0.2">
      <c r="A1343">
        <v>1396</v>
      </c>
      <c r="B1343" t="s">
        <v>460</v>
      </c>
      <c r="C1343" t="s">
        <v>6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s="2">
        <v>0</v>
      </c>
      <c r="I1343" s="2">
        <v>796000000</v>
      </c>
      <c r="J1343" t="s">
        <v>72</v>
      </c>
      <c r="K1343" s="18" t="s">
        <v>330</v>
      </c>
      <c r="L1343" s="171">
        <f t="shared" si="60"/>
        <v>3113000000</v>
      </c>
      <c r="M1343" s="14">
        <f t="shared" si="61"/>
        <v>1189000000</v>
      </c>
      <c r="N1343" s="14">
        <f t="shared" si="62"/>
        <v>1924000000</v>
      </c>
    </row>
    <row r="1344" spans="1:14" x14ac:dyDescent="0.2">
      <c r="A1344">
        <v>1397</v>
      </c>
      <c r="B1344" t="s">
        <v>460</v>
      </c>
      <c r="C1344" t="s">
        <v>7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s="2">
        <v>0</v>
      </c>
      <c r="I1344" s="2">
        <v>764000000</v>
      </c>
      <c r="J1344" t="s">
        <v>72</v>
      </c>
      <c r="K1344" s="18" t="s">
        <v>330</v>
      </c>
      <c r="L1344" s="171">
        <f t="shared" si="60"/>
        <v>2899000000</v>
      </c>
      <c r="M1344" s="14">
        <f t="shared" si="61"/>
        <v>1117000000</v>
      </c>
      <c r="N1344" s="14">
        <f t="shared" si="62"/>
        <v>1782000000</v>
      </c>
    </row>
    <row r="1345" spans="1:14" x14ac:dyDescent="0.2">
      <c r="A1345">
        <v>1398</v>
      </c>
      <c r="B1345" t="s">
        <v>461</v>
      </c>
      <c r="C1345" t="s">
        <v>2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s="2">
        <v>0</v>
      </c>
      <c r="I1345" s="2">
        <v>123200000</v>
      </c>
      <c r="J1345" t="s">
        <v>48</v>
      </c>
      <c r="K1345" s="18" t="s">
        <v>85</v>
      </c>
      <c r="L1345" s="171">
        <f t="shared" si="60"/>
        <v>2589900000</v>
      </c>
      <c r="M1345" s="14">
        <f t="shared" si="61"/>
        <v>1911500000</v>
      </c>
      <c r="N1345" s="14">
        <f t="shared" si="62"/>
        <v>678400000</v>
      </c>
    </row>
    <row r="1346" spans="1:14" x14ac:dyDescent="0.2">
      <c r="A1346">
        <v>1399</v>
      </c>
      <c r="B1346" t="s">
        <v>461</v>
      </c>
      <c r="C1346" t="s">
        <v>5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s="2">
        <v>0</v>
      </c>
      <c r="I1346" s="2">
        <v>118900000</v>
      </c>
      <c r="J1346" t="s">
        <v>48</v>
      </c>
      <c r="K1346" s="18" t="s">
        <v>85</v>
      </c>
      <c r="L1346" s="171">
        <f t="shared" si="60"/>
        <v>2687600000</v>
      </c>
      <c r="M1346" s="14">
        <f t="shared" si="61"/>
        <v>1968300000</v>
      </c>
      <c r="N1346" s="14">
        <f t="shared" si="62"/>
        <v>719300000</v>
      </c>
    </row>
    <row r="1347" spans="1:14" x14ac:dyDescent="0.2">
      <c r="A1347">
        <v>1400</v>
      </c>
      <c r="B1347" t="s">
        <v>461</v>
      </c>
      <c r="C1347" t="s">
        <v>6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s="2">
        <v>0</v>
      </c>
      <c r="I1347" s="2">
        <v>88700000</v>
      </c>
      <c r="J1347" t="s">
        <v>48</v>
      </c>
      <c r="K1347" s="18" t="s">
        <v>85</v>
      </c>
      <c r="L1347" s="171">
        <f t="shared" ref="L1347:L1410" si="63">E1347-F1347</f>
        <v>2586600000</v>
      </c>
      <c r="M1347" s="14">
        <f t="shared" ref="M1347:M1410" si="64">G1347+H1347+I1347</f>
        <v>1744900000</v>
      </c>
      <c r="N1347" s="14">
        <f t="shared" ref="N1347:N1410" si="65">L1347-M1347</f>
        <v>841700000</v>
      </c>
    </row>
    <row r="1348" spans="1:14" x14ac:dyDescent="0.2">
      <c r="A1348">
        <v>1401</v>
      </c>
      <c r="B1348" t="s">
        <v>461</v>
      </c>
      <c r="C1348" t="s">
        <v>7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s="2">
        <v>0</v>
      </c>
      <c r="I1348" s="2">
        <v>94900000</v>
      </c>
      <c r="J1348" t="s">
        <v>48</v>
      </c>
      <c r="K1348" s="18" t="s">
        <v>85</v>
      </c>
      <c r="L1348" s="171">
        <f t="shared" si="63"/>
        <v>2531600000</v>
      </c>
      <c r="M1348" s="14">
        <f t="shared" si="64"/>
        <v>1699300000</v>
      </c>
      <c r="N1348" s="14">
        <f t="shared" si="65"/>
        <v>832300000</v>
      </c>
    </row>
    <row r="1349" spans="1:14" x14ac:dyDescent="0.2">
      <c r="A1349">
        <v>1402</v>
      </c>
      <c r="B1349" t="s">
        <v>462</v>
      </c>
      <c r="C1349" t="s">
        <v>2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s="2">
        <v>0</v>
      </c>
      <c r="I1349" s="2">
        <v>0</v>
      </c>
      <c r="J1349" t="s">
        <v>48</v>
      </c>
      <c r="K1349" s="18" t="s">
        <v>49</v>
      </c>
      <c r="L1349" s="171">
        <f t="shared" si="63"/>
        <v>4206226000</v>
      </c>
      <c r="M1349" s="14">
        <f t="shared" si="64"/>
        <v>3264896000</v>
      </c>
      <c r="N1349" s="14">
        <f t="shared" si="65"/>
        <v>941330000</v>
      </c>
    </row>
    <row r="1350" spans="1:14" x14ac:dyDescent="0.2">
      <c r="A1350">
        <v>1403</v>
      </c>
      <c r="B1350" t="s">
        <v>462</v>
      </c>
      <c r="C1350" t="s">
        <v>5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s="2">
        <v>0</v>
      </c>
      <c r="I1350" s="2">
        <v>0</v>
      </c>
      <c r="J1350" t="s">
        <v>48</v>
      </c>
      <c r="K1350" s="18" t="s">
        <v>49</v>
      </c>
      <c r="L1350" s="171">
        <f t="shared" si="63"/>
        <v>4616566000</v>
      </c>
      <c r="M1350" s="14">
        <f t="shared" si="64"/>
        <v>3470200000</v>
      </c>
      <c r="N1350" s="14">
        <f t="shared" si="65"/>
        <v>1146366000</v>
      </c>
    </row>
    <row r="1351" spans="1:14" x14ac:dyDescent="0.2">
      <c r="A1351">
        <v>1404</v>
      </c>
      <c r="B1351" t="s">
        <v>462</v>
      </c>
      <c r="C1351" t="s">
        <v>6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s="2">
        <v>0</v>
      </c>
      <c r="I1351" s="2">
        <v>0</v>
      </c>
      <c r="J1351" t="s">
        <v>48</v>
      </c>
      <c r="K1351" s="18" t="s">
        <v>49</v>
      </c>
      <c r="L1351" s="171">
        <f t="shared" si="63"/>
        <v>5164484000</v>
      </c>
      <c r="M1351" s="14">
        <f t="shared" si="64"/>
        <v>3860448000</v>
      </c>
      <c r="N1351" s="14">
        <f t="shared" si="65"/>
        <v>1304036000</v>
      </c>
    </row>
    <row r="1352" spans="1:14" x14ac:dyDescent="0.2">
      <c r="A1352">
        <v>1405</v>
      </c>
      <c r="B1352" t="s">
        <v>462</v>
      </c>
      <c r="C1352" t="s">
        <v>7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s="2">
        <v>0</v>
      </c>
      <c r="I1352" s="2">
        <v>0</v>
      </c>
      <c r="J1352" t="s">
        <v>48</v>
      </c>
      <c r="K1352" s="18" t="s">
        <v>49</v>
      </c>
      <c r="L1352" s="171">
        <f t="shared" si="63"/>
        <v>5559226000</v>
      </c>
      <c r="M1352" s="14">
        <f t="shared" si="64"/>
        <v>3943786000</v>
      </c>
      <c r="N1352" s="14">
        <f t="shared" si="65"/>
        <v>1615440000</v>
      </c>
    </row>
    <row r="1353" spans="1:14" x14ac:dyDescent="0.2">
      <c r="A1353">
        <v>1406</v>
      </c>
      <c r="B1353" t="s">
        <v>463</v>
      </c>
      <c r="C1353" t="s">
        <v>2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s="2">
        <v>0</v>
      </c>
      <c r="I1353" s="2">
        <v>0</v>
      </c>
      <c r="J1353" t="s">
        <v>9</v>
      </c>
      <c r="K1353" s="18" t="s">
        <v>68</v>
      </c>
      <c r="L1353" s="171">
        <f t="shared" si="63"/>
        <v>1537400000</v>
      </c>
      <c r="M1353" s="14">
        <f t="shared" si="64"/>
        <v>976900000</v>
      </c>
      <c r="N1353" s="14">
        <f t="shared" si="65"/>
        <v>560500000</v>
      </c>
    </row>
    <row r="1354" spans="1:14" x14ac:dyDescent="0.2">
      <c r="A1354">
        <v>1407</v>
      </c>
      <c r="B1354" t="s">
        <v>463</v>
      </c>
      <c r="C1354" t="s">
        <v>5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s="2">
        <v>0</v>
      </c>
      <c r="I1354" s="2">
        <v>0</v>
      </c>
      <c r="J1354" t="s">
        <v>9</v>
      </c>
      <c r="K1354" s="18" t="s">
        <v>68</v>
      </c>
      <c r="L1354" s="171">
        <f t="shared" si="63"/>
        <v>1580500000</v>
      </c>
      <c r="M1354" s="14">
        <f t="shared" si="64"/>
        <v>1010000000</v>
      </c>
      <c r="N1354" s="14">
        <f t="shared" si="65"/>
        <v>570500000</v>
      </c>
    </row>
    <row r="1355" spans="1:14" x14ac:dyDescent="0.2">
      <c r="A1355">
        <v>1408</v>
      </c>
      <c r="B1355" t="s">
        <v>463</v>
      </c>
      <c r="C1355" t="s">
        <v>6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s="2">
        <v>0</v>
      </c>
      <c r="I1355" s="2">
        <v>0</v>
      </c>
      <c r="J1355" t="s">
        <v>9</v>
      </c>
      <c r="K1355" s="18" t="s">
        <v>68</v>
      </c>
      <c r="L1355" s="171">
        <f t="shared" si="63"/>
        <v>2074200000</v>
      </c>
      <c r="M1355" s="14">
        <f t="shared" si="64"/>
        <v>1497600000</v>
      </c>
      <c r="N1355" s="14">
        <f t="shared" si="65"/>
        <v>576600000</v>
      </c>
    </row>
    <row r="1356" spans="1:14" x14ac:dyDescent="0.2">
      <c r="A1356">
        <v>1409</v>
      </c>
      <c r="B1356" t="s">
        <v>463</v>
      </c>
      <c r="C1356" t="s">
        <v>7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s="2">
        <v>0</v>
      </c>
      <c r="I1356" s="2">
        <v>0</v>
      </c>
      <c r="J1356" t="s">
        <v>9</v>
      </c>
      <c r="K1356" s="18" t="s">
        <v>68</v>
      </c>
      <c r="L1356" s="171">
        <f t="shared" si="63"/>
        <v>2440400000</v>
      </c>
      <c r="M1356" s="14">
        <f t="shared" si="64"/>
        <v>1736700000</v>
      </c>
      <c r="N1356" s="14">
        <f t="shared" si="65"/>
        <v>703700000</v>
      </c>
    </row>
    <row r="1357" spans="1:14" x14ac:dyDescent="0.2">
      <c r="A1357">
        <v>1410</v>
      </c>
      <c r="B1357" t="s">
        <v>464</v>
      </c>
      <c r="C1357" t="s">
        <v>2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s="2">
        <v>0</v>
      </c>
      <c r="I1357" s="2">
        <v>96800000</v>
      </c>
      <c r="J1357" t="s">
        <v>26</v>
      </c>
      <c r="K1357" s="18" t="s">
        <v>113</v>
      </c>
      <c r="L1357" s="171">
        <f t="shared" si="63"/>
        <v>2027600000</v>
      </c>
      <c r="M1357" s="14">
        <f t="shared" si="64"/>
        <v>1117200000</v>
      </c>
      <c r="N1357" s="14">
        <f t="shared" si="65"/>
        <v>910400000</v>
      </c>
    </row>
    <row r="1358" spans="1:14" x14ac:dyDescent="0.2">
      <c r="A1358">
        <v>1411</v>
      </c>
      <c r="B1358" t="s">
        <v>464</v>
      </c>
      <c r="C1358" t="s">
        <v>5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s="2">
        <v>0</v>
      </c>
      <c r="I1358" s="2">
        <v>98900000</v>
      </c>
      <c r="J1358" t="s">
        <v>26</v>
      </c>
      <c r="K1358" s="18" t="s">
        <v>113</v>
      </c>
      <c r="L1358" s="171">
        <f t="shared" si="63"/>
        <v>2031000000</v>
      </c>
      <c r="M1358" s="14">
        <f t="shared" si="64"/>
        <v>1112000000</v>
      </c>
      <c r="N1358" s="14">
        <f t="shared" si="65"/>
        <v>919000000</v>
      </c>
    </row>
    <row r="1359" spans="1:14" x14ac:dyDescent="0.2">
      <c r="A1359">
        <v>1412</v>
      </c>
      <c r="B1359" t="s">
        <v>464</v>
      </c>
      <c r="C1359" t="s">
        <v>6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s="2">
        <v>0</v>
      </c>
      <c r="I1359" s="2">
        <v>110900000</v>
      </c>
      <c r="J1359" t="s">
        <v>26</v>
      </c>
      <c r="K1359" s="18" t="s">
        <v>113</v>
      </c>
      <c r="L1359" s="171">
        <f t="shared" si="63"/>
        <v>1968700000</v>
      </c>
      <c r="M1359" s="14">
        <f t="shared" si="64"/>
        <v>1196700000</v>
      </c>
      <c r="N1359" s="14">
        <f t="shared" si="65"/>
        <v>772000000</v>
      </c>
    </row>
    <row r="1360" spans="1:14" x14ac:dyDescent="0.2">
      <c r="A1360">
        <v>1413</v>
      </c>
      <c r="B1360" t="s">
        <v>464</v>
      </c>
      <c r="C1360" t="s">
        <v>7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s="2">
        <v>0</v>
      </c>
      <c r="I1360" s="2">
        <v>208400000</v>
      </c>
      <c r="J1360" t="s">
        <v>26</v>
      </c>
      <c r="K1360" s="18" t="s">
        <v>113</v>
      </c>
      <c r="L1360" s="171">
        <f t="shared" si="63"/>
        <v>2967800000</v>
      </c>
      <c r="M1360" s="14">
        <f t="shared" si="64"/>
        <v>1822500000</v>
      </c>
      <c r="N1360" s="14">
        <f t="shared" si="65"/>
        <v>1145300000</v>
      </c>
    </row>
    <row r="1361" spans="1:14" x14ac:dyDescent="0.2">
      <c r="A1361">
        <v>1414</v>
      </c>
      <c r="B1361" t="s">
        <v>465</v>
      </c>
      <c r="C1361" t="s">
        <v>2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s="2">
        <v>0</v>
      </c>
      <c r="I1361" s="2">
        <v>330418000</v>
      </c>
      <c r="J1361" t="s">
        <v>42</v>
      </c>
      <c r="K1361" s="18" t="s">
        <v>466</v>
      </c>
      <c r="L1361" s="171">
        <f t="shared" si="63"/>
        <v>819809000</v>
      </c>
      <c r="M1361" s="14">
        <f t="shared" si="64"/>
        <v>450728000</v>
      </c>
      <c r="N1361" s="14">
        <f t="shared" si="65"/>
        <v>369081000</v>
      </c>
    </row>
    <row r="1362" spans="1:14" x14ac:dyDescent="0.2">
      <c r="A1362">
        <v>1415</v>
      </c>
      <c r="B1362" t="s">
        <v>465</v>
      </c>
      <c r="C1362" t="s">
        <v>5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s="2">
        <v>0</v>
      </c>
      <c r="I1362" s="2">
        <v>340316000</v>
      </c>
      <c r="J1362" t="s">
        <v>42</v>
      </c>
      <c r="K1362" s="18" t="s">
        <v>466</v>
      </c>
      <c r="L1362" s="171">
        <f t="shared" si="63"/>
        <v>891400000</v>
      </c>
      <c r="M1362" s="14">
        <f t="shared" si="64"/>
        <v>462444000</v>
      </c>
      <c r="N1362" s="14">
        <f t="shared" si="65"/>
        <v>428956000</v>
      </c>
    </row>
    <row r="1363" spans="1:14" x14ac:dyDescent="0.2">
      <c r="A1363">
        <v>1416</v>
      </c>
      <c r="B1363" t="s">
        <v>465</v>
      </c>
      <c r="C1363" t="s">
        <v>6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s="2">
        <v>0</v>
      </c>
      <c r="I1363" s="2">
        <v>393987000</v>
      </c>
      <c r="J1363" t="s">
        <v>42</v>
      </c>
      <c r="K1363" s="18" t="s">
        <v>466</v>
      </c>
      <c r="L1363" s="171">
        <f t="shared" si="63"/>
        <v>1019852000</v>
      </c>
      <c r="M1363" s="14">
        <f t="shared" si="64"/>
        <v>527489000</v>
      </c>
      <c r="N1363" s="14">
        <f t="shared" si="65"/>
        <v>492363000</v>
      </c>
    </row>
    <row r="1364" spans="1:14" x14ac:dyDescent="0.2">
      <c r="A1364">
        <v>1417</v>
      </c>
      <c r="B1364" t="s">
        <v>465</v>
      </c>
      <c r="C1364" t="s">
        <v>7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s="2">
        <v>0</v>
      </c>
      <c r="I1364" s="2">
        <v>588235000</v>
      </c>
      <c r="J1364" t="s">
        <v>42</v>
      </c>
      <c r="K1364" s="18" t="s">
        <v>466</v>
      </c>
      <c r="L1364" s="171">
        <f t="shared" si="63"/>
        <v>1128503000</v>
      </c>
      <c r="M1364" s="14">
        <f t="shared" si="64"/>
        <v>727372000</v>
      </c>
      <c r="N1364" s="14">
        <f t="shared" si="65"/>
        <v>401131000</v>
      </c>
    </row>
    <row r="1365" spans="1:14" x14ac:dyDescent="0.2">
      <c r="A1365">
        <v>1418</v>
      </c>
      <c r="B1365" t="s">
        <v>467</v>
      </c>
      <c r="C1365" t="s">
        <v>2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s="2">
        <v>0</v>
      </c>
      <c r="I1365" s="2">
        <v>0</v>
      </c>
      <c r="J1365" t="s">
        <v>9</v>
      </c>
      <c r="K1365" s="18" t="s">
        <v>468</v>
      </c>
      <c r="L1365" s="171">
        <f t="shared" si="63"/>
        <v>1598600000</v>
      </c>
      <c r="M1365" s="14">
        <f t="shared" si="64"/>
        <v>1012400000</v>
      </c>
      <c r="N1365" s="14">
        <f t="shared" si="65"/>
        <v>586200000</v>
      </c>
    </row>
    <row r="1366" spans="1:14" x14ac:dyDescent="0.2">
      <c r="A1366">
        <v>1419</v>
      </c>
      <c r="B1366" t="s">
        <v>467</v>
      </c>
      <c r="C1366" t="s">
        <v>5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s="2">
        <v>0</v>
      </c>
      <c r="I1366" s="2">
        <v>0</v>
      </c>
      <c r="J1366" t="s">
        <v>9</v>
      </c>
      <c r="K1366" s="18" t="s">
        <v>468</v>
      </c>
      <c r="L1366" s="171">
        <f t="shared" si="63"/>
        <v>1733400000</v>
      </c>
      <c r="M1366" s="14">
        <f t="shared" si="64"/>
        <v>1048700000</v>
      </c>
      <c r="N1366" s="14">
        <f t="shared" si="65"/>
        <v>684700000</v>
      </c>
    </row>
    <row r="1367" spans="1:14" x14ac:dyDescent="0.2">
      <c r="A1367">
        <v>1420</v>
      </c>
      <c r="B1367" t="s">
        <v>467</v>
      </c>
      <c r="C1367" t="s">
        <v>6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s="2">
        <v>0</v>
      </c>
      <c r="I1367" s="2">
        <v>0</v>
      </c>
      <c r="J1367" t="s">
        <v>9</v>
      </c>
      <c r="K1367" s="18" t="s">
        <v>468</v>
      </c>
      <c r="L1367" s="171">
        <f t="shared" si="63"/>
        <v>1818500000</v>
      </c>
      <c r="M1367" s="14">
        <f t="shared" si="64"/>
        <v>1053700000</v>
      </c>
      <c r="N1367" s="14">
        <f t="shared" si="65"/>
        <v>764800000</v>
      </c>
    </row>
    <row r="1368" spans="1:14" x14ac:dyDescent="0.2">
      <c r="A1368">
        <v>1421</v>
      </c>
      <c r="B1368" t="s">
        <v>467</v>
      </c>
      <c r="C1368" t="s">
        <v>7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s="2">
        <v>0</v>
      </c>
      <c r="I1368" s="2">
        <v>0</v>
      </c>
      <c r="J1368" t="s">
        <v>9</v>
      </c>
      <c r="K1368" s="18" t="s">
        <v>468</v>
      </c>
      <c r="L1368" s="171">
        <f t="shared" si="63"/>
        <v>1908300000</v>
      </c>
      <c r="M1368" s="14">
        <f t="shared" si="64"/>
        <v>1054100000</v>
      </c>
      <c r="N1368" s="14">
        <f t="shared" si="65"/>
        <v>854200000</v>
      </c>
    </row>
    <row r="1369" spans="1:14" x14ac:dyDescent="0.2">
      <c r="A1369">
        <v>1422</v>
      </c>
      <c r="B1369" t="s">
        <v>469</v>
      </c>
      <c r="C1369" t="s">
        <v>2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s="2">
        <v>0</v>
      </c>
      <c r="I1369" s="2">
        <v>107591000</v>
      </c>
      <c r="J1369" t="s">
        <v>9</v>
      </c>
      <c r="K1369" s="18" t="s">
        <v>193</v>
      </c>
      <c r="L1369" s="171">
        <f t="shared" si="63"/>
        <v>1696346000</v>
      </c>
      <c r="M1369" s="14">
        <f t="shared" si="64"/>
        <v>763064000</v>
      </c>
      <c r="N1369" s="14">
        <f t="shared" si="65"/>
        <v>933282000</v>
      </c>
    </row>
    <row r="1370" spans="1:14" x14ac:dyDescent="0.2">
      <c r="A1370">
        <v>1423</v>
      </c>
      <c r="B1370" t="s">
        <v>469</v>
      </c>
      <c r="C1370" t="s">
        <v>5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s="2">
        <v>0</v>
      </c>
      <c r="I1370" s="2">
        <v>117580000</v>
      </c>
      <c r="J1370" t="s">
        <v>9</v>
      </c>
      <c r="K1370" s="18" t="s">
        <v>193</v>
      </c>
      <c r="L1370" s="171">
        <f t="shared" si="63"/>
        <v>1831515000</v>
      </c>
      <c r="M1370" s="14">
        <f t="shared" si="64"/>
        <v>846635000</v>
      </c>
      <c r="N1370" s="14">
        <f t="shared" si="65"/>
        <v>984880000</v>
      </c>
    </row>
    <row r="1371" spans="1:14" x14ac:dyDescent="0.2">
      <c r="A1371">
        <v>1424</v>
      </c>
      <c r="B1371" t="s">
        <v>469</v>
      </c>
      <c r="C1371" t="s">
        <v>6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s="2">
        <v>0</v>
      </c>
      <c r="I1371" s="2">
        <v>128582000</v>
      </c>
      <c r="J1371" t="s">
        <v>9</v>
      </c>
      <c r="K1371" s="18" t="s">
        <v>193</v>
      </c>
      <c r="L1371" s="171">
        <f t="shared" si="63"/>
        <v>1886560000</v>
      </c>
      <c r="M1371" s="14">
        <f t="shared" si="64"/>
        <v>893381000</v>
      </c>
      <c r="N1371" s="14">
        <f t="shared" si="65"/>
        <v>993179000</v>
      </c>
    </row>
    <row r="1372" spans="1:14" x14ac:dyDescent="0.2">
      <c r="A1372">
        <v>1425</v>
      </c>
      <c r="B1372" t="s">
        <v>469</v>
      </c>
      <c r="C1372" t="s">
        <v>7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s="2">
        <v>0</v>
      </c>
      <c r="I1372" s="2">
        <v>137596000</v>
      </c>
      <c r="J1372" t="s">
        <v>9</v>
      </c>
      <c r="K1372" s="18" t="s">
        <v>193</v>
      </c>
      <c r="L1372" s="171">
        <f t="shared" si="63"/>
        <v>2030870000</v>
      </c>
      <c r="M1372" s="14">
        <f t="shared" si="64"/>
        <v>922775000</v>
      </c>
      <c r="N1372" s="14">
        <f t="shared" si="65"/>
        <v>1108095000</v>
      </c>
    </row>
    <row r="1373" spans="1:14" x14ac:dyDescent="0.2">
      <c r="A1373">
        <v>1426</v>
      </c>
      <c r="B1373" t="s">
        <v>470</v>
      </c>
      <c r="C1373" t="s">
        <v>2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s="2">
        <v>0</v>
      </c>
      <c r="I1373" s="2">
        <v>1787000000</v>
      </c>
      <c r="J1373" t="s">
        <v>32</v>
      </c>
      <c r="K1373" s="18" t="s">
        <v>35</v>
      </c>
      <c r="L1373" s="171">
        <f t="shared" si="63"/>
        <v>7164000000</v>
      </c>
      <c r="M1373" s="14">
        <f t="shared" si="64"/>
        <v>2701000000</v>
      </c>
      <c r="N1373" s="14">
        <f t="shared" si="65"/>
        <v>4463000000</v>
      </c>
    </row>
    <row r="1374" spans="1:14" x14ac:dyDescent="0.2">
      <c r="A1374">
        <v>1427</v>
      </c>
      <c r="B1374" t="s">
        <v>470</v>
      </c>
      <c r="C1374" t="s">
        <v>5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s="2">
        <v>0</v>
      </c>
      <c r="I1374" s="2">
        <v>1901000000</v>
      </c>
      <c r="J1374" t="s">
        <v>32</v>
      </c>
      <c r="K1374" s="18" t="s">
        <v>35</v>
      </c>
      <c r="L1374" s="171">
        <f t="shared" si="63"/>
        <v>7270000000</v>
      </c>
      <c r="M1374" s="14">
        <f t="shared" si="64"/>
        <v>2835000000</v>
      </c>
      <c r="N1374" s="14">
        <f t="shared" si="65"/>
        <v>4435000000</v>
      </c>
    </row>
    <row r="1375" spans="1:14" x14ac:dyDescent="0.2">
      <c r="A1375">
        <v>1428</v>
      </c>
      <c r="B1375" t="s">
        <v>470</v>
      </c>
      <c r="C1375" t="s">
        <v>6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s="2">
        <v>0</v>
      </c>
      <c r="I1375" s="2">
        <v>1945000000</v>
      </c>
      <c r="J1375" t="s">
        <v>32</v>
      </c>
      <c r="K1375" s="18" t="s">
        <v>35</v>
      </c>
      <c r="L1375" s="171">
        <f t="shared" si="63"/>
        <v>7436000000</v>
      </c>
      <c r="M1375" s="14">
        <f t="shared" si="64"/>
        <v>2926000000</v>
      </c>
      <c r="N1375" s="14">
        <f t="shared" si="65"/>
        <v>4510000000</v>
      </c>
    </row>
    <row r="1376" spans="1:14" x14ac:dyDescent="0.2">
      <c r="A1376">
        <v>1429</v>
      </c>
      <c r="B1376" t="s">
        <v>470</v>
      </c>
      <c r="C1376" t="s">
        <v>7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s="2">
        <v>0</v>
      </c>
      <c r="I1376" s="2">
        <v>2034000000</v>
      </c>
      <c r="J1376" t="s">
        <v>32</v>
      </c>
      <c r="K1376" s="18" t="s">
        <v>35</v>
      </c>
      <c r="L1376" s="171">
        <f t="shared" si="63"/>
        <v>7678000000</v>
      </c>
      <c r="M1376" s="14">
        <f t="shared" si="64"/>
        <v>3031000000</v>
      </c>
      <c r="N1376" s="14">
        <f t="shared" si="65"/>
        <v>4647000000</v>
      </c>
    </row>
    <row r="1377" spans="1:14" x14ac:dyDescent="0.2">
      <c r="A1377">
        <v>1430</v>
      </c>
      <c r="B1377" t="s">
        <v>471</v>
      </c>
      <c r="C1377" t="s">
        <v>2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s="2">
        <v>0</v>
      </c>
      <c r="I1377" s="2">
        <v>1068382000</v>
      </c>
      <c r="J1377" t="s">
        <v>42</v>
      </c>
      <c r="K1377" s="18" t="s">
        <v>43</v>
      </c>
      <c r="L1377" s="171">
        <f t="shared" si="63"/>
        <v>3455777000</v>
      </c>
      <c r="M1377" s="14">
        <f t="shared" si="64"/>
        <v>1445069000</v>
      </c>
      <c r="N1377" s="14">
        <f t="shared" si="65"/>
        <v>2010708000</v>
      </c>
    </row>
    <row r="1378" spans="1:14" x14ac:dyDescent="0.2">
      <c r="A1378">
        <v>1431</v>
      </c>
      <c r="B1378" t="s">
        <v>471</v>
      </c>
      <c r="C1378" t="s">
        <v>5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s="2">
        <v>0</v>
      </c>
      <c r="I1378" s="2">
        <v>1107700000</v>
      </c>
      <c r="J1378" t="s">
        <v>42</v>
      </c>
      <c r="K1378" s="18" t="s">
        <v>43</v>
      </c>
      <c r="L1378" s="171">
        <f t="shared" si="63"/>
        <v>3705903000</v>
      </c>
      <c r="M1378" s="14">
        <f t="shared" si="64"/>
        <v>1510069000</v>
      </c>
      <c r="N1378" s="14">
        <f t="shared" si="65"/>
        <v>2195834000</v>
      </c>
    </row>
    <row r="1379" spans="1:14" x14ac:dyDescent="0.2">
      <c r="A1379">
        <v>1432</v>
      </c>
      <c r="B1379" t="s">
        <v>471</v>
      </c>
      <c r="C1379" t="s">
        <v>6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s="2">
        <v>0</v>
      </c>
      <c r="I1379" s="2">
        <v>1143827000</v>
      </c>
      <c r="J1379" t="s">
        <v>42</v>
      </c>
      <c r="K1379" s="18" t="s">
        <v>43</v>
      </c>
      <c r="L1379" s="171">
        <f t="shared" si="63"/>
        <v>3988015000</v>
      </c>
      <c r="M1379" s="14">
        <f t="shared" si="64"/>
        <v>1590672000</v>
      </c>
      <c r="N1379" s="14">
        <f t="shared" si="65"/>
        <v>2397343000</v>
      </c>
    </row>
    <row r="1380" spans="1:14" x14ac:dyDescent="0.2">
      <c r="A1380">
        <v>1433</v>
      </c>
      <c r="B1380" t="s">
        <v>471</v>
      </c>
      <c r="C1380" t="s">
        <v>7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s="2">
        <v>0</v>
      </c>
      <c r="I1380" s="2">
        <v>1177568000</v>
      </c>
      <c r="J1380" t="s">
        <v>42</v>
      </c>
      <c r="K1380" s="18" t="s">
        <v>43</v>
      </c>
      <c r="L1380" s="171">
        <f t="shared" si="63"/>
        <v>4305911000</v>
      </c>
      <c r="M1380" s="14">
        <f t="shared" si="64"/>
        <v>1630403000</v>
      </c>
      <c r="N1380" s="14">
        <f t="shared" si="65"/>
        <v>2675508000</v>
      </c>
    </row>
    <row r="1381" spans="1:14" x14ac:dyDescent="0.2">
      <c r="A1381">
        <v>1438</v>
      </c>
      <c r="B1381" t="s">
        <v>472</v>
      </c>
      <c r="C1381" t="s">
        <v>2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s="2">
        <v>0</v>
      </c>
      <c r="I1381" s="2">
        <v>78900000</v>
      </c>
      <c r="J1381" t="s">
        <v>9</v>
      </c>
      <c r="K1381" s="18" t="s">
        <v>68</v>
      </c>
      <c r="L1381" s="171">
        <f t="shared" si="63"/>
        <v>6491261000</v>
      </c>
      <c r="M1381" s="14">
        <f t="shared" si="64"/>
        <v>4963184000</v>
      </c>
      <c r="N1381" s="14">
        <f t="shared" si="65"/>
        <v>1528077000</v>
      </c>
    </row>
    <row r="1382" spans="1:14" x14ac:dyDescent="0.2">
      <c r="A1382">
        <v>1439</v>
      </c>
      <c r="B1382" t="s">
        <v>472</v>
      </c>
      <c r="C1382" t="s">
        <v>5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s="2">
        <v>0</v>
      </c>
      <c r="I1382" s="2">
        <v>55000000</v>
      </c>
      <c r="J1382" t="s">
        <v>9</v>
      </c>
      <c r="K1382" s="18" t="s">
        <v>68</v>
      </c>
      <c r="L1382" s="171">
        <f t="shared" si="63"/>
        <v>6032000000</v>
      </c>
      <c r="M1382" s="14">
        <f t="shared" si="64"/>
        <v>4790000000</v>
      </c>
      <c r="N1382" s="14">
        <f t="shared" si="65"/>
        <v>1242000000</v>
      </c>
    </row>
    <row r="1383" spans="1:14" x14ac:dyDescent="0.2">
      <c r="A1383">
        <v>1440</v>
      </c>
      <c r="B1383" t="s">
        <v>472</v>
      </c>
      <c r="C1383" t="s">
        <v>6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s="2">
        <v>0</v>
      </c>
      <c r="I1383" s="2">
        <v>62000000</v>
      </c>
      <c r="J1383" t="s">
        <v>9</v>
      </c>
      <c r="K1383" s="18" t="s">
        <v>68</v>
      </c>
      <c r="L1383" s="171">
        <f t="shared" si="63"/>
        <v>5801000000</v>
      </c>
      <c r="M1383" s="14">
        <f t="shared" si="64"/>
        <v>4878000000</v>
      </c>
      <c r="N1383" s="14">
        <f t="shared" si="65"/>
        <v>923000000</v>
      </c>
    </row>
    <row r="1384" spans="1:14" x14ac:dyDescent="0.2">
      <c r="A1384">
        <v>1441</v>
      </c>
      <c r="B1384" t="s">
        <v>472</v>
      </c>
      <c r="C1384" t="s">
        <v>7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s="2">
        <v>0</v>
      </c>
      <c r="I1384" s="2">
        <v>67000000</v>
      </c>
      <c r="J1384" t="s">
        <v>9</v>
      </c>
      <c r="K1384" s="18" t="s">
        <v>68</v>
      </c>
      <c r="L1384" s="171">
        <f t="shared" si="63"/>
        <v>5514000000</v>
      </c>
      <c r="M1384" s="14">
        <f t="shared" si="64"/>
        <v>4667000000</v>
      </c>
      <c r="N1384" s="14">
        <f t="shared" si="65"/>
        <v>847000000</v>
      </c>
    </row>
    <row r="1385" spans="1:14" x14ac:dyDescent="0.2">
      <c r="A1385">
        <v>1442</v>
      </c>
      <c r="B1385" t="s">
        <v>473</v>
      </c>
      <c r="C1385" t="s">
        <v>2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s="2">
        <v>0</v>
      </c>
      <c r="I1385" s="2">
        <v>31652000</v>
      </c>
      <c r="J1385" t="s">
        <v>3</v>
      </c>
      <c r="K1385" s="18" t="s">
        <v>153</v>
      </c>
      <c r="L1385" s="171">
        <f t="shared" si="63"/>
        <v>857305000</v>
      </c>
      <c r="M1385" s="14">
        <f t="shared" si="64"/>
        <v>388469000</v>
      </c>
      <c r="N1385" s="14">
        <f t="shared" si="65"/>
        <v>468836000</v>
      </c>
    </row>
    <row r="1386" spans="1:14" x14ac:dyDescent="0.2">
      <c r="A1386">
        <v>1443</v>
      </c>
      <c r="B1386" t="s">
        <v>473</v>
      </c>
      <c r="C1386" t="s">
        <v>5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s="2">
        <v>0</v>
      </c>
      <c r="I1386" s="2">
        <v>38405000</v>
      </c>
      <c r="J1386" t="s">
        <v>3</v>
      </c>
      <c r="K1386" s="18" t="s">
        <v>153</v>
      </c>
      <c r="L1386" s="171">
        <f t="shared" si="63"/>
        <v>964634000</v>
      </c>
      <c r="M1386" s="14">
        <f t="shared" si="64"/>
        <v>429015000</v>
      </c>
      <c r="N1386" s="14">
        <f t="shared" si="65"/>
        <v>535619000</v>
      </c>
    </row>
    <row r="1387" spans="1:14" x14ac:dyDescent="0.2">
      <c r="A1387">
        <v>1444</v>
      </c>
      <c r="B1387" t="s">
        <v>473</v>
      </c>
      <c r="C1387" t="s">
        <v>6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s="2">
        <v>0</v>
      </c>
      <c r="I1387" s="2">
        <v>48138000</v>
      </c>
      <c r="J1387" t="s">
        <v>3</v>
      </c>
      <c r="K1387" s="18" t="s">
        <v>153</v>
      </c>
      <c r="L1387" s="171">
        <f t="shared" si="63"/>
        <v>1094411000</v>
      </c>
      <c r="M1387" s="14">
        <f t="shared" si="64"/>
        <v>538075000</v>
      </c>
      <c r="N1387" s="14">
        <f t="shared" si="65"/>
        <v>556336000</v>
      </c>
    </row>
    <row r="1388" spans="1:14" x14ac:dyDescent="0.2">
      <c r="A1388">
        <v>1445</v>
      </c>
      <c r="B1388" t="s">
        <v>473</v>
      </c>
      <c r="C1388" t="s">
        <v>7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s="2">
        <v>0</v>
      </c>
      <c r="I1388" s="2">
        <v>65770000</v>
      </c>
      <c r="J1388" t="s">
        <v>3</v>
      </c>
      <c r="K1388" s="18" t="s">
        <v>153</v>
      </c>
      <c r="L1388" s="171">
        <f t="shared" si="63"/>
        <v>1266185000</v>
      </c>
      <c r="M1388" s="14">
        <f t="shared" si="64"/>
        <v>778573000</v>
      </c>
      <c r="N1388" s="14">
        <f t="shared" si="65"/>
        <v>487612000</v>
      </c>
    </row>
    <row r="1389" spans="1:14" x14ac:dyDescent="0.2">
      <c r="A1389">
        <v>1446</v>
      </c>
      <c r="B1389" t="s">
        <v>474</v>
      </c>
      <c r="C1389" t="s">
        <v>2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s="2">
        <v>0</v>
      </c>
      <c r="I1389" s="2">
        <v>1090000000</v>
      </c>
      <c r="J1389" t="s">
        <v>32</v>
      </c>
      <c r="K1389" s="18" t="s">
        <v>33</v>
      </c>
      <c r="L1389" s="171">
        <f t="shared" si="63"/>
        <v>3001000000</v>
      </c>
      <c r="M1389" s="14">
        <f t="shared" si="64"/>
        <v>1449000000</v>
      </c>
      <c r="N1389" s="14">
        <f t="shared" si="65"/>
        <v>1552000000</v>
      </c>
    </row>
    <row r="1390" spans="1:14" x14ac:dyDescent="0.2">
      <c r="A1390">
        <v>1447</v>
      </c>
      <c r="B1390" t="s">
        <v>474</v>
      </c>
      <c r="C1390" t="s">
        <v>5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s="2">
        <v>0</v>
      </c>
      <c r="I1390" s="2">
        <v>1113000000</v>
      </c>
      <c r="J1390" t="s">
        <v>32</v>
      </c>
      <c r="K1390" s="18" t="s">
        <v>33</v>
      </c>
      <c r="L1390" s="171">
        <f t="shared" si="63"/>
        <v>3371000000</v>
      </c>
      <c r="M1390" s="14">
        <f t="shared" si="64"/>
        <v>1687000000</v>
      </c>
      <c r="N1390" s="14">
        <f t="shared" si="65"/>
        <v>1684000000</v>
      </c>
    </row>
    <row r="1391" spans="1:14" x14ac:dyDescent="0.2">
      <c r="A1391">
        <v>1448</v>
      </c>
      <c r="B1391" t="s">
        <v>474</v>
      </c>
      <c r="C1391" t="s">
        <v>6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s="2">
        <v>0</v>
      </c>
      <c r="I1391" s="2">
        <v>1156000000</v>
      </c>
      <c r="J1391" t="s">
        <v>32</v>
      </c>
      <c r="K1391" s="18" t="s">
        <v>33</v>
      </c>
      <c r="L1391" s="171">
        <f t="shared" si="63"/>
        <v>3346000000</v>
      </c>
      <c r="M1391" s="14">
        <f t="shared" si="64"/>
        <v>1570000000</v>
      </c>
      <c r="N1391" s="14">
        <f t="shared" si="65"/>
        <v>1776000000</v>
      </c>
    </row>
    <row r="1392" spans="1:14" x14ac:dyDescent="0.2">
      <c r="A1392">
        <v>1449</v>
      </c>
      <c r="B1392" t="s">
        <v>474</v>
      </c>
      <c r="C1392" t="s">
        <v>7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s="2">
        <v>0</v>
      </c>
      <c r="I1392" s="2">
        <v>1250000000</v>
      </c>
      <c r="J1392" t="s">
        <v>32</v>
      </c>
      <c r="K1392" s="18" t="s">
        <v>33</v>
      </c>
      <c r="L1392" s="171">
        <f t="shared" si="63"/>
        <v>3583000000</v>
      </c>
      <c r="M1392" s="14">
        <f t="shared" si="64"/>
        <v>1647000000</v>
      </c>
      <c r="N1392" s="14">
        <f t="shared" si="65"/>
        <v>1936000000</v>
      </c>
    </row>
    <row r="1393" spans="1:14" x14ac:dyDescent="0.2">
      <c r="A1393">
        <v>1450</v>
      </c>
      <c r="B1393" t="s">
        <v>475</v>
      </c>
      <c r="C1393" t="s">
        <v>2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s="2">
        <v>0</v>
      </c>
      <c r="I1393" s="2">
        <v>1441000000</v>
      </c>
      <c r="J1393" t="s">
        <v>37</v>
      </c>
      <c r="K1393" s="18" t="s">
        <v>94</v>
      </c>
      <c r="L1393" s="171">
        <f t="shared" si="63"/>
        <v>10811000000</v>
      </c>
      <c r="M1393" s="14">
        <f t="shared" si="64"/>
        <v>7514000000</v>
      </c>
      <c r="N1393" s="14">
        <f t="shared" si="65"/>
        <v>3297000000</v>
      </c>
    </row>
    <row r="1394" spans="1:14" x14ac:dyDescent="0.2">
      <c r="A1394">
        <v>1451</v>
      </c>
      <c r="B1394" t="s">
        <v>475</v>
      </c>
      <c r="C1394" t="s">
        <v>5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s="2">
        <v>0</v>
      </c>
      <c r="I1394" s="2">
        <v>576000000</v>
      </c>
      <c r="J1394" t="s">
        <v>37</v>
      </c>
      <c r="K1394" s="18" t="s">
        <v>94</v>
      </c>
      <c r="L1394" s="171">
        <f t="shared" si="63"/>
        <v>8311000000</v>
      </c>
      <c r="M1394" s="14">
        <f t="shared" si="64"/>
        <v>6384000000</v>
      </c>
      <c r="N1394" s="14">
        <f t="shared" si="65"/>
        <v>1927000000</v>
      </c>
    </row>
    <row r="1395" spans="1:14" x14ac:dyDescent="0.2">
      <c r="A1395">
        <v>1452</v>
      </c>
      <c r="B1395" t="s">
        <v>475</v>
      </c>
      <c r="C1395" t="s">
        <v>6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s="2">
        <v>0</v>
      </c>
      <c r="I1395" s="2">
        <v>367000000</v>
      </c>
      <c r="J1395" t="s">
        <v>37</v>
      </c>
      <c r="K1395" s="18" t="s">
        <v>94</v>
      </c>
      <c r="L1395" s="171">
        <f t="shared" si="63"/>
        <v>8472000000</v>
      </c>
      <c r="M1395" s="14">
        <f t="shared" si="64"/>
        <v>5885000000</v>
      </c>
      <c r="N1395" s="14">
        <f t="shared" si="65"/>
        <v>2587000000</v>
      </c>
    </row>
    <row r="1396" spans="1:14" x14ac:dyDescent="0.2">
      <c r="A1396">
        <v>1453</v>
      </c>
      <c r="B1396" t="s">
        <v>475</v>
      </c>
      <c r="C1396" t="s">
        <v>7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s="2">
        <v>0</v>
      </c>
      <c r="I1396" s="2">
        <v>205000000</v>
      </c>
      <c r="J1396" t="s">
        <v>37</v>
      </c>
      <c r="K1396" s="18" t="s">
        <v>94</v>
      </c>
      <c r="L1396" s="171">
        <f t="shared" si="63"/>
        <v>8314000000</v>
      </c>
      <c r="M1396" s="14">
        <f t="shared" si="64"/>
        <v>5325000000</v>
      </c>
      <c r="N1396" s="14">
        <f t="shared" si="65"/>
        <v>2989000000</v>
      </c>
    </row>
    <row r="1397" spans="1:14" x14ac:dyDescent="0.2">
      <c r="A1397">
        <v>1458</v>
      </c>
      <c r="B1397" t="s">
        <v>476</v>
      </c>
      <c r="C1397" t="s">
        <v>2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12</v>
      </c>
      <c r="K1397" s="18" t="s">
        <v>477</v>
      </c>
      <c r="L1397" s="171">
        <f t="shared" si="63"/>
        <v>3940000000</v>
      </c>
      <c r="M1397" s="14">
        <f t="shared" si="64"/>
        <v>1847000000</v>
      </c>
      <c r="N1397" s="14">
        <f t="shared" si="65"/>
        <v>2093000000</v>
      </c>
    </row>
    <row r="1398" spans="1:14" x14ac:dyDescent="0.2">
      <c r="A1398">
        <v>1459</v>
      </c>
      <c r="B1398" t="s">
        <v>476</v>
      </c>
      <c r="C1398" t="s">
        <v>5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12</v>
      </c>
      <c r="K1398" s="18" t="s">
        <v>477</v>
      </c>
      <c r="L1398" s="171">
        <f t="shared" si="63"/>
        <v>3846000000</v>
      </c>
      <c r="M1398" s="14">
        <f t="shared" si="64"/>
        <v>2046000000</v>
      </c>
      <c r="N1398" s="14">
        <f t="shared" si="65"/>
        <v>1800000000</v>
      </c>
    </row>
    <row r="1399" spans="1:14" x14ac:dyDescent="0.2">
      <c r="A1399">
        <v>1460</v>
      </c>
      <c r="B1399" t="s">
        <v>476</v>
      </c>
      <c r="C1399" t="s">
        <v>6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12</v>
      </c>
      <c r="K1399" s="18" t="s">
        <v>477</v>
      </c>
      <c r="L1399" s="171">
        <f t="shared" si="63"/>
        <v>3809000000</v>
      </c>
      <c r="M1399" s="14">
        <f t="shared" si="64"/>
        <v>1719000000</v>
      </c>
      <c r="N1399" s="14">
        <f t="shared" si="65"/>
        <v>2090000000</v>
      </c>
    </row>
    <row r="1400" spans="1:14" x14ac:dyDescent="0.2">
      <c r="A1400">
        <v>1461</v>
      </c>
      <c r="B1400" t="s">
        <v>476</v>
      </c>
      <c r="C1400" t="s">
        <v>7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12</v>
      </c>
      <c r="K1400" s="18" t="s">
        <v>477</v>
      </c>
      <c r="L1400" s="171">
        <f t="shared" si="63"/>
        <v>2615000000</v>
      </c>
      <c r="M1400" s="14">
        <f t="shared" si="64"/>
        <v>1995000000</v>
      </c>
      <c r="N1400" s="14">
        <f t="shared" si="65"/>
        <v>620000000</v>
      </c>
    </row>
    <row r="1401" spans="1:14" x14ac:dyDescent="0.2">
      <c r="A1401">
        <v>1462</v>
      </c>
      <c r="B1401" t="s">
        <v>478</v>
      </c>
      <c r="C1401" t="s">
        <v>2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s="2">
        <v>0</v>
      </c>
      <c r="I1401" s="2">
        <v>0</v>
      </c>
      <c r="J1401" t="s">
        <v>26</v>
      </c>
      <c r="K1401" s="18" t="s">
        <v>479</v>
      </c>
      <c r="L1401" s="171">
        <f t="shared" si="63"/>
        <v>1108300000</v>
      </c>
      <c r="M1401" s="14">
        <f t="shared" si="64"/>
        <v>585400000</v>
      </c>
      <c r="N1401" s="14">
        <f t="shared" si="65"/>
        <v>522900000</v>
      </c>
    </row>
    <row r="1402" spans="1:14" x14ac:dyDescent="0.2">
      <c r="A1402">
        <v>1463</v>
      </c>
      <c r="B1402" t="s">
        <v>478</v>
      </c>
      <c r="C1402" t="s">
        <v>5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s="2">
        <v>0</v>
      </c>
      <c r="I1402" s="2">
        <v>0</v>
      </c>
      <c r="J1402" t="s">
        <v>26</v>
      </c>
      <c r="K1402" s="18" t="s">
        <v>479</v>
      </c>
      <c r="L1402" s="171">
        <f t="shared" si="63"/>
        <v>1991700000</v>
      </c>
      <c r="M1402" s="14">
        <f t="shared" si="64"/>
        <v>895100000</v>
      </c>
      <c r="N1402" s="14">
        <f t="shared" si="65"/>
        <v>1096600000</v>
      </c>
    </row>
    <row r="1403" spans="1:14" x14ac:dyDescent="0.2">
      <c r="A1403">
        <v>1464</v>
      </c>
      <c r="B1403" t="s">
        <v>478</v>
      </c>
      <c r="C1403" t="s">
        <v>6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s="2">
        <v>0</v>
      </c>
      <c r="I1403" s="2">
        <v>0</v>
      </c>
      <c r="J1403" t="s">
        <v>26</v>
      </c>
      <c r="K1403" s="18" t="s">
        <v>479</v>
      </c>
      <c r="L1403" s="171">
        <f t="shared" si="63"/>
        <v>2578600000</v>
      </c>
      <c r="M1403" s="14">
        <f t="shared" si="64"/>
        <v>1078400000</v>
      </c>
      <c r="N1403" s="14">
        <f t="shared" si="65"/>
        <v>1500200000</v>
      </c>
    </row>
    <row r="1404" spans="1:14" x14ac:dyDescent="0.2">
      <c r="A1404">
        <v>1465</v>
      </c>
      <c r="B1404" t="s">
        <v>478</v>
      </c>
      <c r="C1404" t="s">
        <v>7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s="2">
        <v>0</v>
      </c>
      <c r="I1404" s="2">
        <v>0</v>
      </c>
      <c r="J1404" t="s">
        <v>26</v>
      </c>
      <c r="K1404" s="18" t="s">
        <v>479</v>
      </c>
      <c r="L1404" s="171">
        <f t="shared" si="63"/>
        <v>2942300000</v>
      </c>
      <c r="M1404" s="14">
        <f t="shared" si="64"/>
        <v>1177200000</v>
      </c>
      <c r="N1404" s="14">
        <f t="shared" si="65"/>
        <v>1765100000</v>
      </c>
    </row>
    <row r="1405" spans="1:14" x14ac:dyDescent="0.2">
      <c r="A1405">
        <v>1466</v>
      </c>
      <c r="B1405" t="s">
        <v>480</v>
      </c>
      <c r="C1405" t="s">
        <v>2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s="2">
        <v>0</v>
      </c>
      <c r="I1405" s="2">
        <v>0</v>
      </c>
      <c r="J1405" t="s">
        <v>9</v>
      </c>
      <c r="K1405" s="18" t="s">
        <v>468</v>
      </c>
      <c r="L1405" s="171">
        <f t="shared" si="63"/>
        <v>3903700000</v>
      </c>
      <c r="M1405" s="14">
        <f t="shared" si="64"/>
        <v>2960300000</v>
      </c>
      <c r="N1405" s="14">
        <f t="shared" si="65"/>
        <v>943400000</v>
      </c>
    </row>
    <row r="1406" spans="1:14" x14ac:dyDescent="0.2">
      <c r="A1406">
        <v>1467</v>
      </c>
      <c r="B1406" t="s">
        <v>480</v>
      </c>
      <c r="C1406" t="s">
        <v>5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s="2">
        <v>0</v>
      </c>
      <c r="I1406" s="2">
        <v>0</v>
      </c>
      <c r="J1406" t="s">
        <v>9</v>
      </c>
      <c r="K1406" s="18" t="s">
        <v>468</v>
      </c>
      <c r="L1406" s="171">
        <f t="shared" si="63"/>
        <v>4102700000</v>
      </c>
      <c r="M1406" s="14">
        <f t="shared" si="64"/>
        <v>2814600000</v>
      </c>
      <c r="N1406" s="14">
        <f t="shared" si="65"/>
        <v>1288100000</v>
      </c>
    </row>
    <row r="1407" spans="1:14" x14ac:dyDescent="0.2">
      <c r="A1407">
        <v>1468</v>
      </c>
      <c r="B1407" t="s">
        <v>480</v>
      </c>
      <c r="C1407" t="s">
        <v>6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s="2">
        <v>0</v>
      </c>
      <c r="I1407" s="2">
        <v>0</v>
      </c>
      <c r="J1407" t="s">
        <v>9</v>
      </c>
      <c r="K1407" s="18" t="s">
        <v>468</v>
      </c>
      <c r="L1407" s="171">
        <f t="shared" si="63"/>
        <v>4072000000</v>
      </c>
      <c r="M1407" s="14">
        <f t="shared" si="64"/>
        <v>2681100000</v>
      </c>
      <c r="N1407" s="14">
        <f t="shared" si="65"/>
        <v>1390900000</v>
      </c>
    </row>
    <row r="1408" spans="1:14" x14ac:dyDescent="0.2">
      <c r="A1408">
        <v>1469</v>
      </c>
      <c r="B1408" t="s">
        <v>480</v>
      </c>
      <c r="C1408" t="s">
        <v>7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s="2">
        <v>0</v>
      </c>
      <c r="I1408" s="2">
        <v>0</v>
      </c>
      <c r="J1408" t="s">
        <v>9</v>
      </c>
      <c r="K1408" s="18" t="s">
        <v>468</v>
      </c>
      <c r="L1408" s="171">
        <f t="shared" si="63"/>
        <v>4267200000</v>
      </c>
      <c r="M1408" s="14">
        <f t="shared" si="64"/>
        <v>2798900000</v>
      </c>
      <c r="N1408" s="14">
        <f t="shared" si="65"/>
        <v>1468300000</v>
      </c>
    </row>
    <row r="1409" spans="1:14" x14ac:dyDescent="0.2">
      <c r="A1409">
        <v>1470</v>
      </c>
      <c r="B1409" t="s">
        <v>481</v>
      </c>
      <c r="C1409" t="s">
        <v>2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12</v>
      </c>
      <c r="K1409" s="18" t="s">
        <v>24</v>
      </c>
      <c r="L1409" s="171">
        <f t="shared" si="63"/>
        <v>766600000</v>
      </c>
      <c r="M1409" s="14">
        <f t="shared" si="64"/>
        <v>415100000</v>
      </c>
      <c r="N1409" s="14">
        <f t="shared" si="65"/>
        <v>351500000</v>
      </c>
    </row>
    <row r="1410" spans="1:14" x14ac:dyDescent="0.2">
      <c r="A1410">
        <v>1471</v>
      </c>
      <c r="B1410" t="s">
        <v>481</v>
      </c>
      <c r="C1410" t="s">
        <v>5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12</v>
      </c>
      <c r="K1410" s="18" t="s">
        <v>24</v>
      </c>
      <c r="L1410" s="171">
        <f t="shared" si="63"/>
        <v>1022700000</v>
      </c>
      <c r="M1410" s="14">
        <f t="shared" si="64"/>
        <v>457200000</v>
      </c>
      <c r="N1410" s="14">
        <f t="shared" si="65"/>
        <v>565500000</v>
      </c>
    </row>
    <row r="1411" spans="1:14" x14ac:dyDescent="0.2">
      <c r="A1411">
        <v>1472</v>
      </c>
      <c r="B1411" t="s">
        <v>481</v>
      </c>
      <c r="C1411" t="s">
        <v>6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12</v>
      </c>
      <c r="K1411" s="18" t="s">
        <v>24</v>
      </c>
      <c r="L1411" s="171">
        <f t="shared" ref="L1411:L1474" si="66">E1411-F1411</f>
        <v>1554500000</v>
      </c>
      <c r="M1411" s="14">
        <f t="shared" ref="M1411:M1474" si="67">G1411+H1411+I1411</f>
        <v>528000000</v>
      </c>
      <c r="N1411" s="14">
        <f t="shared" ref="N1411:N1474" si="68">L1411-M1411</f>
        <v>1026500000</v>
      </c>
    </row>
    <row r="1412" spans="1:14" x14ac:dyDescent="0.2">
      <c r="A1412">
        <v>1473</v>
      </c>
      <c r="B1412" t="s">
        <v>481</v>
      </c>
      <c r="C1412" t="s">
        <v>7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12</v>
      </c>
      <c r="K1412" s="18" t="s">
        <v>24</v>
      </c>
      <c r="L1412" s="171">
        <f t="shared" si="66"/>
        <v>1665200000</v>
      </c>
      <c r="M1412" s="14">
        <f t="shared" si="67"/>
        <v>541700000</v>
      </c>
      <c r="N1412" s="14">
        <f t="shared" si="68"/>
        <v>1123500000</v>
      </c>
    </row>
    <row r="1413" spans="1:14" x14ac:dyDescent="0.2">
      <c r="A1413">
        <v>1474</v>
      </c>
      <c r="B1413" t="s">
        <v>482</v>
      </c>
      <c r="C1413" t="s">
        <v>2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s="2">
        <v>0</v>
      </c>
      <c r="I1413" s="2">
        <v>811000000</v>
      </c>
      <c r="J1413" t="s">
        <v>72</v>
      </c>
      <c r="K1413" s="18" t="s">
        <v>73</v>
      </c>
      <c r="L1413" s="171">
        <f t="shared" si="66"/>
        <v>2485000000</v>
      </c>
      <c r="M1413" s="14">
        <f t="shared" si="67"/>
        <v>1646000000</v>
      </c>
      <c r="N1413" s="14">
        <f t="shared" si="68"/>
        <v>839000000</v>
      </c>
    </row>
    <row r="1414" spans="1:14" x14ac:dyDescent="0.2">
      <c r="A1414">
        <v>1475</v>
      </c>
      <c r="B1414" t="s">
        <v>482</v>
      </c>
      <c r="C1414" t="s">
        <v>5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s="2">
        <v>0</v>
      </c>
      <c r="I1414" s="2">
        <v>787000000</v>
      </c>
      <c r="J1414" t="s">
        <v>72</v>
      </c>
      <c r="K1414" s="18" t="s">
        <v>73</v>
      </c>
      <c r="L1414" s="171">
        <f t="shared" si="66"/>
        <v>3043000000</v>
      </c>
      <c r="M1414" s="14">
        <f t="shared" si="67"/>
        <v>1839000000</v>
      </c>
      <c r="N1414" s="14">
        <f t="shared" si="68"/>
        <v>1204000000</v>
      </c>
    </row>
    <row r="1415" spans="1:14" x14ac:dyDescent="0.2">
      <c r="A1415">
        <v>1476</v>
      </c>
      <c r="B1415" t="s">
        <v>482</v>
      </c>
      <c r="C1415" t="s">
        <v>6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s="2">
        <v>0</v>
      </c>
      <c r="I1415" s="2">
        <v>942000000</v>
      </c>
      <c r="J1415" t="s">
        <v>72</v>
      </c>
      <c r="K1415" s="18" t="s">
        <v>73</v>
      </c>
      <c r="L1415" s="171">
        <f t="shared" si="66"/>
        <v>3611000000</v>
      </c>
      <c r="M1415" s="14">
        <f t="shared" si="67"/>
        <v>2238000000</v>
      </c>
      <c r="N1415" s="14">
        <f t="shared" si="68"/>
        <v>1373000000</v>
      </c>
    </row>
    <row r="1416" spans="1:14" x14ac:dyDescent="0.2">
      <c r="A1416">
        <v>1477</v>
      </c>
      <c r="B1416" t="s">
        <v>482</v>
      </c>
      <c r="C1416" t="s">
        <v>7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s="2">
        <v>0</v>
      </c>
      <c r="I1416" s="2">
        <v>1091000000</v>
      </c>
      <c r="J1416" t="s">
        <v>72</v>
      </c>
      <c r="K1416" s="18" t="s">
        <v>73</v>
      </c>
      <c r="L1416" s="171">
        <f t="shared" si="66"/>
        <v>2444000000</v>
      </c>
      <c r="M1416" s="14">
        <f t="shared" si="67"/>
        <v>2299000000</v>
      </c>
      <c r="N1416" s="14">
        <f t="shared" si="68"/>
        <v>145000000</v>
      </c>
    </row>
    <row r="1417" spans="1:14" x14ac:dyDescent="0.2">
      <c r="A1417">
        <v>1478</v>
      </c>
      <c r="B1417" t="s">
        <v>483</v>
      </c>
      <c r="C1417" t="s">
        <v>2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s="2">
        <v>0</v>
      </c>
      <c r="I1417" s="2">
        <v>4549000000</v>
      </c>
      <c r="J1417" t="s">
        <v>37</v>
      </c>
      <c r="K1417" s="18" t="s">
        <v>89</v>
      </c>
      <c r="L1417" s="171">
        <f t="shared" si="66"/>
        <v>10431000000</v>
      </c>
      <c r="M1417" s="14">
        <f t="shared" si="67"/>
        <v>6672000000</v>
      </c>
      <c r="N1417" s="14">
        <f t="shared" si="68"/>
        <v>3759000000</v>
      </c>
    </row>
    <row r="1418" spans="1:14" x14ac:dyDescent="0.2">
      <c r="A1418">
        <v>1479</v>
      </c>
      <c r="B1418" t="s">
        <v>483</v>
      </c>
      <c r="C1418" t="s">
        <v>5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s="2">
        <v>0</v>
      </c>
      <c r="I1418" s="2">
        <v>5445000000</v>
      </c>
      <c r="J1418" t="s">
        <v>37</v>
      </c>
      <c r="K1418" s="18" t="s">
        <v>89</v>
      </c>
      <c r="L1418" s="171">
        <f t="shared" si="66"/>
        <v>11439000000</v>
      </c>
      <c r="M1418" s="14">
        <f t="shared" si="67"/>
        <v>7929000000</v>
      </c>
      <c r="N1418" s="14">
        <f t="shared" si="68"/>
        <v>3510000000</v>
      </c>
    </row>
    <row r="1419" spans="1:14" x14ac:dyDescent="0.2">
      <c r="A1419">
        <v>1480</v>
      </c>
      <c r="B1419" t="s">
        <v>483</v>
      </c>
      <c r="C1419" t="s">
        <v>6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s="2">
        <v>0</v>
      </c>
      <c r="I1419" s="2">
        <v>5492000000</v>
      </c>
      <c r="J1419" t="s">
        <v>37</v>
      </c>
      <c r="K1419" s="18" t="s">
        <v>89</v>
      </c>
      <c r="L1419" s="171">
        <f t="shared" si="66"/>
        <v>12257000000</v>
      </c>
      <c r="M1419" s="14">
        <f t="shared" si="67"/>
        <v>8419000000</v>
      </c>
      <c r="N1419" s="14">
        <f t="shared" si="68"/>
        <v>3838000000</v>
      </c>
    </row>
    <row r="1420" spans="1:14" x14ac:dyDescent="0.2">
      <c r="A1420">
        <v>1481</v>
      </c>
      <c r="B1420" t="s">
        <v>483</v>
      </c>
      <c r="C1420" t="s">
        <v>7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s="2">
        <v>0</v>
      </c>
      <c r="I1420" s="2">
        <v>5690000000</v>
      </c>
      <c r="J1420" t="s">
        <v>37</v>
      </c>
      <c r="K1420" s="18" t="s">
        <v>89</v>
      </c>
      <c r="L1420" s="171">
        <f t="shared" si="66"/>
        <v>13013000000</v>
      </c>
      <c r="M1420" s="14">
        <f t="shared" si="67"/>
        <v>8954000000</v>
      </c>
      <c r="N1420" s="14">
        <f t="shared" si="68"/>
        <v>4059000000</v>
      </c>
    </row>
    <row r="1421" spans="1:14" x14ac:dyDescent="0.2">
      <c r="A1421">
        <v>1482</v>
      </c>
      <c r="B1421" t="s">
        <v>484</v>
      </c>
      <c r="C1421" t="s">
        <v>2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15</v>
      </c>
      <c r="K1421" s="18" t="s">
        <v>20</v>
      </c>
      <c r="L1421" s="171">
        <f t="shared" si="66"/>
        <v>6019000000</v>
      </c>
      <c r="M1421" s="14">
        <f t="shared" si="67"/>
        <v>4763000000</v>
      </c>
      <c r="N1421" s="14">
        <f t="shared" si="68"/>
        <v>1256000000</v>
      </c>
    </row>
    <row r="1422" spans="1:14" x14ac:dyDescent="0.2">
      <c r="A1422">
        <v>1483</v>
      </c>
      <c r="B1422" t="s">
        <v>484</v>
      </c>
      <c r="C1422" t="s">
        <v>5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15</v>
      </c>
      <c r="K1422" s="18" t="s">
        <v>20</v>
      </c>
      <c r="L1422" s="171">
        <f t="shared" si="66"/>
        <v>6356000000</v>
      </c>
      <c r="M1422" s="14">
        <f t="shared" si="67"/>
        <v>5110000000</v>
      </c>
      <c r="N1422" s="14">
        <f t="shared" si="68"/>
        <v>1246000000</v>
      </c>
    </row>
    <row r="1423" spans="1:14" x14ac:dyDescent="0.2">
      <c r="A1423">
        <v>1484</v>
      </c>
      <c r="B1423" t="s">
        <v>484</v>
      </c>
      <c r="C1423" t="s">
        <v>6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15</v>
      </c>
      <c r="K1423" s="18" t="s">
        <v>20</v>
      </c>
      <c r="L1423" s="171">
        <f t="shared" si="66"/>
        <v>6602000000</v>
      </c>
      <c r="M1423" s="14">
        <f t="shared" si="67"/>
        <v>4741000000</v>
      </c>
      <c r="N1423" s="14">
        <f t="shared" si="68"/>
        <v>1861000000</v>
      </c>
    </row>
    <row r="1424" spans="1:14" x14ac:dyDescent="0.2">
      <c r="A1424">
        <v>1485</v>
      </c>
      <c r="B1424" t="s">
        <v>484</v>
      </c>
      <c r="C1424" t="s">
        <v>7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15</v>
      </c>
      <c r="K1424" s="18" t="s">
        <v>20</v>
      </c>
      <c r="L1424" s="171">
        <f t="shared" si="66"/>
        <v>7495000000</v>
      </c>
      <c r="M1424" s="14">
        <f t="shared" si="67"/>
        <v>5329000000</v>
      </c>
      <c r="N1424" s="14">
        <f t="shared" si="68"/>
        <v>2166000000</v>
      </c>
    </row>
    <row r="1425" spans="1:14" x14ac:dyDescent="0.2">
      <c r="A1425">
        <v>1486</v>
      </c>
      <c r="B1425" t="s">
        <v>485</v>
      </c>
      <c r="C1425" t="s">
        <v>2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12</v>
      </c>
      <c r="K1425" s="18" t="s">
        <v>22</v>
      </c>
      <c r="L1425" s="171">
        <f t="shared" si="66"/>
        <v>5731000000</v>
      </c>
      <c r="M1425" s="14">
        <f t="shared" si="67"/>
        <v>4548000000</v>
      </c>
      <c r="N1425" s="14">
        <f t="shared" si="68"/>
        <v>1183000000</v>
      </c>
    </row>
    <row r="1426" spans="1:14" x14ac:dyDescent="0.2">
      <c r="A1426">
        <v>1487</v>
      </c>
      <c r="B1426" t="s">
        <v>485</v>
      </c>
      <c r="C1426" t="s">
        <v>5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12</v>
      </c>
      <c r="K1426" s="18" t="s">
        <v>22</v>
      </c>
      <c r="L1426" s="171">
        <f t="shared" si="66"/>
        <v>3392000000</v>
      </c>
      <c r="M1426" s="14">
        <f t="shared" si="67"/>
        <v>3001000000</v>
      </c>
      <c r="N1426" s="14">
        <f t="shared" si="68"/>
        <v>391000000</v>
      </c>
    </row>
    <row r="1427" spans="1:14" x14ac:dyDescent="0.2">
      <c r="A1427">
        <v>1488</v>
      </c>
      <c r="B1427" t="s">
        <v>485</v>
      </c>
      <c r="C1427" t="s">
        <v>6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12</v>
      </c>
      <c r="K1427" s="18" t="s">
        <v>22</v>
      </c>
      <c r="L1427" s="171">
        <f t="shared" si="66"/>
        <v>3229000000</v>
      </c>
      <c r="M1427" s="14">
        <f t="shared" si="67"/>
        <v>2911000000</v>
      </c>
      <c r="N1427" s="14">
        <f t="shared" si="68"/>
        <v>318000000</v>
      </c>
    </row>
    <row r="1428" spans="1:14" x14ac:dyDescent="0.2">
      <c r="A1428">
        <v>1489</v>
      </c>
      <c r="B1428" t="s">
        <v>485</v>
      </c>
      <c r="C1428" t="s">
        <v>7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12</v>
      </c>
      <c r="K1428" s="18" t="s">
        <v>22</v>
      </c>
      <c r="L1428" s="171">
        <f t="shared" si="66"/>
        <v>2985000000</v>
      </c>
      <c r="M1428" s="14">
        <f t="shared" si="67"/>
        <v>2392000000</v>
      </c>
      <c r="N1428" s="14">
        <f t="shared" si="68"/>
        <v>593000000</v>
      </c>
    </row>
    <row r="1429" spans="1:14" x14ac:dyDescent="0.2">
      <c r="A1429">
        <v>1490</v>
      </c>
      <c r="B1429" t="s">
        <v>486</v>
      </c>
      <c r="C1429" t="s">
        <v>2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s="2">
        <v>0</v>
      </c>
      <c r="I1429" s="2">
        <v>0</v>
      </c>
      <c r="J1429" t="s">
        <v>26</v>
      </c>
      <c r="K1429" s="18" t="s">
        <v>487</v>
      </c>
      <c r="L1429" s="171">
        <f t="shared" si="66"/>
        <v>7996607000</v>
      </c>
      <c r="M1429" s="14">
        <f t="shared" si="67"/>
        <v>6338129000</v>
      </c>
      <c r="N1429" s="14">
        <f t="shared" si="68"/>
        <v>1658478000</v>
      </c>
    </row>
    <row r="1430" spans="1:14" x14ac:dyDescent="0.2">
      <c r="A1430">
        <v>1491</v>
      </c>
      <c r="B1430" t="s">
        <v>486</v>
      </c>
      <c r="C1430" t="s">
        <v>5</v>
      </c>
      <c r="D1430" s="1">
        <v>41818</v>
      </c>
      <c r="E1430" s="2">
        <v>46516712000</v>
      </c>
      <c r="F1430" s="2">
        <v>38335677000</v>
      </c>
      <c r="G1430" s="2">
        <v>0</v>
      </c>
      <c r="H1430" s="2">
        <v>0</v>
      </c>
      <c r="I1430" s="2">
        <v>0</v>
      </c>
      <c r="J1430" t="s">
        <v>26</v>
      </c>
      <c r="K1430" s="18" t="s">
        <v>487</v>
      </c>
      <c r="L1430" s="171">
        <f t="shared" si="66"/>
        <v>8181035000</v>
      </c>
      <c r="M1430" s="14">
        <f t="shared" si="67"/>
        <v>0</v>
      </c>
      <c r="N1430" s="14">
        <f t="shared" si="68"/>
        <v>8181035000</v>
      </c>
    </row>
    <row r="1431" spans="1:14" x14ac:dyDescent="0.2">
      <c r="A1431">
        <v>1492</v>
      </c>
      <c r="B1431" t="s">
        <v>486</v>
      </c>
      <c r="C1431" t="s">
        <v>6</v>
      </c>
      <c r="D1431" s="1">
        <v>42182</v>
      </c>
      <c r="E1431" s="2">
        <v>48680752000</v>
      </c>
      <c r="F1431" s="2">
        <v>40129236000</v>
      </c>
      <c r="G1431" s="2">
        <v>0</v>
      </c>
      <c r="H1431" s="2">
        <v>0</v>
      </c>
      <c r="I1431" s="2">
        <v>0</v>
      </c>
      <c r="J1431" t="s">
        <v>26</v>
      </c>
      <c r="K1431" s="18" t="s">
        <v>487</v>
      </c>
      <c r="L1431" s="171">
        <f t="shared" si="66"/>
        <v>8551516000</v>
      </c>
      <c r="M1431" s="14">
        <f t="shared" si="67"/>
        <v>0</v>
      </c>
      <c r="N1431" s="14">
        <f t="shared" si="68"/>
        <v>8551516000</v>
      </c>
    </row>
    <row r="1432" spans="1:14" x14ac:dyDescent="0.2">
      <c r="A1432">
        <v>1493</v>
      </c>
      <c r="B1432" t="s">
        <v>486</v>
      </c>
      <c r="C1432" t="s">
        <v>7</v>
      </c>
      <c r="D1432" s="1">
        <v>42553</v>
      </c>
      <c r="E1432" s="2">
        <v>50366919000</v>
      </c>
      <c r="F1432" s="2">
        <v>41326447000</v>
      </c>
      <c r="G1432" s="2">
        <v>0</v>
      </c>
      <c r="H1432" s="2">
        <v>0</v>
      </c>
      <c r="I1432" s="2">
        <v>0</v>
      </c>
      <c r="J1432" t="s">
        <v>26</v>
      </c>
      <c r="K1432" s="18" t="s">
        <v>487</v>
      </c>
      <c r="L1432" s="171">
        <f t="shared" si="66"/>
        <v>9040472000</v>
      </c>
      <c r="M1432" s="14">
        <f t="shared" si="67"/>
        <v>0</v>
      </c>
      <c r="N1432" s="14">
        <f t="shared" si="68"/>
        <v>9040472000</v>
      </c>
    </row>
    <row r="1433" spans="1:14" x14ac:dyDescent="0.2">
      <c r="A1433">
        <v>1494</v>
      </c>
      <c r="B1433" t="s">
        <v>488</v>
      </c>
      <c r="C1433" t="s">
        <v>2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s="2">
        <v>0</v>
      </c>
      <c r="I1433" s="2">
        <v>18143000000</v>
      </c>
      <c r="J1433" t="s">
        <v>171</v>
      </c>
      <c r="K1433" s="18" t="s">
        <v>172</v>
      </c>
      <c r="L1433" s="171">
        <f t="shared" si="66"/>
        <v>72206000000</v>
      </c>
      <c r="M1433" s="14">
        <f t="shared" si="67"/>
        <v>59209000000</v>
      </c>
      <c r="N1433" s="14">
        <f t="shared" si="68"/>
        <v>12997000000</v>
      </c>
    </row>
    <row r="1434" spans="1:14" x14ac:dyDescent="0.2">
      <c r="A1434">
        <v>1495</v>
      </c>
      <c r="B1434" t="s">
        <v>488</v>
      </c>
      <c r="C1434" t="s">
        <v>5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s="2">
        <v>0</v>
      </c>
      <c r="I1434" s="2">
        <v>18395000000</v>
      </c>
      <c r="J1434" t="s">
        <v>171</v>
      </c>
      <c r="K1434" s="18" t="s">
        <v>172</v>
      </c>
      <c r="L1434" s="171">
        <f t="shared" si="66"/>
        <v>77561000000</v>
      </c>
      <c r="M1434" s="14">
        <f t="shared" si="67"/>
        <v>46809000000</v>
      </c>
      <c r="N1434" s="14">
        <f t="shared" si="68"/>
        <v>30752000000</v>
      </c>
    </row>
    <row r="1435" spans="1:14" x14ac:dyDescent="0.2">
      <c r="A1435">
        <v>1496</v>
      </c>
      <c r="B1435" t="s">
        <v>488</v>
      </c>
      <c r="C1435" t="s">
        <v>6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s="2">
        <v>0</v>
      </c>
      <c r="I1435" s="2">
        <v>18273000000</v>
      </c>
      <c r="J1435" t="s">
        <v>171</v>
      </c>
      <c r="K1435" s="18" t="s">
        <v>172</v>
      </c>
      <c r="L1435" s="171">
        <f t="shared" si="66"/>
        <v>72302000000</v>
      </c>
      <c r="M1435" s="14">
        <f t="shared" si="67"/>
        <v>60090000000</v>
      </c>
      <c r="N1435" s="14">
        <f t="shared" si="68"/>
        <v>12212000000</v>
      </c>
    </row>
    <row r="1436" spans="1:14" x14ac:dyDescent="0.2">
      <c r="A1436">
        <v>1497</v>
      </c>
      <c r="B1436" t="s">
        <v>488</v>
      </c>
      <c r="C1436" t="s">
        <v>7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s="2">
        <v>0</v>
      </c>
      <c r="I1436" s="2">
        <v>22016000000</v>
      </c>
      <c r="J1436" t="s">
        <v>171</v>
      </c>
      <c r="K1436" s="18" t="s">
        <v>172</v>
      </c>
      <c r="L1436" s="171">
        <f t="shared" si="66"/>
        <v>79755000000</v>
      </c>
      <c r="M1436" s="14">
        <f t="shared" si="67"/>
        <v>54970000000</v>
      </c>
      <c r="N1436" s="14">
        <f t="shared" si="68"/>
        <v>24785000000</v>
      </c>
    </row>
    <row r="1437" spans="1:14" x14ac:dyDescent="0.2">
      <c r="A1437">
        <v>1498</v>
      </c>
      <c r="B1437" t="s">
        <v>489</v>
      </c>
      <c r="C1437" t="s">
        <v>2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s="2">
        <v>0</v>
      </c>
      <c r="I1437" s="2">
        <v>0</v>
      </c>
      <c r="J1437" t="s">
        <v>26</v>
      </c>
      <c r="K1437" s="18" t="s">
        <v>490</v>
      </c>
      <c r="L1437" s="171">
        <f t="shared" si="66"/>
        <v>1660500000</v>
      </c>
      <c r="M1437" s="14">
        <f t="shared" si="67"/>
        <v>1193800000</v>
      </c>
      <c r="N1437" s="14">
        <f t="shared" si="68"/>
        <v>466700000</v>
      </c>
    </row>
    <row r="1438" spans="1:14" x14ac:dyDescent="0.2">
      <c r="A1438">
        <v>1499</v>
      </c>
      <c r="B1438" t="s">
        <v>489</v>
      </c>
      <c r="C1438" t="s">
        <v>5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s="2">
        <v>0</v>
      </c>
      <c r="I1438" s="2">
        <v>0</v>
      </c>
      <c r="J1438" t="s">
        <v>26</v>
      </c>
      <c r="K1438" s="18" t="s">
        <v>490</v>
      </c>
      <c r="L1438" s="171">
        <f t="shared" si="66"/>
        <v>1653000000</v>
      </c>
      <c r="M1438" s="14">
        <f t="shared" si="67"/>
        <v>1163900000</v>
      </c>
      <c r="N1438" s="14">
        <f t="shared" si="68"/>
        <v>489100000</v>
      </c>
    </row>
    <row r="1439" spans="1:14" x14ac:dyDescent="0.2">
      <c r="A1439">
        <v>1500</v>
      </c>
      <c r="B1439" t="s">
        <v>489</v>
      </c>
      <c r="C1439" t="s">
        <v>6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s="2">
        <v>0</v>
      </c>
      <c r="I1439" s="2">
        <v>0</v>
      </c>
      <c r="J1439" t="s">
        <v>26</v>
      </c>
      <c r="K1439" s="18" t="s">
        <v>490</v>
      </c>
      <c r="L1439" s="171">
        <f t="shared" si="66"/>
        <v>1404000000</v>
      </c>
      <c r="M1439" s="14">
        <f t="shared" si="67"/>
        <v>1051800000</v>
      </c>
      <c r="N1439" s="14">
        <f t="shared" si="68"/>
        <v>352200000</v>
      </c>
    </row>
    <row r="1440" spans="1:14" x14ac:dyDescent="0.2">
      <c r="A1440">
        <v>1501</v>
      </c>
      <c r="B1440" t="s">
        <v>489</v>
      </c>
      <c r="C1440" t="s">
        <v>7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s="2">
        <v>0</v>
      </c>
      <c r="I1440" s="2">
        <v>0</v>
      </c>
      <c r="J1440" t="s">
        <v>26</v>
      </c>
      <c r="K1440" s="18" t="s">
        <v>490</v>
      </c>
      <c r="L1440" s="171">
        <f t="shared" si="66"/>
        <v>1881900000</v>
      </c>
      <c r="M1440" s="14">
        <f t="shared" si="67"/>
        <v>1597300000</v>
      </c>
      <c r="N1440" s="14">
        <f t="shared" si="68"/>
        <v>284600000</v>
      </c>
    </row>
    <row r="1441" spans="1:14" x14ac:dyDescent="0.2">
      <c r="A1441">
        <v>1502</v>
      </c>
      <c r="B1441" t="s">
        <v>491</v>
      </c>
      <c r="C1441" t="s">
        <v>2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s="2">
        <v>0</v>
      </c>
      <c r="J1441" t="s">
        <v>12</v>
      </c>
      <c r="K1441" s="18" t="s">
        <v>22</v>
      </c>
      <c r="L1441" s="171">
        <f t="shared" si="66"/>
        <v>1491000000</v>
      </c>
      <c r="M1441" s="14">
        <f t="shared" si="67"/>
        <v>911000000</v>
      </c>
      <c r="N1441" s="14">
        <f t="shared" si="68"/>
        <v>580000000</v>
      </c>
    </row>
    <row r="1442" spans="1:14" x14ac:dyDescent="0.2">
      <c r="A1442">
        <v>1503</v>
      </c>
      <c r="B1442" t="s">
        <v>491</v>
      </c>
      <c r="C1442" t="s">
        <v>5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s="2">
        <v>0</v>
      </c>
      <c r="J1442" t="s">
        <v>12</v>
      </c>
      <c r="K1442" s="18" t="s">
        <v>22</v>
      </c>
      <c r="L1442" s="171">
        <f t="shared" si="66"/>
        <v>1473000000</v>
      </c>
      <c r="M1442" s="14">
        <f t="shared" si="67"/>
        <v>941000000</v>
      </c>
      <c r="N1442" s="14">
        <f t="shared" si="68"/>
        <v>532000000</v>
      </c>
    </row>
    <row r="1443" spans="1:14" x14ac:dyDescent="0.2">
      <c r="A1443">
        <v>1504</v>
      </c>
      <c r="B1443" t="s">
        <v>491</v>
      </c>
      <c r="C1443" t="s">
        <v>6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s="2">
        <v>0</v>
      </c>
      <c r="J1443" t="s">
        <v>12</v>
      </c>
      <c r="K1443" s="18" t="s">
        <v>22</v>
      </c>
      <c r="L1443" s="171">
        <f t="shared" si="66"/>
        <v>1479000000</v>
      </c>
      <c r="M1443" s="14">
        <f t="shared" si="67"/>
        <v>976000000</v>
      </c>
      <c r="N1443" s="14">
        <f t="shared" si="68"/>
        <v>503000000</v>
      </c>
    </row>
    <row r="1444" spans="1:14" x14ac:dyDescent="0.2">
      <c r="A1444">
        <v>1505</v>
      </c>
      <c r="B1444" t="s">
        <v>491</v>
      </c>
      <c r="C1444" t="s">
        <v>7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s="2">
        <v>0</v>
      </c>
      <c r="J1444" t="s">
        <v>12</v>
      </c>
      <c r="K1444" s="18" t="s">
        <v>22</v>
      </c>
      <c r="L1444" s="171">
        <f t="shared" si="66"/>
        <v>1276000000</v>
      </c>
      <c r="M1444" s="14">
        <f t="shared" si="67"/>
        <v>993000000</v>
      </c>
      <c r="N1444" s="14">
        <f t="shared" si="68"/>
        <v>283000000</v>
      </c>
    </row>
    <row r="1445" spans="1:14" x14ac:dyDescent="0.2">
      <c r="A1445">
        <v>1506</v>
      </c>
      <c r="B1445" t="s">
        <v>492</v>
      </c>
      <c r="C1445" t="s">
        <v>2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s="2">
        <v>0</v>
      </c>
      <c r="I1445" s="2">
        <v>45639000</v>
      </c>
      <c r="J1445" t="s">
        <v>3</v>
      </c>
      <c r="K1445" s="18" t="s">
        <v>80</v>
      </c>
      <c r="L1445" s="171">
        <f t="shared" si="66"/>
        <v>1049562000</v>
      </c>
      <c r="M1445" s="14">
        <f t="shared" si="67"/>
        <v>300107000</v>
      </c>
      <c r="N1445" s="14">
        <f t="shared" si="68"/>
        <v>749455000</v>
      </c>
    </row>
    <row r="1446" spans="1:14" x14ac:dyDescent="0.2">
      <c r="A1446">
        <v>1507</v>
      </c>
      <c r="B1446" t="s">
        <v>492</v>
      </c>
      <c r="C1446" t="s">
        <v>5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s="2">
        <v>0</v>
      </c>
      <c r="I1446" s="2">
        <v>63608000</v>
      </c>
      <c r="J1446" t="s">
        <v>3</v>
      </c>
      <c r="K1446" s="18" t="s">
        <v>80</v>
      </c>
      <c r="L1446" s="171">
        <f t="shared" si="66"/>
        <v>1267874000</v>
      </c>
      <c r="M1446" s="14">
        <f t="shared" si="67"/>
        <v>340054000</v>
      </c>
      <c r="N1446" s="14">
        <f t="shared" si="68"/>
        <v>927820000</v>
      </c>
    </row>
    <row r="1447" spans="1:14" x14ac:dyDescent="0.2">
      <c r="A1447">
        <v>1508</v>
      </c>
      <c r="B1447" t="s">
        <v>492</v>
      </c>
      <c r="C1447" t="s">
        <v>6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s="2">
        <v>0</v>
      </c>
      <c r="I1447" s="2">
        <v>54219000</v>
      </c>
      <c r="J1447" t="s">
        <v>3</v>
      </c>
      <c r="K1447" s="18" t="s">
        <v>80</v>
      </c>
      <c r="L1447" s="171">
        <f t="shared" si="66"/>
        <v>1449845000</v>
      </c>
      <c r="M1447" s="14">
        <f t="shared" si="67"/>
        <v>375843000</v>
      </c>
      <c r="N1447" s="14">
        <f t="shared" si="68"/>
        <v>1074002000</v>
      </c>
    </row>
    <row r="1448" spans="1:14" x14ac:dyDescent="0.2">
      <c r="A1448">
        <v>1509</v>
      </c>
      <c r="B1448" t="s">
        <v>492</v>
      </c>
      <c r="C1448" t="s">
        <v>7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s="2">
        <v>0</v>
      </c>
      <c r="I1448" s="2">
        <v>77445000</v>
      </c>
      <c r="J1448" t="s">
        <v>3</v>
      </c>
      <c r="K1448" s="18" t="s">
        <v>80</v>
      </c>
      <c r="L1448" s="171">
        <f t="shared" si="66"/>
        <v>1728063000</v>
      </c>
      <c r="M1448" s="14">
        <f t="shared" si="67"/>
        <v>460303000</v>
      </c>
      <c r="N1448" s="14">
        <f t="shared" si="68"/>
        <v>1267760000</v>
      </c>
    </row>
    <row r="1449" spans="1:14" x14ac:dyDescent="0.2">
      <c r="A1449">
        <v>1510</v>
      </c>
      <c r="B1449" t="s">
        <v>493</v>
      </c>
      <c r="C1449" t="s">
        <v>2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s="2">
        <v>0</v>
      </c>
      <c r="J1449" t="s">
        <v>12</v>
      </c>
      <c r="K1449" s="18" t="s">
        <v>494</v>
      </c>
      <c r="L1449" s="171">
        <f t="shared" si="66"/>
        <v>3651000000</v>
      </c>
      <c r="M1449" s="14">
        <f t="shared" si="67"/>
        <v>2030000000</v>
      </c>
      <c r="N1449" s="14">
        <f t="shared" si="68"/>
        <v>1621000000</v>
      </c>
    </row>
    <row r="1450" spans="1:14" x14ac:dyDescent="0.2">
      <c r="A1450">
        <v>1511</v>
      </c>
      <c r="B1450" t="s">
        <v>493</v>
      </c>
      <c r="C1450" t="s">
        <v>5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s="2">
        <v>0</v>
      </c>
      <c r="J1450" t="s">
        <v>12</v>
      </c>
      <c r="K1450" s="18" t="s">
        <v>494</v>
      </c>
      <c r="L1450" s="171">
        <f t="shared" si="66"/>
        <v>3972000000</v>
      </c>
      <c r="M1450" s="14">
        <f t="shared" si="67"/>
        <v>2117000000</v>
      </c>
      <c r="N1450" s="14">
        <f t="shared" si="68"/>
        <v>1855000000</v>
      </c>
    </row>
    <row r="1451" spans="1:14" x14ac:dyDescent="0.2">
      <c r="A1451">
        <v>1512</v>
      </c>
      <c r="B1451" t="s">
        <v>493</v>
      </c>
      <c r="C1451" t="s">
        <v>6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s="2">
        <v>0</v>
      </c>
      <c r="J1451" t="s">
        <v>12</v>
      </c>
      <c r="K1451" s="18" t="s">
        <v>494</v>
      </c>
      <c r="L1451" s="171">
        <f t="shared" si="66"/>
        <v>4087000000</v>
      </c>
      <c r="M1451" s="14">
        <f t="shared" si="67"/>
        <v>2131000000</v>
      </c>
      <c r="N1451" s="14">
        <f t="shared" si="68"/>
        <v>1956000000</v>
      </c>
    </row>
    <row r="1452" spans="1:14" x14ac:dyDescent="0.2">
      <c r="A1452">
        <v>1513</v>
      </c>
      <c r="B1452" t="s">
        <v>493</v>
      </c>
      <c r="C1452" t="s">
        <v>7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s="2">
        <v>0</v>
      </c>
      <c r="J1452" t="s">
        <v>12</v>
      </c>
      <c r="K1452" s="18" t="s">
        <v>494</v>
      </c>
      <c r="L1452" s="171">
        <f t="shared" si="66"/>
        <v>4033000000</v>
      </c>
      <c r="M1452" s="14">
        <f t="shared" si="67"/>
        <v>2107000000</v>
      </c>
      <c r="N1452" s="14">
        <f t="shared" si="68"/>
        <v>1926000000</v>
      </c>
    </row>
    <row r="1453" spans="1:14" x14ac:dyDescent="0.2">
      <c r="A1453">
        <v>1514</v>
      </c>
      <c r="B1453" t="s">
        <v>495</v>
      </c>
      <c r="C1453" t="s">
        <v>2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s="2">
        <v>0</v>
      </c>
      <c r="I1453" s="2">
        <v>194039000</v>
      </c>
      <c r="J1453" t="s">
        <v>9</v>
      </c>
      <c r="K1453" s="18" t="s">
        <v>496</v>
      </c>
      <c r="L1453" s="171">
        <f t="shared" si="66"/>
        <v>2409350000</v>
      </c>
      <c r="M1453" s="14">
        <f t="shared" si="67"/>
        <v>1497466000</v>
      </c>
      <c r="N1453" s="14">
        <f t="shared" si="68"/>
        <v>911884000</v>
      </c>
    </row>
    <row r="1454" spans="1:14" x14ac:dyDescent="0.2">
      <c r="A1454">
        <v>1515</v>
      </c>
      <c r="B1454" t="s">
        <v>495</v>
      </c>
      <c r="C1454" t="s">
        <v>5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s="2">
        <v>0</v>
      </c>
      <c r="I1454" s="2">
        <v>74833000</v>
      </c>
      <c r="J1454" t="s">
        <v>9</v>
      </c>
      <c r="K1454" s="18" t="s">
        <v>496</v>
      </c>
      <c r="L1454" s="171">
        <f t="shared" si="66"/>
        <v>940354000</v>
      </c>
      <c r="M1454" s="14">
        <f t="shared" si="67"/>
        <v>606765000</v>
      </c>
      <c r="N1454" s="14">
        <f t="shared" si="68"/>
        <v>333589000</v>
      </c>
    </row>
    <row r="1455" spans="1:14" x14ac:dyDescent="0.2">
      <c r="A1455">
        <v>1516</v>
      </c>
      <c r="B1455" t="s">
        <v>495</v>
      </c>
      <c r="C1455" t="s">
        <v>6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s="2">
        <v>0</v>
      </c>
      <c r="I1455" s="2">
        <v>151837000</v>
      </c>
      <c r="J1455" t="s">
        <v>9</v>
      </c>
      <c r="K1455" s="18" t="s">
        <v>496</v>
      </c>
      <c r="L1455" s="171">
        <f t="shared" si="66"/>
        <v>1671151000</v>
      </c>
      <c r="M1455" s="14">
        <f t="shared" si="67"/>
        <v>918691000</v>
      </c>
      <c r="N1455" s="14">
        <f t="shared" si="68"/>
        <v>752460000</v>
      </c>
    </row>
    <row r="1456" spans="1:14" x14ac:dyDescent="0.2">
      <c r="A1456">
        <v>1517</v>
      </c>
      <c r="B1456" t="s">
        <v>495</v>
      </c>
      <c r="C1456" t="s">
        <v>7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s="2">
        <v>0</v>
      </c>
      <c r="I1456" s="2">
        <v>205087000</v>
      </c>
      <c r="J1456" t="s">
        <v>9</v>
      </c>
      <c r="K1456" s="18" t="s">
        <v>496</v>
      </c>
      <c r="L1456" s="171">
        <f t="shared" si="66"/>
        <v>2127609000</v>
      </c>
      <c r="M1456" s="14">
        <f t="shared" si="67"/>
        <v>1273308000</v>
      </c>
      <c r="N1456" s="14">
        <f t="shared" si="68"/>
        <v>854301000</v>
      </c>
    </row>
    <row r="1457" spans="1:14" x14ac:dyDescent="0.2">
      <c r="A1457">
        <v>1518</v>
      </c>
      <c r="B1457" t="s">
        <v>497</v>
      </c>
      <c r="C1457" t="s">
        <v>2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s="2">
        <v>0</v>
      </c>
      <c r="I1457" s="2">
        <v>2044000000</v>
      </c>
      <c r="J1457" t="s">
        <v>9</v>
      </c>
      <c r="K1457" s="18" t="s">
        <v>186</v>
      </c>
      <c r="L1457" s="171">
        <f t="shared" si="66"/>
        <v>22733000000</v>
      </c>
      <c r="M1457" s="14">
        <f t="shared" si="67"/>
        <v>17154000000</v>
      </c>
      <c r="N1457" s="14">
        <f t="shared" si="68"/>
        <v>5579000000</v>
      </c>
    </row>
    <row r="1458" spans="1:14" x14ac:dyDescent="0.2">
      <c r="A1458">
        <v>1519</v>
      </c>
      <c r="B1458" t="s">
        <v>497</v>
      </c>
      <c r="C1458" t="s">
        <v>5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s="2">
        <v>0</v>
      </c>
      <c r="I1458" s="2">
        <v>1996000000</v>
      </c>
      <c r="J1458" t="s">
        <v>9</v>
      </c>
      <c r="K1458" s="18" t="s">
        <v>186</v>
      </c>
      <c r="L1458" s="171">
        <f t="shared" si="66"/>
        <v>21240000000</v>
      </c>
      <c r="M1458" s="14">
        <f t="shared" si="67"/>
        <v>16461000000</v>
      </c>
      <c r="N1458" s="14">
        <f t="shared" si="68"/>
        <v>4779000000</v>
      </c>
    </row>
    <row r="1459" spans="1:14" x14ac:dyDescent="0.2">
      <c r="A1459">
        <v>1520</v>
      </c>
      <c r="B1459" t="s">
        <v>497</v>
      </c>
      <c r="C1459" t="s">
        <v>6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s="2">
        <v>0</v>
      </c>
      <c r="I1459" s="2">
        <v>2129000000</v>
      </c>
      <c r="J1459" t="s">
        <v>9</v>
      </c>
      <c r="K1459" s="18" t="s">
        <v>186</v>
      </c>
      <c r="L1459" s="171">
        <f t="shared" si="66"/>
        <v>21340000000</v>
      </c>
      <c r="M1459" s="14">
        <f t="shared" si="67"/>
        <v>16805000000</v>
      </c>
      <c r="N1459" s="14">
        <f t="shared" si="68"/>
        <v>4535000000</v>
      </c>
    </row>
    <row r="1460" spans="1:14" x14ac:dyDescent="0.2">
      <c r="A1460">
        <v>1521</v>
      </c>
      <c r="B1460" t="s">
        <v>497</v>
      </c>
      <c r="C1460" t="s">
        <v>7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s="2">
        <v>0</v>
      </c>
      <c r="I1460" s="2">
        <v>2213000000</v>
      </c>
      <c r="J1460" t="s">
        <v>9</v>
      </c>
      <c r="K1460" s="18" t="s">
        <v>186</v>
      </c>
      <c r="L1460" s="171">
        <f t="shared" si="66"/>
        <v>21788000000</v>
      </c>
      <c r="M1460" s="14">
        <f t="shared" si="67"/>
        <v>16878000000</v>
      </c>
      <c r="N1460" s="14">
        <f t="shared" si="68"/>
        <v>4910000000</v>
      </c>
    </row>
    <row r="1461" spans="1:14" x14ac:dyDescent="0.2">
      <c r="A1461">
        <v>1522</v>
      </c>
      <c r="B1461" t="s">
        <v>498</v>
      </c>
      <c r="C1461" t="s">
        <v>2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s="2">
        <v>0</v>
      </c>
      <c r="I1461" s="2">
        <v>0</v>
      </c>
      <c r="J1461" t="s">
        <v>9</v>
      </c>
      <c r="K1461" s="18" t="s">
        <v>278</v>
      </c>
      <c r="L1461" s="171">
        <f t="shared" si="66"/>
        <v>2163284000</v>
      </c>
      <c r="M1461" s="14">
        <f t="shared" si="67"/>
        <v>1466067000</v>
      </c>
      <c r="N1461" s="14">
        <f t="shared" si="68"/>
        <v>697217000</v>
      </c>
    </row>
    <row r="1462" spans="1:14" x14ac:dyDescent="0.2">
      <c r="A1462">
        <v>1523</v>
      </c>
      <c r="B1462" t="s">
        <v>498</v>
      </c>
      <c r="C1462" t="s">
        <v>5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s="2">
        <v>0</v>
      </c>
      <c r="I1462" s="2">
        <v>0</v>
      </c>
      <c r="J1462" t="s">
        <v>9</v>
      </c>
      <c r="K1462" s="18" t="s">
        <v>278</v>
      </c>
      <c r="L1462" s="171">
        <f t="shared" si="66"/>
        <v>2340400000</v>
      </c>
      <c r="M1462" s="14">
        <f t="shared" si="67"/>
        <v>2036100000</v>
      </c>
      <c r="N1462" s="14">
        <f t="shared" si="68"/>
        <v>304300000</v>
      </c>
    </row>
    <row r="1463" spans="1:14" x14ac:dyDescent="0.2">
      <c r="A1463">
        <v>1524</v>
      </c>
      <c r="B1463" t="s">
        <v>498</v>
      </c>
      <c r="C1463" t="s">
        <v>6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s="2">
        <v>0</v>
      </c>
      <c r="I1463" s="2">
        <v>0</v>
      </c>
      <c r="J1463" t="s">
        <v>9</v>
      </c>
      <c r="K1463" s="18" t="s">
        <v>278</v>
      </c>
      <c r="L1463" s="171">
        <f t="shared" si="66"/>
        <v>2537200000</v>
      </c>
      <c r="M1463" s="14">
        <f t="shared" si="67"/>
        <v>1645800000</v>
      </c>
      <c r="N1463" s="14">
        <f t="shared" si="68"/>
        <v>891400000</v>
      </c>
    </row>
    <row r="1464" spans="1:14" x14ac:dyDescent="0.2">
      <c r="A1464">
        <v>1525</v>
      </c>
      <c r="B1464" t="s">
        <v>498</v>
      </c>
      <c r="C1464" t="s">
        <v>7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s="2">
        <v>0</v>
      </c>
      <c r="I1464" s="2">
        <v>0</v>
      </c>
      <c r="J1464" t="s">
        <v>9</v>
      </c>
      <c r="K1464" s="18" t="s">
        <v>278</v>
      </c>
      <c r="L1464" s="171">
        <f t="shared" si="66"/>
        <v>2491300000</v>
      </c>
      <c r="M1464" s="14">
        <f t="shared" si="67"/>
        <v>1731200000</v>
      </c>
      <c r="N1464" s="14">
        <f t="shared" si="68"/>
        <v>760100000</v>
      </c>
    </row>
    <row r="1465" spans="1:14" x14ac:dyDescent="0.2">
      <c r="A1465">
        <v>1526</v>
      </c>
      <c r="B1465" t="s">
        <v>499</v>
      </c>
      <c r="C1465" t="s">
        <v>2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s="2">
        <v>0</v>
      </c>
      <c r="I1465" s="2">
        <v>0</v>
      </c>
      <c r="J1465" t="s">
        <v>9</v>
      </c>
      <c r="K1465" s="18" t="s">
        <v>246</v>
      </c>
      <c r="L1465" s="171">
        <f t="shared" si="66"/>
        <v>7356972000</v>
      </c>
      <c r="M1465" s="14">
        <f t="shared" si="67"/>
        <v>4250446000</v>
      </c>
      <c r="N1465" s="14">
        <f t="shared" si="68"/>
        <v>3106526000</v>
      </c>
    </row>
    <row r="1466" spans="1:14" x14ac:dyDescent="0.2">
      <c r="A1466">
        <v>1527</v>
      </c>
      <c r="B1466" t="s">
        <v>499</v>
      </c>
      <c r="C1466" t="s">
        <v>5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s="2">
        <v>0</v>
      </c>
      <c r="I1466" s="2">
        <v>0</v>
      </c>
      <c r="J1466" t="s">
        <v>9</v>
      </c>
      <c r="K1466" s="18" t="s">
        <v>246</v>
      </c>
      <c r="L1466" s="171">
        <f t="shared" si="66"/>
        <v>7817659000</v>
      </c>
      <c r="M1466" s="14">
        <f t="shared" si="67"/>
        <v>4467089000</v>
      </c>
      <c r="N1466" s="14">
        <f t="shared" si="68"/>
        <v>3350570000</v>
      </c>
    </row>
    <row r="1467" spans="1:14" x14ac:dyDescent="0.2">
      <c r="A1467">
        <v>1528</v>
      </c>
      <c r="B1467" t="s">
        <v>499</v>
      </c>
      <c r="C1467" t="s">
        <v>6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s="2">
        <v>0</v>
      </c>
      <c r="I1467" s="2">
        <v>0</v>
      </c>
      <c r="J1467" t="s">
        <v>9</v>
      </c>
      <c r="K1467" s="18" t="s">
        <v>246</v>
      </c>
      <c r="L1467" s="171">
        <f t="shared" si="66"/>
        <v>8301885000</v>
      </c>
      <c r="M1467" s="14">
        <f t="shared" si="67"/>
        <v>4695384000</v>
      </c>
      <c r="N1467" s="14">
        <f t="shared" si="68"/>
        <v>3606501000</v>
      </c>
    </row>
    <row r="1468" spans="1:14" x14ac:dyDescent="0.2">
      <c r="A1468">
        <v>1529</v>
      </c>
      <c r="B1468" t="s">
        <v>499</v>
      </c>
      <c r="C1468" t="s">
        <v>7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s="2">
        <v>0</v>
      </c>
      <c r="I1468" s="2">
        <v>0</v>
      </c>
      <c r="J1468" t="s">
        <v>9</v>
      </c>
      <c r="K1468" s="18" t="s">
        <v>246</v>
      </c>
      <c r="L1468" s="171">
        <f t="shared" si="66"/>
        <v>8910415000</v>
      </c>
      <c r="M1468" s="14">
        <f t="shared" si="67"/>
        <v>5205715000</v>
      </c>
      <c r="N1468" s="14">
        <f t="shared" si="68"/>
        <v>3704700000</v>
      </c>
    </row>
    <row r="1469" spans="1:14" x14ac:dyDescent="0.2">
      <c r="A1469">
        <v>1530</v>
      </c>
      <c r="B1469" t="s">
        <v>500</v>
      </c>
      <c r="C1469" t="s">
        <v>2</v>
      </c>
      <c r="D1469" s="1">
        <v>41274</v>
      </c>
      <c r="E1469" s="2">
        <v>3589516000</v>
      </c>
      <c r="F1469" s="2">
        <v>1955682000</v>
      </c>
      <c r="G1469" s="2">
        <v>0</v>
      </c>
      <c r="H1469" s="2">
        <v>0</v>
      </c>
      <c r="I1469" s="2">
        <v>787329000</v>
      </c>
      <c r="J1469" t="s">
        <v>37</v>
      </c>
      <c r="K1469" s="18" t="s">
        <v>38</v>
      </c>
      <c r="L1469" s="171">
        <f t="shared" si="66"/>
        <v>1633834000</v>
      </c>
      <c r="M1469" s="14">
        <f t="shared" si="67"/>
        <v>787329000</v>
      </c>
      <c r="N1469" s="14">
        <f t="shared" si="68"/>
        <v>846505000</v>
      </c>
    </row>
    <row r="1470" spans="1:14" x14ac:dyDescent="0.2">
      <c r="A1470">
        <v>1531</v>
      </c>
      <c r="B1470" t="s">
        <v>500</v>
      </c>
      <c r="C1470" t="s">
        <v>5</v>
      </c>
      <c r="D1470" s="1">
        <v>41639</v>
      </c>
      <c r="E1470" s="2">
        <v>3494253000</v>
      </c>
      <c r="F1470" s="2">
        <v>1838766000</v>
      </c>
      <c r="G1470" s="2">
        <v>0</v>
      </c>
      <c r="H1470" s="2">
        <v>0</v>
      </c>
      <c r="I1470" s="2">
        <v>819711000</v>
      </c>
      <c r="J1470" t="s">
        <v>37</v>
      </c>
      <c r="K1470" s="18" t="s">
        <v>38</v>
      </c>
      <c r="L1470" s="171">
        <f t="shared" si="66"/>
        <v>1655487000</v>
      </c>
      <c r="M1470" s="14">
        <f t="shared" si="67"/>
        <v>819711000</v>
      </c>
      <c r="N1470" s="14">
        <f t="shared" si="68"/>
        <v>835776000</v>
      </c>
    </row>
    <row r="1471" spans="1:14" x14ac:dyDescent="0.2">
      <c r="A1471">
        <v>1532</v>
      </c>
      <c r="B1471" t="s">
        <v>500</v>
      </c>
      <c r="C1471" t="s">
        <v>6</v>
      </c>
      <c r="D1471" s="1">
        <v>42004</v>
      </c>
      <c r="E1471" s="2">
        <v>3620095000</v>
      </c>
      <c r="F1471" s="2">
        <v>1903384000</v>
      </c>
      <c r="G1471" s="2">
        <v>0</v>
      </c>
      <c r="H1471" s="2">
        <v>0</v>
      </c>
      <c r="I1471" s="2">
        <v>855908000</v>
      </c>
      <c r="J1471" t="s">
        <v>37</v>
      </c>
      <c r="K1471" s="18" t="s">
        <v>38</v>
      </c>
      <c r="L1471" s="171">
        <f t="shared" si="66"/>
        <v>1716711000</v>
      </c>
      <c r="M1471" s="14">
        <f t="shared" si="67"/>
        <v>855908000</v>
      </c>
      <c r="N1471" s="14">
        <f t="shared" si="68"/>
        <v>860803000</v>
      </c>
    </row>
    <row r="1472" spans="1:14" x14ac:dyDescent="0.2">
      <c r="A1472">
        <v>1533</v>
      </c>
      <c r="B1472" t="s">
        <v>500</v>
      </c>
      <c r="C1472" t="s">
        <v>7</v>
      </c>
      <c r="D1472" s="1">
        <v>42369</v>
      </c>
      <c r="E1472" s="2">
        <v>3766065000</v>
      </c>
      <c r="F1472" s="2">
        <v>2016212000</v>
      </c>
      <c r="G1472" s="2">
        <v>0</v>
      </c>
      <c r="H1472" s="2">
        <v>0</v>
      </c>
      <c r="I1472" s="2">
        <v>907024000</v>
      </c>
      <c r="J1472" t="s">
        <v>37</v>
      </c>
      <c r="K1472" s="18" t="s">
        <v>38</v>
      </c>
      <c r="L1472" s="171">
        <f t="shared" si="66"/>
        <v>1749853000</v>
      </c>
      <c r="M1472" s="14">
        <f t="shared" si="67"/>
        <v>907024000</v>
      </c>
      <c r="N1472" s="14">
        <f t="shared" si="68"/>
        <v>842829000</v>
      </c>
    </row>
    <row r="1473" spans="1:14" x14ac:dyDescent="0.2">
      <c r="A1473">
        <v>1534</v>
      </c>
      <c r="B1473" t="s">
        <v>501</v>
      </c>
      <c r="C1473" t="s">
        <v>2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s="2">
        <v>0</v>
      </c>
      <c r="J1473" t="s">
        <v>15</v>
      </c>
      <c r="K1473" s="18" t="s">
        <v>20</v>
      </c>
      <c r="L1473" s="171">
        <f t="shared" si="66"/>
        <v>5295500000</v>
      </c>
      <c r="M1473" s="14">
        <f t="shared" si="67"/>
        <v>3731300000</v>
      </c>
      <c r="N1473" s="14">
        <f t="shared" si="68"/>
        <v>1564200000</v>
      </c>
    </row>
    <row r="1474" spans="1:14" x14ac:dyDescent="0.2">
      <c r="A1474">
        <v>1535</v>
      </c>
      <c r="B1474" t="s">
        <v>501</v>
      </c>
      <c r="C1474" t="s">
        <v>5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s="2">
        <v>0</v>
      </c>
      <c r="J1474" t="s">
        <v>15</v>
      </c>
      <c r="K1474" s="18" t="s">
        <v>20</v>
      </c>
      <c r="L1474" s="171">
        <f t="shared" si="66"/>
        <v>5529100000</v>
      </c>
      <c r="M1474" s="14">
        <f t="shared" si="67"/>
        <v>3841800000</v>
      </c>
      <c r="N1474" s="14">
        <f t="shared" si="68"/>
        <v>1687300000</v>
      </c>
    </row>
    <row r="1475" spans="1:14" x14ac:dyDescent="0.2">
      <c r="A1475">
        <v>1536</v>
      </c>
      <c r="B1475" t="s">
        <v>501</v>
      </c>
      <c r="C1475" t="s">
        <v>6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s="2">
        <v>0</v>
      </c>
      <c r="J1475" t="s">
        <v>15</v>
      </c>
      <c r="K1475" s="18" t="s">
        <v>20</v>
      </c>
      <c r="L1475" s="171">
        <f t="shared" ref="L1475:L1538" si="69">E1475-F1475</f>
        <v>7492000000</v>
      </c>
      <c r="M1475" s="14">
        <f t="shared" ref="M1475:M1538" si="70">G1475+H1475+I1475</f>
        <v>5587200000</v>
      </c>
      <c r="N1475" s="14">
        <f t="shared" ref="N1475:N1538" si="71">L1475-M1475</f>
        <v>1904800000</v>
      </c>
    </row>
    <row r="1476" spans="1:14" x14ac:dyDescent="0.2">
      <c r="A1476">
        <v>1537</v>
      </c>
      <c r="B1476" t="s">
        <v>501</v>
      </c>
      <c r="C1476" t="s">
        <v>7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s="2">
        <v>0</v>
      </c>
      <c r="J1476" t="s">
        <v>15</v>
      </c>
      <c r="K1476" s="18" t="s">
        <v>20</v>
      </c>
      <c r="L1476" s="171">
        <f t="shared" si="69"/>
        <v>7755900000</v>
      </c>
      <c r="M1476" s="14">
        <f t="shared" si="70"/>
        <v>5304400000</v>
      </c>
      <c r="N1476" s="14">
        <f t="shared" si="71"/>
        <v>2451500000</v>
      </c>
    </row>
    <row r="1477" spans="1:14" x14ac:dyDescent="0.2">
      <c r="A1477">
        <v>1538</v>
      </c>
      <c r="B1477" t="s">
        <v>502</v>
      </c>
      <c r="C1477" t="s">
        <v>2</v>
      </c>
      <c r="D1477" s="1">
        <v>41274</v>
      </c>
      <c r="E1477" s="2">
        <v>763000000</v>
      </c>
      <c r="F1477" s="2">
        <v>12000000</v>
      </c>
      <c r="G1477" s="2">
        <v>429000000</v>
      </c>
      <c r="H1477" s="2">
        <v>0</v>
      </c>
      <c r="I1477" s="2">
        <v>26000000</v>
      </c>
      <c r="J1477" t="s">
        <v>9</v>
      </c>
      <c r="K1477" s="18" t="s">
        <v>66</v>
      </c>
      <c r="L1477" s="171">
        <f t="shared" si="69"/>
        <v>751000000</v>
      </c>
      <c r="M1477" s="14">
        <f t="shared" si="70"/>
        <v>455000000</v>
      </c>
      <c r="N1477" s="14">
        <f t="shared" si="71"/>
        <v>296000000</v>
      </c>
    </row>
    <row r="1478" spans="1:14" x14ac:dyDescent="0.2">
      <c r="A1478">
        <v>1539</v>
      </c>
      <c r="B1478" t="s">
        <v>502</v>
      </c>
      <c r="C1478" t="s">
        <v>5</v>
      </c>
      <c r="D1478" s="1">
        <v>41639</v>
      </c>
      <c r="E1478" s="2">
        <v>945000000</v>
      </c>
      <c r="F1478" s="2">
        <v>18000000</v>
      </c>
      <c r="G1478" s="2">
        <v>597000000</v>
      </c>
      <c r="H1478" s="2">
        <v>0</v>
      </c>
      <c r="I1478" s="2">
        <v>36000000</v>
      </c>
      <c r="J1478" t="s">
        <v>9</v>
      </c>
      <c r="K1478" s="18" t="s">
        <v>66</v>
      </c>
      <c r="L1478" s="171">
        <f t="shared" si="69"/>
        <v>927000000</v>
      </c>
      <c r="M1478" s="14">
        <f t="shared" si="70"/>
        <v>633000000</v>
      </c>
      <c r="N1478" s="14">
        <f t="shared" si="71"/>
        <v>294000000</v>
      </c>
    </row>
    <row r="1479" spans="1:14" x14ac:dyDescent="0.2">
      <c r="A1479">
        <v>1540</v>
      </c>
      <c r="B1479" t="s">
        <v>502</v>
      </c>
      <c r="C1479" t="s">
        <v>6</v>
      </c>
      <c r="D1479" s="1">
        <v>42004</v>
      </c>
      <c r="E1479" s="2">
        <v>1246000000</v>
      </c>
      <c r="F1479" s="2">
        <v>40000000</v>
      </c>
      <c r="G1479" s="2">
        <v>801000000</v>
      </c>
      <c r="H1479" s="2">
        <v>0</v>
      </c>
      <c r="I1479" s="2">
        <v>65000000</v>
      </c>
      <c r="J1479" t="s">
        <v>9</v>
      </c>
      <c r="K1479" s="18" t="s">
        <v>66</v>
      </c>
      <c r="L1479" s="171">
        <f t="shared" si="69"/>
        <v>1206000000</v>
      </c>
      <c r="M1479" s="14">
        <f t="shared" si="70"/>
        <v>866000000</v>
      </c>
      <c r="N1479" s="14">
        <f t="shared" si="71"/>
        <v>340000000</v>
      </c>
    </row>
    <row r="1480" spans="1:14" x14ac:dyDescent="0.2">
      <c r="A1480">
        <v>1541</v>
      </c>
      <c r="B1480" t="s">
        <v>502</v>
      </c>
      <c r="C1480" t="s">
        <v>7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s="2">
        <v>0</v>
      </c>
      <c r="I1480" s="2">
        <v>93000000</v>
      </c>
      <c r="J1480" t="s">
        <v>9</v>
      </c>
      <c r="K1480" s="18" t="s">
        <v>66</v>
      </c>
      <c r="L1480" s="171">
        <f t="shared" si="69"/>
        <v>1434000000</v>
      </c>
      <c r="M1480" s="14">
        <f t="shared" si="70"/>
        <v>1202000000</v>
      </c>
      <c r="N1480" s="14">
        <f t="shared" si="71"/>
        <v>232000000</v>
      </c>
    </row>
    <row r="1481" spans="1:14" x14ac:dyDescent="0.2">
      <c r="A1481">
        <v>1542</v>
      </c>
      <c r="B1481" t="s">
        <v>503</v>
      </c>
      <c r="C1481" t="s">
        <v>2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s="2">
        <v>0</v>
      </c>
      <c r="I1481" s="2">
        <v>3821000000</v>
      </c>
      <c r="J1481" t="s">
        <v>37</v>
      </c>
      <c r="K1481" s="18" t="s">
        <v>40</v>
      </c>
      <c r="L1481" s="171">
        <f t="shared" si="69"/>
        <v>12884000000</v>
      </c>
      <c r="M1481" s="14">
        <f t="shared" si="70"/>
        <v>7578000000</v>
      </c>
      <c r="N1481" s="14">
        <f t="shared" si="71"/>
        <v>5306000000</v>
      </c>
    </row>
    <row r="1482" spans="1:14" x14ac:dyDescent="0.2">
      <c r="A1482">
        <v>1543</v>
      </c>
      <c r="B1482" t="s">
        <v>503</v>
      </c>
      <c r="C1482" t="s">
        <v>5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s="2">
        <v>0</v>
      </c>
      <c r="I1482" s="2">
        <v>3882000000</v>
      </c>
      <c r="J1482" t="s">
        <v>37</v>
      </c>
      <c r="K1482" s="18" t="s">
        <v>40</v>
      </c>
      <c r="L1482" s="171">
        <f t="shared" si="69"/>
        <v>13304000000</v>
      </c>
      <c r="M1482" s="14">
        <f t="shared" si="70"/>
        <v>7846000000</v>
      </c>
      <c r="N1482" s="14">
        <f t="shared" si="71"/>
        <v>5458000000</v>
      </c>
    </row>
    <row r="1483" spans="1:14" x14ac:dyDescent="0.2">
      <c r="A1483">
        <v>1544</v>
      </c>
      <c r="B1483" t="s">
        <v>503</v>
      </c>
      <c r="C1483" t="s">
        <v>6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s="2">
        <v>0</v>
      </c>
      <c r="I1483" s="2">
        <v>3885000000</v>
      </c>
      <c r="J1483" t="s">
        <v>37</v>
      </c>
      <c r="K1483" s="18" t="s">
        <v>40</v>
      </c>
      <c r="L1483" s="171">
        <f t="shared" si="69"/>
        <v>13092000000</v>
      </c>
      <c r="M1483" s="14">
        <f t="shared" si="70"/>
        <v>7979000000</v>
      </c>
      <c r="N1483" s="14">
        <f t="shared" si="71"/>
        <v>5113000000</v>
      </c>
    </row>
    <row r="1484" spans="1:14" x14ac:dyDescent="0.2">
      <c r="A1484">
        <v>1545</v>
      </c>
      <c r="B1484" t="s">
        <v>503</v>
      </c>
      <c r="C1484" t="s">
        <v>7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s="2">
        <v>0</v>
      </c>
      <c r="I1484" s="2">
        <v>3985000000</v>
      </c>
      <c r="J1484" t="s">
        <v>37</v>
      </c>
      <c r="K1484" s="18" t="s">
        <v>40</v>
      </c>
      <c r="L1484" s="171">
        <f t="shared" si="69"/>
        <v>12555000000</v>
      </c>
      <c r="M1484" s="14">
        <f t="shared" si="70"/>
        <v>8139000000</v>
      </c>
      <c r="N1484" s="14">
        <f t="shared" si="71"/>
        <v>4416000000</v>
      </c>
    </row>
    <row r="1485" spans="1:14" x14ac:dyDescent="0.2">
      <c r="A1485">
        <v>1546</v>
      </c>
      <c r="B1485" t="s">
        <v>504</v>
      </c>
      <c r="C1485" t="s">
        <v>2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s="2">
        <v>0</v>
      </c>
      <c r="I1485" s="2">
        <v>88975000</v>
      </c>
      <c r="J1485" t="s">
        <v>9</v>
      </c>
      <c r="K1485" s="18" t="s">
        <v>505</v>
      </c>
      <c r="L1485" s="171">
        <f t="shared" si="69"/>
        <v>1566054000</v>
      </c>
      <c r="M1485" s="14">
        <f t="shared" si="70"/>
        <v>1129262000</v>
      </c>
      <c r="N1485" s="14">
        <f t="shared" si="71"/>
        <v>436792000</v>
      </c>
    </row>
    <row r="1486" spans="1:14" x14ac:dyDescent="0.2">
      <c r="A1486">
        <v>1547</v>
      </c>
      <c r="B1486" t="s">
        <v>504</v>
      </c>
      <c r="C1486" t="s">
        <v>5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s="2">
        <v>0</v>
      </c>
      <c r="I1486" s="2">
        <v>100025000</v>
      </c>
      <c r="J1486" t="s">
        <v>9</v>
      </c>
      <c r="K1486" s="18" t="s">
        <v>505</v>
      </c>
      <c r="L1486" s="171">
        <f t="shared" si="69"/>
        <v>1753609000</v>
      </c>
      <c r="M1486" s="14">
        <f t="shared" si="70"/>
        <v>1238959000</v>
      </c>
      <c r="N1486" s="14">
        <f t="shared" si="71"/>
        <v>514650000</v>
      </c>
    </row>
    <row r="1487" spans="1:14" x14ac:dyDescent="0.2">
      <c r="A1487">
        <v>1548</v>
      </c>
      <c r="B1487" t="s">
        <v>504</v>
      </c>
      <c r="C1487" t="s">
        <v>6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s="2">
        <v>0</v>
      </c>
      <c r="I1487" s="2">
        <v>114635000</v>
      </c>
      <c r="J1487" t="s">
        <v>9</v>
      </c>
      <c r="K1487" s="18" t="s">
        <v>505</v>
      </c>
      <c r="L1487" s="171">
        <f t="shared" si="69"/>
        <v>1950415000</v>
      </c>
      <c r="M1487" s="14">
        <f t="shared" si="70"/>
        <v>1360943000</v>
      </c>
      <c r="N1487" s="14">
        <f t="shared" si="71"/>
        <v>589472000</v>
      </c>
    </row>
    <row r="1488" spans="1:14" x14ac:dyDescent="0.2">
      <c r="A1488">
        <v>1549</v>
      </c>
      <c r="B1488" t="s">
        <v>504</v>
      </c>
      <c r="C1488" t="s">
        <v>7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s="2">
        <v>0</v>
      </c>
      <c r="I1488" s="2">
        <v>123569000</v>
      </c>
      <c r="J1488" t="s">
        <v>9</v>
      </c>
      <c r="K1488" s="18" t="s">
        <v>505</v>
      </c>
      <c r="L1488" s="171">
        <f t="shared" si="69"/>
        <v>2143174000</v>
      </c>
      <c r="M1488" s="14">
        <f t="shared" si="70"/>
        <v>1492666000</v>
      </c>
      <c r="N1488" s="14">
        <f t="shared" si="71"/>
        <v>650508000</v>
      </c>
    </row>
    <row r="1489" spans="1:14" x14ac:dyDescent="0.2">
      <c r="A1489">
        <v>1550</v>
      </c>
      <c r="B1489" t="s">
        <v>506</v>
      </c>
      <c r="C1489" t="s">
        <v>2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s="2">
        <v>0</v>
      </c>
      <c r="I1489" s="2">
        <v>0</v>
      </c>
      <c r="J1489" t="s">
        <v>26</v>
      </c>
      <c r="K1489" s="18" t="s">
        <v>113</v>
      </c>
      <c r="L1489" s="171">
        <f t="shared" si="69"/>
        <v>2358000000</v>
      </c>
      <c r="M1489" s="14">
        <f t="shared" si="70"/>
        <v>983000000</v>
      </c>
      <c r="N1489" s="14">
        <f t="shared" si="71"/>
        <v>1375000000</v>
      </c>
    </row>
    <row r="1490" spans="1:14" x14ac:dyDescent="0.2">
      <c r="A1490">
        <v>1551</v>
      </c>
      <c r="B1490" t="s">
        <v>506</v>
      </c>
      <c r="C1490" t="s">
        <v>5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s="2">
        <v>0</v>
      </c>
      <c r="I1490" s="2">
        <v>0</v>
      </c>
      <c r="J1490" t="s">
        <v>26</v>
      </c>
      <c r="K1490" s="18" t="s">
        <v>113</v>
      </c>
      <c r="L1490" s="171">
        <f t="shared" si="69"/>
        <v>2685000000</v>
      </c>
      <c r="M1490" s="14">
        <f t="shared" si="70"/>
        <v>1255000000</v>
      </c>
      <c r="N1490" s="14">
        <f t="shared" si="71"/>
        <v>1430000000</v>
      </c>
    </row>
    <row r="1491" spans="1:14" x14ac:dyDescent="0.2">
      <c r="A1491">
        <v>1552</v>
      </c>
      <c r="B1491" t="s">
        <v>506</v>
      </c>
      <c r="C1491" t="s">
        <v>6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s="2">
        <v>0</v>
      </c>
      <c r="I1491" s="2">
        <v>0</v>
      </c>
      <c r="J1491" t="s">
        <v>26</v>
      </c>
      <c r="K1491" s="18" t="s">
        <v>113</v>
      </c>
      <c r="L1491" s="171">
        <f t="shared" si="69"/>
        <v>3917000000</v>
      </c>
      <c r="M1491" s="14">
        <f t="shared" si="70"/>
        <v>1748000000</v>
      </c>
      <c r="N1491" s="14">
        <f t="shared" si="71"/>
        <v>2169000000</v>
      </c>
    </row>
    <row r="1492" spans="1:14" x14ac:dyDescent="0.2">
      <c r="A1492">
        <v>1553</v>
      </c>
      <c r="B1492" t="s">
        <v>506</v>
      </c>
      <c r="C1492" t="s">
        <v>7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s="2">
        <v>0</v>
      </c>
      <c r="I1492" s="2">
        <v>0</v>
      </c>
      <c r="J1492" t="s">
        <v>26</v>
      </c>
      <c r="K1492" s="18" t="s">
        <v>113</v>
      </c>
      <c r="L1492" s="171">
        <f t="shared" si="69"/>
        <v>4697000000</v>
      </c>
      <c r="M1492" s="14">
        <f t="shared" si="70"/>
        <v>1864000000</v>
      </c>
      <c r="N1492" s="14">
        <f t="shared" si="71"/>
        <v>2833000000</v>
      </c>
    </row>
    <row r="1493" spans="1:14" x14ac:dyDescent="0.2">
      <c r="A1493">
        <v>1554</v>
      </c>
      <c r="B1493" t="s">
        <v>507</v>
      </c>
      <c r="C1493" t="s">
        <v>2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s="2">
        <v>0</v>
      </c>
      <c r="I1493" s="2">
        <v>418000000</v>
      </c>
      <c r="J1493" t="s">
        <v>72</v>
      </c>
      <c r="K1493" s="18" t="s">
        <v>330</v>
      </c>
      <c r="L1493" s="171">
        <f t="shared" si="69"/>
        <v>3764000000</v>
      </c>
      <c r="M1493" s="14">
        <f t="shared" si="70"/>
        <v>2120000000</v>
      </c>
      <c r="N1493" s="14">
        <f t="shared" si="71"/>
        <v>1644000000</v>
      </c>
    </row>
    <row r="1494" spans="1:14" x14ac:dyDescent="0.2">
      <c r="A1494">
        <v>1555</v>
      </c>
      <c r="B1494" t="s">
        <v>507</v>
      </c>
      <c r="C1494" t="s">
        <v>5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s="2">
        <v>0</v>
      </c>
      <c r="I1494" s="2">
        <v>489000000</v>
      </c>
      <c r="J1494" t="s">
        <v>72</v>
      </c>
      <c r="K1494" s="18" t="s">
        <v>330</v>
      </c>
      <c r="L1494" s="171">
        <f t="shared" si="69"/>
        <v>3516000000</v>
      </c>
      <c r="M1494" s="14">
        <f t="shared" si="70"/>
        <v>2737000000</v>
      </c>
      <c r="N1494" s="14">
        <f t="shared" si="71"/>
        <v>779000000</v>
      </c>
    </row>
    <row r="1495" spans="1:14" x14ac:dyDescent="0.2">
      <c r="A1495">
        <v>1556</v>
      </c>
      <c r="B1495" t="s">
        <v>507</v>
      </c>
      <c r="C1495" t="s">
        <v>6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s="2">
        <v>0</v>
      </c>
      <c r="I1495" s="2">
        <v>562000000</v>
      </c>
      <c r="J1495" t="s">
        <v>72</v>
      </c>
      <c r="K1495" s="18" t="s">
        <v>330</v>
      </c>
      <c r="L1495" s="171">
        <f t="shared" si="69"/>
        <v>4960000000</v>
      </c>
      <c r="M1495" s="14">
        <f t="shared" si="70"/>
        <v>3324000000</v>
      </c>
      <c r="N1495" s="14">
        <f t="shared" si="71"/>
        <v>1636000000</v>
      </c>
    </row>
    <row r="1496" spans="1:14" x14ac:dyDescent="0.2">
      <c r="A1496">
        <v>1557</v>
      </c>
      <c r="B1496" t="s">
        <v>507</v>
      </c>
      <c r="C1496" t="s">
        <v>7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s="2">
        <v>0</v>
      </c>
      <c r="I1496" s="2">
        <v>756000000</v>
      </c>
      <c r="J1496" t="s">
        <v>72</v>
      </c>
      <c r="K1496" s="18" t="s">
        <v>330</v>
      </c>
      <c r="L1496" s="171">
        <f t="shared" si="69"/>
        <v>6245000000</v>
      </c>
      <c r="M1496" s="14">
        <f t="shared" si="70"/>
        <v>3376000000</v>
      </c>
      <c r="N1496" s="14">
        <f t="shared" si="71"/>
        <v>2869000000</v>
      </c>
    </row>
    <row r="1497" spans="1:14" x14ac:dyDescent="0.2">
      <c r="A1497">
        <v>1558</v>
      </c>
      <c r="B1497" t="s">
        <v>508</v>
      </c>
      <c r="C1497" t="s">
        <v>2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s="2">
        <v>0</v>
      </c>
      <c r="I1497" s="2">
        <v>0</v>
      </c>
      <c r="J1497" t="s">
        <v>12</v>
      </c>
      <c r="K1497" s="18" t="s">
        <v>46</v>
      </c>
      <c r="L1497" s="171">
        <f t="shared" si="69"/>
        <v>604216000</v>
      </c>
      <c r="M1497" s="14">
        <f t="shared" si="70"/>
        <v>247597000</v>
      </c>
      <c r="N1497" s="14">
        <f t="shared" si="71"/>
        <v>356619000</v>
      </c>
    </row>
    <row r="1498" spans="1:14" x14ac:dyDescent="0.2">
      <c r="A1498">
        <v>1559</v>
      </c>
      <c r="B1498" t="s">
        <v>508</v>
      </c>
      <c r="C1498" t="s">
        <v>5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s="2">
        <v>0</v>
      </c>
      <c r="I1498" s="2">
        <v>0</v>
      </c>
      <c r="J1498" t="s">
        <v>12</v>
      </c>
      <c r="K1498" s="18" t="s">
        <v>46</v>
      </c>
      <c r="L1498" s="171">
        <f t="shared" si="69"/>
        <v>694867000</v>
      </c>
      <c r="M1498" s="14">
        <f t="shared" si="70"/>
        <v>312367000</v>
      </c>
      <c r="N1498" s="14">
        <f t="shared" si="71"/>
        <v>382500000</v>
      </c>
    </row>
    <row r="1499" spans="1:14" x14ac:dyDescent="0.2">
      <c r="A1499">
        <v>1560</v>
      </c>
      <c r="B1499" t="s">
        <v>508</v>
      </c>
      <c r="C1499" t="s">
        <v>6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s="2">
        <v>0</v>
      </c>
      <c r="I1499" s="2">
        <v>0</v>
      </c>
      <c r="J1499" t="s">
        <v>12</v>
      </c>
      <c r="K1499" s="18" t="s">
        <v>46</v>
      </c>
      <c r="L1499" s="171">
        <f t="shared" si="69"/>
        <v>777985000</v>
      </c>
      <c r="M1499" s="14">
        <f t="shared" si="70"/>
        <v>346345000</v>
      </c>
      <c r="N1499" s="14">
        <f t="shared" si="71"/>
        <v>431640000</v>
      </c>
    </row>
    <row r="1500" spans="1:14" x14ac:dyDescent="0.2">
      <c r="A1500">
        <v>1561</v>
      </c>
      <c r="B1500" t="s">
        <v>508</v>
      </c>
      <c r="C1500" t="s">
        <v>7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s="2">
        <v>0</v>
      </c>
      <c r="I1500" s="2">
        <v>0</v>
      </c>
      <c r="J1500" t="s">
        <v>12</v>
      </c>
      <c r="K1500" s="18" t="s">
        <v>46</v>
      </c>
      <c r="L1500" s="171">
        <f t="shared" si="69"/>
        <v>924360000</v>
      </c>
      <c r="M1500" s="14">
        <f t="shared" si="70"/>
        <v>390253000</v>
      </c>
      <c r="N1500" s="14">
        <f t="shared" si="71"/>
        <v>534107000</v>
      </c>
    </row>
    <row r="1501" spans="1:14" x14ac:dyDescent="0.2">
      <c r="A1501">
        <v>1562</v>
      </c>
      <c r="B1501" t="s">
        <v>509</v>
      </c>
      <c r="C1501" t="s">
        <v>2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s="2">
        <v>0</v>
      </c>
      <c r="J1501" t="s">
        <v>12</v>
      </c>
      <c r="K1501" s="18" t="s">
        <v>24</v>
      </c>
      <c r="L1501" s="171">
        <f t="shared" si="69"/>
        <v>6368000000</v>
      </c>
      <c r="M1501" s="14">
        <f t="shared" si="70"/>
        <v>3681000000</v>
      </c>
      <c r="N1501" s="14">
        <f t="shared" si="71"/>
        <v>2687000000</v>
      </c>
    </row>
    <row r="1502" spans="1:14" x14ac:dyDescent="0.2">
      <c r="A1502">
        <v>1563</v>
      </c>
      <c r="B1502" t="s">
        <v>509</v>
      </c>
      <c r="C1502" t="s">
        <v>5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s="2">
        <v>0</v>
      </c>
      <c r="J1502" t="s">
        <v>12</v>
      </c>
      <c r="K1502" s="18" t="s">
        <v>24</v>
      </c>
      <c r="L1502" s="171">
        <f t="shared" si="69"/>
        <v>6364000000</v>
      </c>
      <c r="M1502" s="14">
        <f t="shared" si="70"/>
        <v>3380000000</v>
      </c>
      <c r="N1502" s="14">
        <f t="shared" si="71"/>
        <v>2984000000</v>
      </c>
    </row>
    <row r="1503" spans="1:14" x14ac:dyDescent="0.2">
      <c r="A1503">
        <v>1564</v>
      </c>
      <c r="B1503" t="s">
        <v>509</v>
      </c>
      <c r="C1503" t="s">
        <v>6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s="2">
        <v>0</v>
      </c>
      <c r="J1503" t="s">
        <v>12</v>
      </c>
      <c r="K1503" s="18" t="s">
        <v>24</v>
      </c>
      <c r="L1503" s="171">
        <f t="shared" si="69"/>
        <v>7427000000</v>
      </c>
      <c r="M1503" s="14">
        <f t="shared" si="70"/>
        <v>3201000000</v>
      </c>
      <c r="N1503" s="14">
        <f t="shared" si="71"/>
        <v>4226000000</v>
      </c>
    </row>
    <row r="1504" spans="1:14" x14ac:dyDescent="0.2">
      <c r="A1504">
        <v>1565</v>
      </c>
      <c r="B1504" t="s">
        <v>509</v>
      </c>
      <c r="C1504" t="s">
        <v>7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s="2">
        <v>0</v>
      </c>
      <c r="J1504" t="s">
        <v>12</v>
      </c>
      <c r="K1504" s="18" t="s">
        <v>24</v>
      </c>
      <c r="L1504" s="171">
        <f t="shared" si="69"/>
        <v>7560000000</v>
      </c>
      <c r="M1504" s="14">
        <f t="shared" si="70"/>
        <v>3028000000</v>
      </c>
      <c r="N1504" s="14">
        <f t="shared" si="71"/>
        <v>4532000000</v>
      </c>
    </row>
    <row r="1505" spans="1:14" x14ac:dyDescent="0.2">
      <c r="A1505">
        <v>1566</v>
      </c>
      <c r="B1505" t="s">
        <v>510</v>
      </c>
      <c r="C1505" t="s">
        <v>2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s="2">
        <v>0</v>
      </c>
      <c r="I1505" s="2">
        <v>0</v>
      </c>
      <c r="J1505" t="s">
        <v>3</v>
      </c>
      <c r="K1505" s="18" t="s">
        <v>153</v>
      </c>
      <c r="L1505" s="171">
        <f t="shared" si="69"/>
        <v>2218000000</v>
      </c>
      <c r="M1505" s="14">
        <f t="shared" si="70"/>
        <v>1165000000</v>
      </c>
      <c r="N1505" s="14">
        <f t="shared" si="71"/>
        <v>1053000000</v>
      </c>
    </row>
    <row r="1506" spans="1:14" x14ac:dyDescent="0.2">
      <c r="A1506">
        <v>1567</v>
      </c>
      <c r="B1506" t="s">
        <v>510</v>
      </c>
      <c r="C1506" t="s">
        <v>5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s="2">
        <v>0</v>
      </c>
      <c r="I1506" s="2">
        <v>0</v>
      </c>
      <c r="J1506" t="s">
        <v>3</v>
      </c>
      <c r="K1506" s="18" t="s">
        <v>153</v>
      </c>
      <c r="L1506" s="171">
        <f t="shared" si="69"/>
        <v>1973000000</v>
      </c>
      <c r="M1506" s="14">
        <f t="shared" si="70"/>
        <v>1126000000</v>
      </c>
      <c r="N1506" s="14">
        <f t="shared" si="71"/>
        <v>847000000</v>
      </c>
    </row>
    <row r="1507" spans="1:14" x14ac:dyDescent="0.2">
      <c r="A1507">
        <v>1568</v>
      </c>
      <c r="B1507" t="s">
        <v>510</v>
      </c>
      <c r="C1507" t="s">
        <v>6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s="2">
        <v>0</v>
      </c>
      <c r="I1507" s="2">
        <v>0</v>
      </c>
      <c r="J1507" t="s">
        <v>3</v>
      </c>
      <c r="K1507" s="18" t="s">
        <v>153</v>
      </c>
      <c r="L1507" s="171">
        <f t="shared" si="69"/>
        <v>2457000000</v>
      </c>
      <c r="M1507" s="14">
        <f t="shared" si="70"/>
        <v>1361000000</v>
      </c>
      <c r="N1507" s="14">
        <f t="shared" si="71"/>
        <v>1096000000</v>
      </c>
    </row>
    <row r="1508" spans="1:14" x14ac:dyDescent="0.2">
      <c r="A1508">
        <v>1569</v>
      </c>
      <c r="B1508" t="s">
        <v>510</v>
      </c>
      <c r="C1508" t="s">
        <v>7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s="2">
        <v>0</v>
      </c>
      <c r="I1508" s="2">
        <v>0</v>
      </c>
      <c r="J1508" t="s">
        <v>3</v>
      </c>
      <c r="K1508" s="18" t="s">
        <v>153</v>
      </c>
      <c r="L1508" s="171">
        <f t="shared" si="69"/>
        <v>2444000000</v>
      </c>
      <c r="M1508" s="14">
        <f t="shared" si="70"/>
        <v>1304000000</v>
      </c>
      <c r="N1508" s="14">
        <f t="shared" si="71"/>
        <v>1140000000</v>
      </c>
    </row>
    <row r="1509" spans="1:14" x14ac:dyDescent="0.2">
      <c r="A1509">
        <v>1570</v>
      </c>
      <c r="B1509" t="s">
        <v>511</v>
      </c>
      <c r="C1509" t="s">
        <v>2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s="2">
        <v>0</v>
      </c>
      <c r="I1509" s="2">
        <v>0</v>
      </c>
      <c r="J1509" t="s">
        <v>9</v>
      </c>
      <c r="K1509" s="18" t="s">
        <v>278</v>
      </c>
      <c r="L1509" s="171">
        <f t="shared" si="69"/>
        <v>879297000</v>
      </c>
      <c r="M1509" s="14">
        <f t="shared" si="70"/>
        <v>670602000</v>
      </c>
      <c r="N1509" s="14">
        <f t="shared" si="71"/>
        <v>208695000</v>
      </c>
    </row>
    <row r="1510" spans="1:14" x14ac:dyDescent="0.2">
      <c r="A1510">
        <v>1571</v>
      </c>
      <c r="B1510" t="s">
        <v>511</v>
      </c>
      <c r="C1510" t="s">
        <v>5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s="2">
        <v>0</v>
      </c>
      <c r="I1510" s="2">
        <v>0</v>
      </c>
      <c r="J1510" t="s">
        <v>9</v>
      </c>
      <c r="K1510" s="18" t="s">
        <v>278</v>
      </c>
      <c r="L1510" s="171">
        <f t="shared" si="69"/>
        <v>1136670000</v>
      </c>
      <c r="M1510" s="14">
        <f t="shared" si="70"/>
        <v>871572000</v>
      </c>
      <c r="N1510" s="14">
        <f t="shared" si="71"/>
        <v>265098000</v>
      </c>
    </row>
    <row r="1511" spans="1:14" x14ac:dyDescent="0.2">
      <c r="A1511">
        <v>1572</v>
      </c>
      <c r="B1511" t="s">
        <v>511</v>
      </c>
      <c r="C1511" t="s">
        <v>6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s="2">
        <v>0</v>
      </c>
      <c r="I1511" s="2">
        <v>0</v>
      </c>
      <c r="J1511" t="s">
        <v>9</v>
      </c>
      <c r="K1511" s="18" t="s">
        <v>278</v>
      </c>
      <c r="L1511" s="171">
        <f t="shared" si="69"/>
        <v>1512206000</v>
      </c>
      <c r="M1511" s="14">
        <f t="shared" si="70"/>
        <v>1158251000</v>
      </c>
      <c r="N1511" s="14">
        <f t="shared" si="71"/>
        <v>353955000</v>
      </c>
    </row>
    <row r="1512" spans="1:14" x14ac:dyDescent="0.2">
      <c r="A1512">
        <v>1573</v>
      </c>
      <c r="B1512" t="s">
        <v>511</v>
      </c>
      <c r="C1512" t="s">
        <v>7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s="2">
        <v>0</v>
      </c>
      <c r="I1512" s="2">
        <v>0</v>
      </c>
      <c r="J1512" t="s">
        <v>9</v>
      </c>
      <c r="K1512" s="18" t="s">
        <v>278</v>
      </c>
      <c r="L1512" s="171">
        <f t="shared" si="69"/>
        <v>1905547000</v>
      </c>
      <c r="M1512" s="14">
        <f t="shared" si="70"/>
        <v>1497000000</v>
      </c>
      <c r="N1512" s="14">
        <f t="shared" si="71"/>
        <v>408547000</v>
      </c>
    </row>
    <row r="1513" spans="1:14" x14ac:dyDescent="0.2">
      <c r="A1513">
        <v>1574</v>
      </c>
      <c r="B1513" t="s">
        <v>512</v>
      </c>
      <c r="C1513" t="s">
        <v>2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s="2">
        <v>0</v>
      </c>
      <c r="I1513" s="2">
        <v>0</v>
      </c>
      <c r="J1513" t="s">
        <v>9</v>
      </c>
      <c r="K1513" s="18" t="s">
        <v>278</v>
      </c>
      <c r="L1513" s="171">
        <f t="shared" si="69"/>
        <v>879297000</v>
      </c>
      <c r="M1513" s="14">
        <f t="shared" si="70"/>
        <v>670602000</v>
      </c>
      <c r="N1513" s="14">
        <f t="shared" si="71"/>
        <v>208695000</v>
      </c>
    </row>
    <row r="1514" spans="1:14" x14ac:dyDescent="0.2">
      <c r="A1514">
        <v>1575</v>
      </c>
      <c r="B1514" t="s">
        <v>512</v>
      </c>
      <c r="C1514" t="s">
        <v>5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s="2">
        <v>0</v>
      </c>
      <c r="I1514" s="2">
        <v>0</v>
      </c>
      <c r="J1514" t="s">
        <v>9</v>
      </c>
      <c r="K1514" s="18" t="s">
        <v>278</v>
      </c>
      <c r="L1514" s="171">
        <f t="shared" si="69"/>
        <v>1136670000</v>
      </c>
      <c r="M1514" s="14">
        <f t="shared" si="70"/>
        <v>871572000</v>
      </c>
      <c r="N1514" s="14">
        <f t="shared" si="71"/>
        <v>265098000</v>
      </c>
    </row>
    <row r="1515" spans="1:14" x14ac:dyDescent="0.2">
      <c r="A1515">
        <v>1576</v>
      </c>
      <c r="B1515" t="s">
        <v>512</v>
      </c>
      <c r="C1515" t="s">
        <v>6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s="2">
        <v>0</v>
      </c>
      <c r="I1515" s="2">
        <v>0</v>
      </c>
      <c r="J1515" t="s">
        <v>9</v>
      </c>
      <c r="K1515" s="18" t="s">
        <v>278</v>
      </c>
      <c r="L1515" s="171">
        <f t="shared" si="69"/>
        <v>1512206000</v>
      </c>
      <c r="M1515" s="14">
        <f t="shared" si="70"/>
        <v>1158251000</v>
      </c>
      <c r="N1515" s="14">
        <f t="shared" si="71"/>
        <v>353955000</v>
      </c>
    </row>
    <row r="1516" spans="1:14" x14ac:dyDescent="0.2">
      <c r="A1516">
        <v>1577</v>
      </c>
      <c r="B1516" t="s">
        <v>512</v>
      </c>
      <c r="C1516" t="s">
        <v>7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s="2">
        <v>0</v>
      </c>
      <c r="I1516" s="2">
        <v>0</v>
      </c>
      <c r="J1516" t="s">
        <v>9</v>
      </c>
      <c r="K1516" s="18" t="s">
        <v>278</v>
      </c>
      <c r="L1516" s="171">
        <f t="shared" si="69"/>
        <v>1905547000</v>
      </c>
      <c r="M1516" s="14">
        <f t="shared" si="70"/>
        <v>1497000000</v>
      </c>
      <c r="N1516" s="14">
        <f t="shared" si="71"/>
        <v>408547000</v>
      </c>
    </row>
    <row r="1517" spans="1:14" x14ac:dyDescent="0.2">
      <c r="A1517">
        <v>1578</v>
      </c>
      <c r="B1517" t="s">
        <v>513</v>
      </c>
      <c r="C1517" t="s">
        <v>2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s="2">
        <v>0</v>
      </c>
      <c r="I1517" s="2">
        <v>1522000000</v>
      </c>
      <c r="J1517" t="s">
        <v>3</v>
      </c>
      <c r="K1517" s="18" t="s">
        <v>4</v>
      </c>
      <c r="L1517" s="171">
        <f t="shared" si="69"/>
        <v>19332000000</v>
      </c>
      <c r="M1517" s="14">
        <f t="shared" si="70"/>
        <v>17970000000</v>
      </c>
      <c r="N1517" s="14">
        <f t="shared" si="71"/>
        <v>1362000000</v>
      </c>
    </row>
    <row r="1518" spans="1:14" x14ac:dyDescent="0.2">
      <c r="A1518">
        <v>1579</v>
      </c>
      <c r="B1518" t="s">
        <v>513</v>
      </c>
      <c r="C1518" t="s">
        <v>5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s="2">
        <v>0</v>
      </c>
      <c r="I1518" s="2">
        <v>1689000000</v>
      </c>
      <c r="J1518" t="s">
        <v>3</v>
      </c>
      <c r="K1518" s="18" t="s">
        <v>4</v>
      </c>
      <c r="L1518" s="171">
        <f t="shared" si="69"/>
        <v>21087000000</v>
      </c>
      <c r="M1518" s="14">
        <f t="shared" si="70"/>
        <v>19318000000</v>
      </c>
      <c r="N1518" s="14">
        <f t="shared" si="71"/>
        <v>1769000000</v>
      </c>
    </row>
    <row r="1519" spans="1:14" x14ac:dyDescent="0.2">
      <c r="A1519">
        <v>1580</v>
      </c>
      <c r="B1519" t="s">
        <v>513</v>
      </c>
      <c r="C1519" t="s">
        <v>6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s="2">
        <v>0</v>
      </c>
      <c r="I1519" s="2">
        <v>1679000000</v>
      </c>
      <c r="J1519" t="s">
        <v>3</v>
      </c>
      <c r="K1519" s="18" t="s">
        <v>4</v>
      </c>
      <c r="L1519" s="171">
        <f t="shared" si="69"/>
        <v>22290000000</v>
      </c>
      <c r="M1519" s="14">
        <f t="shared" si="70"/>
        <v>19474000000</v>
      </c>
      <c r="N1519" s="14">
        <f t="shared" si="71"/>
        <v>2816000000</v>
      </c>
    </row>
    <row r="1520" spans="1:14" x14ac:dyDescent="0.2">
      <c r="A1520">
        <v>1581</v>
      </c>
      <c r="B1520" t="s">
        <v>513</v>
      </c>
      <c r="C1520" t="s">
        <v>7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s="2">
        <v>0</v>
      </c>
      <c r="I1520" s="2">
        <v>1819000000</v>
      </c>
      <c r="J1520" t="s">
        <v>3</v>
      </c>
      <c r="K1520" s="18" t="s">
        <v>4</v>
      </c>
      <c r="L1520" s="171">
        <f t="shared" si="69"/>
        <v>25734000000</v>
      </c>
      <c r="M1520" s="14">
        <f t="shared" si="70"/>
        <v>20242000000</v>
      </c>
      <c r="N1520" s="14">
        <f t="shared" si="71"/>
        <v>5492000000</v>
      </c>
    </row>
    <row r="1521" spans="1:14" x14ac:dyDescent="0.2">
      <c r="A1521">
        <v>1582</v>
      </c>
      <c r="B1521" t="s">
        <v>514</v>
      </c>
      <c r="C1521" t="s">
        <v>2</v>
      </c>
      <c r="D1521" s="1">
        <v>41274</v>
      </c>
      <c r="E1521" s="2">
        <v>716612000</v>
      </c>
      <c r="F1521" s="2">
        <v>245316000</v>
      </c>
      <c r="G1521" s="2">
        <v>58005000</v>
      </c>
      <c r="H1521" s="2">
        <v>0</v>
      </c>
      <c r="I1521" s="2">
        <v>346031000</v>
      </c>
      <c r="J1521" t="s">
        <v>42</v>
      </c>
      <c r="K1521" s="18" t="s">
        <v>223</v>
      </c>
      <c r="L1521" s="171">
        <f t="shared" si="69"/>
        <v>471296000</v>
      </c>
      <c r="M1521" s="14">
        <f t="shared" si="70"/>
        <v>404036000</v>
      </c>
      <c r="N1521" s="14">
        <f t="shared" si="71"/>
        <v>67260000</v>
      </c>
    </row>
    <row r="1522" spans="1:14" x14ac:dyDescent="0.2">
      <c r="A1522">
        <v>1583</v>
      </c>
      <c r="B1522" t="s">
        <v>514</v>
      </c>
      <c r="C1522" t="s">
        <v>5</v>
      </c>
      <c r="D1522" s="1">
        <v>41639</v>
      </c>
      <c r="E1522" s="2">
        <v>758926000</v>
      </c>
      <c r="F1522" s="2">
        <v>258612000</v>
      </c>
      <c r="G1522" s="2">
        <v>37121000</v>
      </c>
      <c r="H1522" s="2">
        <v>0</v>
      </c>
      <c r="I1522" s="2">
        <v>346273000</v>
      </c>
      <c r="J1522" t="s">
        <v>42</v>
      </c>
      <c r="K1522" s="18" t="s">
        <v>223</v>
      </c>
      <c r="L1522" s="171">
        <f t="shared" si="69"/>
        <v>500314000</v>
      </c>
      <c r="M1522" s="14">
        <f t="shared" si="70"/>
        <v>383394000</v>
      </c>
      <c r="N1522" s="14">
        <f t="shared" si="71"/>
        <v>116920000</v>
      </c>
    </row>
    <row r="1523" spans="1:14" x14ac:dyDescent="0.2">
      <c r="A1523">
        <v>1584</v>
      </c>
      <c r="B1523" t="s">
        <v>514</v>
      </c>
      <c r="C1523" t="s">
        <v>6</v>
      </c>
      <c r="D1523" s="1">
        <v>42004</v>
      </c>
      <c r="E1523" s="2">
        <v>818046000</v>
      </c>
      <c r="F1523" s="2">
        <v>270741000</v>
      </c>
      <c r="G1523" s="2">
        <v>56612000</v>
      </c>
      <c r="H1523" s="2">
        <v>0</v>
      </c>
      <c r="I1523" s="2">
        <v>363929000</v>
      </c>
      <c r="J1523" t="s">
        <v>42</v>
      </c>
      <c r="K1523" s="18" t="s">
        <v>223</v>
      </c>
      <c r="L1523" s="171">
        <f t="shared" si="69"/>
        <v>547305000</v>
      </c>
      <c r="M1523" s="14">
        <f t="shared" si="70"/>
        <v>420541000</v>
      </c>
      <c r="N1523" s="14">
        <f t="shared" si="71"/>
        <v>126764000</v>
      </c>
    </row>
    <row r="1524" spans="1:14" x14ac:dyDescent="0.2">
      <c r="A1524">
        <v>1585</v>
      </c>
      <c r="B1524" t="s">
        <v>514</v>
      </c>
      <c r="C1524" t="s">
        <v>7</v>
      </c>
      <c r="D1524" s="1">
        <v>42369</v>
      </c>
      <c r="E1524" s="2">
        <v>894638000</v>
      </c>
      <c r="F1524" s="2">
        <v>282037000</v>
      </c>
      <c r="G1524" s="2">
        <v>71733000</v>
      </c>
      <c r="H1524" s="2">
        <v>0</v>
      </c>
      <c r="I1524" s="2">
        <v>381277000</v>
      </c>
      <c r="J1524" t="s">
        <v>42</v>
      </c>
      <c r="K1524" s="18" t="s">
        <v>223</v>
      </c>
      <c r="L1524" s="171">
        <f t="shared" si="69"/>
        <v>612601000</v>
      </c>
      <c r="M1524" s="14">
        <f t="shared" si="70"/>
        <v>453010000</v>
      </c>
      <c r="N1524" s="14">
        <f t="shared" si="71"/>
        <v>159591000</v>
      </c>
    </row>
    <row r="1525" spans="1:14" x14ac:dyDescent="0.2">
      <c r="A1525">
        <v>1590</v>
      </c>
      <c r="B1525" t="s">
        <v>515</v>
      </c>
      <c r="C1525" t="s">
        <v>2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s="2">
        <v>0</v>
      </c>
      <c r="I1525" s="2">
        <v>0</v>
      </c>
      <c r="J1525" t="s">
        <v>9</v>
      </c>
      <c r="K1525" s="18" t="s">
        <v>68</v>
      </c>
      <c r="L1525" s="171">
        <f t="shared" si="69"/>
        <v>783674000</v>
      </c>
      <c r="M1525" s="14">
        <f t="shared" si="70"/>
        <v>488880000</v>
      </c>
      <c r="N1525" s="14">
        <f t="shared" si="71"/>
        <v>294794000</v>
      </c>
    </row>
    <row r="1526" spans="1:14" x14ac:dyDescent="0.2">
      <c r="A1526">
        <v>1591</v>
      </c>
      <c r="B1526" t="s">
        <v>515</v>
      </c>
      <c r="C1526" t="s">
        <v>5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s="2">
        <v>0</v>
      </c>
      <c r="I1526" s="2">
        <v>0</v>
      </c>
      <c r="J1526" t="s">
        <v>9</v>
      </c>
      <c r="K1526" s="18" t="s">
        <v>68</v>
      </c>
      <c r="L1526" s="171">
        <f t="shared" si="69"/>
        <v>941248000</v>
      </c>
      <c r="M1526" s="14">
        <f t="shared" si="70"/>
        <v>596390000</v>
      </c>
      <c r="N1526" s="14">
        <f t="shared" si="71"/>
        <v>344858000</v>
      </c>
    </row>
    <row r="1527" spans="1:14" x14ac:dyDescent="0.2">
      <c r="A1527">
        <v>1592</v>
      </c>
      <c r="B1527" t="s">
        <v>515</v>
      </c>
      <c r="C1527" t="s">
        <v>6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s="2">
        <v>0</v>
      </c>
      <c r="I1527" s="2">
        <v>0</v>
      </c>
      <c r="J1527" t="s">
        <v>9</v>
      </c>
      <c r="K1527" s="18" t="s">
        <v>68</v>
      </c>
      <c r="L1527" s="171">
        <f t="shared" si="69"/>
        <v>1136787000</v>
      </c>
      <c r="M1527" s="14">
        <f t="shared" si="70"/>
        <v>712006000</v>
      </c>
      <c r="N1527" s="14">
        <f t="shared" si="71"/>
        <v>424781000</v>
      </c>
    </row>
    <row r="1528" spans="1:14" x14ac:dyDescent="0.2">
      <c r="A1528">
        <v>1593</v>
      </c>
      <c r="B1528" t="s">
        <v>515</v>
      </c>
      <c r="C1528" t="s">
        <v>7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s="2">
        <v>0</v>
      </c>
      <c r="I1528" s="2">
        <v>0</v>
      </c>
      <c r="J1528" t="s">
        <v>9</v>
      </c>
      <c r="K1528" s="18" t="s">
        <v>68</v>
      </c>
      <c r="L1528" s="171">
        <f t="shared" si="69"/>
        <v>1384333000</v>
      </c>
      <c r="M1528" s="14">
        <f t="shared" si="70"/>
        <v>863354000</v>
      </c>
      <c r="N1528" s="14">
        <f t="shared" si="71"/>
        <v>520979000</v>
      </c>
    </row>
    <row r="1529" spans="1:14" x14ac:dyDescent="0.2">
      <c r="A1529">
        <v>1594</v>
      </c>
      <c r="B1529" t="s">
        <v>516</v>
      </c>
      <c r="C1529" t="s">
        <v>2</v>
      </c>
      <c r="D1529" s="1">
        <v>41639</v>
      </c>
      <c r="E1529" s="2">
        <v>122489000000</v>
      </c>
      <c r="F1529" s="2">
        <v>89659000000</v>
      </c>
      <c r="G1529" s="2">
        <v>0</v>
      </c>
      <c r="H1529" s="2">
        <v>0</v>
      </c>
      <c r="I1529" s="2">
        <v>23207000000</v>
      </c>
      <c r="J1529" t="s">
        <v>15</v>
      </c>
      <c r="K1529" s="18" t="s">
        <v>70</v>
      </c>
      <c r="L1529" s="171">
        <f t="shared" si="69"/>
        <v>32830000000</v>
      </c>
      <c r="M1529" s="14">
        <f t="shared" si="70"/>
        <v>23207000000</v>
      </c>
      <c r="N1529" s="14">
        <f t="shared" si="71"/>
        <v>9623000000</v>
      </c>
    </row>
    <row r="1530" spans="1:14" x14ac:dyDescent="0.2">
      <c r="A1530">
        <v>1595</v>
      </c>
      <c r="B1530" t="s">
        <v>516</v>
      </c>
      <c r="C1530" t="s">
        <v>5</v>
      </c>
      <c r="D1530" s="1">
        <v>42004</v>
      </c>
      <c r="E1530" s="2">
        <v>130474000000</v>
      </c>
      <c r="F1530" s="2">
        <v>93633000000</v>
      </c>
      <c r="G1530" s="2">
        <v>0</v>
      </c>
      <c r="H1530" s="2">
        <v>0</v>
      </c>
      <c r="I1530" s="2">
        <v>26567000000</v>
      </c>
      <c r="J1530" t="s">
        <v>15</v>
      </c>
      <c r="K1530" s="18" t="s">
        <v>70</v>
      </c>
      <c r="L1530" s="171">
        <f t="shared" si="69"/>
        <v>36841000000</v>
      </c>
      <c r="M1530" s="14">
        <f t="shared" si="70"/>
        <v>26567000000</v>
      </c>
      <c r="N1530" s="14">
        <f t="shared" si="71"/>
        <v>10274000000</v>
      </c>
    </row>
    <row r="1531" spans="1:14" x14ac:dyDescent="0.2">
      <c r="A1531">
        <v>1596</v>
      </c>
      <c r="B1531" t="s">
        <v>516</v>
      </c>
      <c r="C1531" t="s">
        <v>6</v>
      </c>
      <c r="D1531" s="1">
        <v>42369</v>
      </c>
      <c r="E1531" s="2">
        <v>157107000000</v>
      </c>
      <c r="F1531" s="2">
        <v>103875000000</v>
      </c>
      <c r="G1531" s="2">
        <v>0</v>
      </c>
      <c r="H1531" s="2">
        <v>0</v>
      </c>
      <c r="I1531" s="2">
        <v>42211000000</v>
      </c>
      <c r="J1531" t="s">
        <v>15</v>
      </c>
      <c r="K1531" s="18" t="s">
        <v>70</v>
      </c>
      <c r="L1531" s="171">
        <f t="shared" si="69"/>
        <v>53232000000</v>
      </c>
      <c r="M1531" s="14">
        <f t="shared" si="70"/>
        <v>42211000000</v>
      </c>
      <c r="N1531" s="14">
        <f t="shared" si="71"/>
        <v>11021000000</v>
      </c>
    </row>
    <row r="1532" spans="1:14" x14ac:dyDescent="0.2">
      <c r="A1532">
        <v>1597</v>
      </c>
      <c r="B1532" t="s">
        <v>516</v>
      </c>
      <c r="C1532" t="s">
        <v>7</v>
      </c>
      <c r="D1532" s="1">
        <v>42735</v>
      </c>
      <c r="E1532" s="2">
        <v>184840000000</v>
      </c>
      <c r="F1532" s="2">
        <v>117038000000</v>
      </c>
      <c r="G1532" s="2">
        <v>0</v>
      </c>
      <c r="H1532" s="2">
        <v>0</v>
      </c>
      <c r="I1532" s="2">
        <v>54872000000</v>
      </c>
      <c r="J1532" t="s">
        <v>15</v>
      </c>
      <c r="K1532" s="18" t="s">
        <v>70</v>
      </c>
      <c r="L1532" s="171">
        <f t="shared" si="69"/>
        <v>67802000000</v>
      </c>
      <c r="M1532" s="14">
        <f t="shared" si="70"/>
        <v>54872000000</v>
      </c>
      <c r="N1532" s="14">
        <f t="shared" si="71"/>
        <v>12930000000</v>
      </c>
    </row>
    <row r="1533" spans="1:14" x14ac:dyDescent="0.2">
      <c r="A1533">
        <v>1598</v>
      </c>
      <c r="B1533" t="s">
        <v>517</v>
      </c>
      <c r="C1533" t="s">
        <v>2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s="2">
        <v>0</v>
      </c>
      <c r="I1533" s="2">
        <v>1161600000</v>
      </c>
      <c r="J1533" t="s">
        <v>37</v>
      </c>
      <c r="K1533" s="18" t="s">
        <v>367</v>
      </c>
      <c r="L1533" s="171">
        <f t="shared" si="69"/>
        <v>3343300000</v>
      </c>
      <c r="M1533" s="14">
        <f t="shared" si="70"/>
        <v>1948400000</v>
      </c>
      <c r="N1533" s="14">
        <f t="shared" si="71"/>
        <v>1394900000</v>
      </c>
    </row>
    <row r="1534" spans="1:14" x14ac:dyDescent="0.2">
      <c r="A1534">
        <v>1599</v>
      </c>
      <c r="B1534" t="s">
        <v>517</v>
      </c>
      <c r="C1534" t="s">
        <v>5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s="2">
        <v>0</v>
      </c>
      <c r="I1534" s="2">
        <v>1170400000</v>
      </c>
      <c r="J1534" t="s">
        <v>37</v>
      </c>
      <c r="K1534" s="18" t="s">
        <v>367</v>
      </c>
      <c r="L1534" s="171">
        <f t="shared" si="69"/>
        <v>3330200000</v>
      </c>
      <c r="M1534" s="14">
        <f t="shared" si="70"/>
        <v>1960800000</v>
      </c>
      <c r="N1534" s="14">
        <f t="shared" si="71"/>
        <v>1369400000</v>
      </c>
    </row>
    <row r="1535" spans="1:14" x14ac:dyDescent="0.2">
      <c r="A1535">
        <v>1600</v>
      </c>
      <c r="B1535" t="s">
        <v>517</v>
      </c>
      <c r="C1535" t="s">
        <v>6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s="2">
        <v>0</v>
      </c>
      <c r="I1535" s="2">
        <v>1272000000</v>
      </c>
      <c r="J1535" t="s">
        <v>37</v>
      </c>
      <c r="K1535" s="18" t="s">
        <v>367</v>
      </c>
      <c r="L1535" s="171">
        <f t="shared" si="69"/>
        <v>2802400000</v>
      </c>
      <c r="M1535" s="14">
        <f t="shared" si="70"/>
        <v>2092900000</v>
      </c>
      <c r="N1535" s="14">
        <f t="shared" si="71"/>
        <v>709500000</v>
      </c>
    </row>
    <row r="1536" spans="1:14" x14ac:dyDescent="0.2">
      <c r="A1536">
        <v>1601</v>
      </c>
      <c r="B1536" t="s">
        <v>517</v>
      </c>
      <c r="C1536" t="s">
        <v>7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s="2">
        <v>0</v>
      </c>
      <c r="I1536" s="2">
        <v>1295700000</v>
      </c>
      <c r="J1536" t="s">
        <v>37</v>
      </c>
      <c r="K1536" s="18" t="s">
        <v>367</v>
      </c>
      <c r="L1536" s="171">
        <f t="shared" si="69"/>
        <v>3521900000</v>
      </c>
      <c r="M1536" s="14">
        <f t="shared" si="70"/>
        <v>2130800000</v>
      </c>
      <c r="N1536" s="14">
        <f t="shared" si="71"/>
        <v>1391100000</v>
      </c>
    </row>
    <row r="1537" spans="1:14" x14ac:dyDescent="0.2">
      <c r="A1537">
        <v>1602</v>
      </c>
      <c r="B1537" t="s">
        <v>518</v>
      </c>
      <c r="C1537" t="s">
        <v>2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s="2">
        <v>0</v>
      </c>
      <c r="I1537" s="2">
        <v>1777000000</v>
      </c>
      <c r="J1537" t="s">
        <v>3</v>
      </c>
      <c r="K1537" s="18" t="s">
        <v>167</v>
      </c>
      <c r="L1537" s="171">
        <f t="shared" si="69"/>
        <v>16114000000</v>
      </c>
      <c r="M1537" s="14">
        <f t="shared" si="70"/>
        <v>8668000000</v>
      </c>
      <c r="N1537" s="14">
        <f t="shared" si="71"/>
        <v>7446000000</v>
      </c>
    </row>
    <row r="1538" spans="1:14" x14ac:dyDescent="0.2">
      <c r="A1538">
        <v>1603</v>
      </c>
      <c r="B1538" t="s">
        <v>518</v>
      </c>
      <c r="C1538" t="s">
        <v>5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s="2">
        <v>0</v>
      </c>
      <c r="I1538" s="2">
        <v>1904000000</v>
      </c>
      <c r="J1538" t="s">
        <v>3</v>
      </c>
      <c r="K1538" s="18" t="s">
        <v>167</v>
      </c>
      <c r="L1538" s="171">
        <f t="shared" si="69"/>
        <v>17891000000</v>
      </c>
      <c r="M1538" s="14">
        <f t="shared" si="70"/>
        <v>9138000000</v>
      </c>
      <c r="N1538" s="14">
        <f t="shared" si="71"/>
        <v>8753000000</v>
      </c>
    </row>
    <row r="1539" spans="1:14" x14ac:dyDescent="0.2">
      <c r="A1539">
        <v>1604</v>
      </c>
      <c r="B1539" t="s">
        <v>518</v>
      </c>
      <c r="C1539" t="s">
        <v>6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s="2">
        <v>0</v>
      </c>
      <c r="I1539" s="2">
        <v>2012000000</v>
      </c>
      <c r="J1539" t="s">
        <v>3</v>
      </c>
      <c r="K1539" s="18" t="s">
        <v>167</v>
      </c>
      <c r="L1539" s="171">
        <f t="shared" ref="L1539:L1602" si="72">E1539-F1539</f>
        <v>17379000000</v>
      </c>
      <c r="M1539" s="14">
        <f t="shared" ref="M1539:M1602" si="73">G1539+H1539+I1539</f>
        <v>9327000000</v>
      </c>
      <c r="N1539" s="14">
        <f t="shared" ref="N1539:N1602" si="74">L1539-M1539</f>
        <v>8052000000</v>
      </c>
    </row>
    <row r="1540" spans="1:14" x14ac:dyDescent="0.2">
      <c r="A1540">
        <v>1605</v>
      </c>
      <c r="B1540" t="s">
        <v>518</v>
      </c>
      <c r="C1540" t="s">
        <v>7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s="2">
        <v>0</v>
      </c>
      <c r="I1540" s="2">
        <v>2038000000</v>
      </c>
      <c r="J1540" t="s">
        <v>3</v>
      </c>
      <c r="K1540" s="18" t="s">
        <v>167</v>
      </c>
      <c r="L1540" s="171">
        <f t="shared" si="72"/>
        <v>16194000000</v>
      </c>
      <c r="M1540" s="14">
        <f t="shared" si="73"/>
        <v>8922000000</v>
      </c>
      <c r="N1540" s="14">
        <f t="shared" si="74"/>
        <v>7272000000</v>
      </c>
    </row>
    <row r="1541" spans="1:14" x14ac:dyDescent="0.2">
      <c r="A1541">
        <v>1606</v>
      </c>
      <c r="B1541" t="s">
        <v>519</v>
      </c>
      <c r="C1541" t="s">
        <v>2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s="2">
        <v>0</v>
      </c>
      <c r="I1541" s="2">
        <v>1858000000</v>
      </c>
      <c r="J1541" t="s">
        <v>3</v>
      </c>
      <c r="K1541" s="18" t="s">
        <v>135</v>
      </c>
      <c r="L1541" s="171">
        <f t="shared" si="72"/>
        <v>40553000000</v>
      </c>
      <c r="M1541" s="14">
        <f t="shared" si="73"/>
        <v>39210000000</v>
      </c>
      <c r="N1541" s="14">
        <f t="shared" si="74"/>
        <v>1343000000</v>
      </c>
    </row>
    <row r="1542" spans="1:14" x14ac:dyDescent="0.2">
      <c r="A1542">
        <v>1607</v>
      </c>
      <c r="B1542" t="s">
        <v>519</v>
      </c>
      <c r="C1542" t="s">
        <v>5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s="2">
        <v>0</v>
      </c>
      <c r="I1542" s="2">
        <v>1867000000</v>
      </c>
      <c r="J1542" t="s">
        <v>3</v>
      </c>
      <c r="K1542" s="18" t="s">
        <v>135</v>
      </c>
      <c r="L1542" s="171">
        <f t="shared" si="72"/>
        <v>41735000000</v>
      </c>
      <c r="M1542" s="14">
        <f t="shared" si="73"/>
        <v>34701000000</v>
      </c>
      <c r="N1542" s="14">
        <f t="shared" si="74"/>
        <v>7034000000</v>
      </c>
    </row>
    <row r="1543" spans="1:14" x14ac:dyDescent="0.2">
      <c r="A1543">
        <v>1608</v>
      </c>
      <c r="B1543" t="s">
        <v>519</v>
      </c>
      <c r="C1543" t="s">
        <v>6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s="2">
        <v>0</v>
      </c>
      <c r="I1543" s="2">
        <v>1923000000</v>
      </c>
      <c r="J1543" t="s">
        <v>3</v>
      </c>
      <c r="K1543" s="18" t="s">
        <v>135</v>
      </c>
      <c r="L1543" s="171">
        <f t="shared" si="72"/>
        <v>43474000000</v>
      </c>
      <c r="M1543" s="14">
        <f t="shared" si="73"/>
        <v>38506000000</v>
      </c>
      <c r="N1543" s="14">
        <f t="shared" si="74"/>
        <v>4968000000</v>
      </c>
    </row>
    <row r="1544" spans="1:14" x14ac:dyDescent="0.2">
      <c r="A1544">
        <v>1609</v>
      </c>
      <c r="B1544" t="s">
        <v>519</v>
      </c>
      <c r="C1544" t="s">
        <v>7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s="2">
        <v>0</v>
      </c>
      <c r="I1544" s="2">
        <v>2084000000</v>
      </c>
      <c r="J1544" t="s">
        <v>3</v>
      </c>
      <c r="K1544" s="18" t="s">
        <v>135</v>
      </c>
      <c r="L1544" s="171">
        <f t="shared" si="72"/>
        <v>45416000000</v>
      </c>
      <c r="M1544" s="14">
        <f t="shared" si="73"/>
        <v>37748000000</v>
      </c>
      <c r="N1544" s="14">
        <f t="shared" si="74"/>
        <v>7668000000</v>
      </c>
    </row>
    <row r="1545" spans="1:14" x14ac:dyDescent="0.2">
      <c r="A1545">
        <v>1610</v>
      </c>
      <c r="B1545" t="s">
        <v>520</v>
      </c>
      <c r="C1545" t="s">
        <v>2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s="2">
        <v>0</v>
      </c>
      <c r="I1545" s="2">
        <v>0</v>
      </c>
      <c r="J1545" t="s">
        <v>9</v>
      </c>
      <c r="K1545" s="18" t="s">
        <v>246</v>
      </c>
      <c r="L1545" s="171">
        <f t="shared" si="72"/>
        <v>1031531000</v>
      </c>
      <c r="M1545" s="14">
        <f t="shared" si="73"/>
        <v>657246000</v>
      </c>
      <c r="N1545" s="14">
        <f t="shared" si="74"/>
        <v>374285000</v>
      </c>
    </row>
    <row r="1546" spans="1:14" x14ac:dyDescent="0.2">
      <c r="A1546">
        <v>1611</v>
      </c>
      <c r="B1546" t="s">
        <v>520</v>
      </c>
      <c r="C1546" t="s">
        <v>5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s="2">
        <v>0</v>
      </c>
      <c r="I1546" s="2">
        <v>0</v>
      </c>
      <c r="J1546" t="s">
        <v>9</v>
      </c>
      <c r="K1546" s="18" t="s">
        <v>246</v>
      </c>
      <c r="L1546" s="171">
        <f t="shared" si="72"/>
        <v>1161342000</v>
      </c>
      <c r="M1546" s="14">
        <f t="shared" si="73"/>
        <v>734511000</v>
      </c>
      <c r="N1546" s="14">
        <f t="shared" si="74"/>
        <v>426831000</v>
      </c>
    </row>
    <row r="1547" spans="1:14" x14ac:dyDescent="0.2">
      <c r="A1547">
        <v>1612</v>
      </c>
      <c r="B1547" t="s">
        <v>520</v>
      </c>
      <c r="C1547" t="s">
        <v>6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s="2">
        <v>0</v>
      </c>
      <c r="I1547" s="2">
        <v>0</v>
      </c>
      <c r="J1547" t="s">
        <v>9</v>
      </c>
      <c r="K1547" s="18" t="s">
        <v>246</v>
      </c>
      <c r="L1547" s="171">
        <f t="shared" si="72"/>
        <v>1174930000</v>
      </c>
      <c r="M1547" s="14">
        <f t="shared" si="73"/>
        <v>809545000</v>
      </c>
      <c r="N1547" s="14">
        <f t="shared" si="74"/>
        <v>365385000</v>
      </c>
    </row>
    <row r="1548" spans="1:14" x14ac:dyDescent="0.2">
      <c r="A1548">
        <v>1613</v>
      </c>
      <c r="B1548" t="s">
        <v>520</v>
      </c>
      <c r="C1548" t="s">
        <v>7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s="2">
        <v>0</v>
      </c>
      <c r="I1548" s="2">
        <v>0</v>
      </c>
      <c r="J1548" t="s">
        <v>9</v>
      </c>
      <c r="K1548" s="18" t="s">
        <v>246</v>
      </c>
      <c r="L1548" s="171">
        <f t="shared" si="72"/>
        <v>1201902000</v>
      </c>
      <c r="M1548" s="14">
        <f t="shared" si="73"/>
        <v>848323000</v>
      </c>
      <c r="N1548" s="14">
        <f t="shared" si="74"/>
        <v>353579000</v>
      </c>
    </row>
    <row r="1549" spans="1:14" x14ac:dyDescent="0.2">
      <c r="A1549">
        <v>1614</v>
      </c>
      <c r="B1549" t="s">
        <v>521</v>
      </c>
      <c r="C1549" t="s">
        <v>2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s="2">
        <v>0</v>
      </c>
      <c r="J1549" t="s">
        <v>37</v>
      </c>
      <c r="K1549" s="18" t="s">
        <v>94</v>
      </c>
      <c r="L1549" s="171">
        <f t="shared" si="72"/>
        <v>847127000</v>
      </c>
      <c r="M1549" s="14">
        <f t="shared" si="73"/>
        <v>503798000</v>
      </c>
      <c r="N1549" s="14">
        <f t="shared" si="74"/>
        <v>343329000</v>
      </c>
    </row>
    <row r="1550" spans="1:14" x14ac:dyDescent="0.2">
      <c r="A1550">
        <v>1615</v>
      </c>
      <c r="B1550" t="s">
        <v>521</v>
      </c>
      <c r="C1550" t="s">
        <v>5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s="2">
        <v>0</v>
      </c>
      <c r="J1550" t="s">
        <v>37</v>
      </c>
      <c r="K1550" s="18" t="s">
        <v>94</v>
      </c>
      <c r="L1550" s="171">
        <f t="shared" si="72"/>
        <v>877800000</v>
      </c>
      <c r="M1550" s="14">
        <f t="shared" si="73"/>
        <v>522100000</v>
      </c>
      <c r="N1550" s="14">
        <f t="shared" si="74"/>
        <v>355700000</v>
      </c>
    </row>
    <row r="1551" spans="1:14" x14ac:dyDescent="0.2">
      <c r="A1551">
        <v>1616</v>
      </c>
      <c r="B1551" t="s">
        <v>521</v>
      </c>
      <c r="C1551" t="s">
        <v>6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s="2">
        <v>0</v>
      </c>
      <c r="J1551" t="s">
        <v>37</v>
      </c>
      <c r="K1551" s="18" t="s">
        <v>94</v>
      </c>
      <c r="L1551" s="171">
        <f t="shared" si="72"/>
        <v>808600000</v>
      </c>
      <c r="M1551" s="14">
        <f t="shared" si="73"/>
        <v>520300000</v>
      </c>
      <c r="N1551" s="14">
        <f t="shared" si="74"/>
        <v>288300000</v>
      </c>
    </row>
    <row r="1552" spans="1:14" x14ac:dyDescent="0.2">
      <c r="A1552">
        <v>1617</v>
      </c>
      <c r="B1552" t="s">
        <v>521</v>
      </c>
      <c r="C1552" t="s">
        <v>7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s="2">
        <v>0</v>
      </c>
      <c r="J1552" t="s">
        <v>37</v>
      </c>
      <c r="K1552" s="18" t="s">
        <v>94</v>
      </c>
      <c r="L1552" s="171">
        <f t="shared" si="72"/>
        <v>754800000</v>
      </c>
      <c r="M1552" s="14">
        <f t="shared" si="73"/>
        <v>480600000</v>
      </c>
      <c r="N1552" s="14">
        <f t="shared" si="74"/>
        <v>274200000</v>
      </c>
    </row>
    <row r="1553" spans="1:14" x14ac:dyDescent="0.2">
      <c r="A1553">
        <v>1618</v>
      </c>
      <c r="B1553" t="s">
        <v>522</v>
      </c>
      <c r="C1553" t="s">
        <v>2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s="2">
        <v>0</v>
      </c>
      <c r="J1553" t="s">
        <v>3</v>
      </c>
      <c r="K1553" s="18" t="s">
        <v>153</v>
      </c>
      <c r="L1553" s="171">
        <f t="shared" si="72"/>
        <v>16132000000</v>
      </c>
      <c r="M1553" s="14">
        <f t="shared" si="73"/>
        <v>7583000000</v>
      </c>
      <c r="N1553" s="14">
        <f t="shared" si="74"/>
        <v>8549000000</v>
      </c>
    </row>
    <row r="1554" spans="1:14" x14ac:dyDescent="0.2">
      <c r="A1554">
        <v>1619</v>
      </c>
      <c r="B1554" t="s">
        <v>522</v>
      </c>
      <c r="C1554" t="s">
        <v>5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s="2">
        <v>0</v>
      </c>
      <c r="J1554" t="s">
        <v>3</v>
      </c>
      <c r="K1554" s="18" t="s">
        <v>153</v>
      </c>
      <c r="L1554" s="171">
        <f t="shared" si="72"/>
        <v>17002000000</v>
      </c>
      <c r="M1554" s="14">
        <f t="shared" si="73"/>
        <v>7409000000</v>
      </c>
      <c r="N1554" s="14">
        <f t="shared" si="74"/>
        <v>9593000000</v>
      </c>
    </row>
    <row r="1555" spans="1:14" x14ac:dyDescent="0.2">
      <c r="A1555">
        <v>1620</v>
      </c>
      <c r="B1555" t="s">
        <v>522</v>
      </c>
      <c r="C1555" t="s">
        <v>6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s="2">
        <v>0</v>
      </c>
      <c r="J1555" t="s">
        <v>3</v>
      </c>
      <c r="K1555" s="18" t="s">
        <v>153</v>
      </c>
      <c r="L1555" s="171">
        <f t="shared" si="72"/>
        <v>15667000000</v>
      </c>
      <c r="M1555" s="14">
        <f t="shared" si="73"/>
        <v>8376000000</v>
      </c>
      <c r="N1555" s="14">
        <f t="shared" si="74"/>
        <v>7291000000</v>
      </c>
    </row>
    <row r="1556" spans="1:14" x14ac:dyDescent="0.2">
      <c r="A1556">
        <v>1621</v>
      </c>
      <c r="B1556" t="s">
        <v>522</v>
      </c>
      <c r="C1556" t="s">
        <v>7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s="2">
        <v>0</v>
      </c>
      <c r="J1556" t="s">
        <v>3</v>
      </c>
      <c r="K1556" s="18" t="s">
        <v>153</v>
      </c>
      <c r="L1556" s="171">
        <f t="shared" si="72"/>
        <v>15784000000</v>
      </c>
      <c r="M1556" s="14">
        <f t="shared" si="73"/>
        <v>7612000000</v>
      </c>
      <c r="N1556" s="14">
        <f t="shared" si="74"/>
        <v>8172000000</v>
      </c>
    </row>
    <row r="1557" spans="1:14" x14ac:dyDescent="0.2">
      <c r="A1557">
        <v>1622</v>
      </c>
      <c r="B1557" t="s">
        <v>523</v>
      </c>
      <c r="C1557" t="s">
        <v>2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s="2">
        <v>0</v>
      </c>
      <c r="I1557" s="2">
        <v>397000000</v>
      </c>
      <c r="J1557" t="s">
        <v>12</v>
      </c>
      <c r="K1557" s="18" t="s">
        <v>46</v>
      </c>
      <c r="L1557" s="171">
        <f t="shared" si="72"/>
        <v>9846000000</v>
      </c>
      <c r="M1557" s="14">
        <f t="shared" si="73"/>
        <v>2604000000</v>
      </c>
      <c r="N1557" s="14">
        <f t="shared" si="74"/>
        <v>7242000000</v>
      </c>
    </row>
    <row r="1558" spans="1:14" x14ac:dyDescent="0.2">
      <c r="A1558">
        <v>1623</v>
      </c>
      <c r="B1558" t="s">
        <v>523</v>
      </c>
      <c r="C1558" t="s">
        <v>5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s="2">
        <v>0</v>
      </c>
      <c r="I1558" s="2">
        <v>435000000</v>
      </c>
      <c r="J1558" t="s">
        <v>12</v>
      </c>
      <c r="K1558" s="18" t="s">
        <v>46</v>
      </c>
      <c r="L1558" s="171">
        <f t="shared" si="72"/>
        <v>10827000000</v>
      </c>
      <c r="M1558" s="14">
        <f t="shared" si="73"/>
        <v>2677000000</v>
      </c>
      <c r="N1558" s="14">
        <f t="shared" si="74"/>
        <v>8150000000</v>
      </c>
    </row>
    <row r="1559" spans="1:14" x14ac:dyDescent="0.2">
      <c r="A1559">
        <v>1624</v>
      </c>
      <c r="B1559" t="s">
        <v>523</v>
      </c>
      <c r="C1559" t="s">
        <v>6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s="2">
        <v>0</v>
      </c>
      <c r="I1559" s="2">
        <v>494000000</v>
      </c>
      <c r="J1559" t="s">
        <v>12</v>
      </c>
      <c r="K1559" s="18" t="s">
        <v>46</v>
      </c>
      <c r="L1559" s="171">
        <f t="shared" si="72"/>
        <v>11801000000</v>
      </c>
      <c r="M1559" s="14">
        <f t="shared" si="73"/>
        <v>2723000000</v>
      </c>
      <c r="N1559" s="14">
        <f t="shared" si="74"/>
        <v>9078000000</v>
      </c>
    </row>
    <row r="1560" spans="1:14" x14ac:dyDescent="0.2">
      <c r="A1560">
        <v>1625</v>
      </c>
      <c r="B1560" t="s">
        <v>523</v>
      </c>
      <c r="C1560" t="s">
        <v>7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s="2">
        <v>0</v>
      </c>
      <c r="I1560" s="2">
        <v>502000000</v>
      </c>
      <c r="J1560" t="s">
        <v>12</v>
      </c>
      <c r="K1560" s="18" t="s">
        <v>46</v>
      </c>
      <c r="L1560" s="171">
        <f t="shared" si="72"/>
        <v>12856000000</v>
      </c>
      <c r="M1560" s="14">
        <f t="shared" si="73"/>
        <v>4971000000</v>
      </c>
      <c r="N1560" s="14">
        <f t="shared" si="74"/>
        <v>7885000000</v>
      </c>
    </row>
    <row r="1561" spans="1:14" x14ac:dyDescent="0.2">
      <c r="A1561">
        <v>1626</v>
      </c>
      <c r="B1561" t="s">
        <v>524</v>
      </c>
      <c r="C1561" t="s">
        <v>2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s="2">
        <v>0</v>
      </c>
      <c r="J1561" t="s">
        <v>15</v>
      </c>
      <c r="K1561" s="18" t="s">
        <v>20</v>
      </c>
      <c r="L1561" s="171">
        <f t="shared" si="72"/>
        <v>1249687000</v>
      </c>
      <c r="M1561" s="14">
        <f t="shared" si="73"/>
        <v>640797000</v>
      </c>
      <c r="N1561" s="14">
        <f t="shared" si="74"/>
        <v>608890000</v>
      </c>
    </row>
    <row r="1562" spans="1:14" x14ac:dyDescent="0.2">
      <c r="A1562">
        <v>1627</v>
      </c>
      <c r="B1562" t="s">
        <v>524</v>
      </c>
      <c r="C1562" t="s">
        <v>5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s="2">
        <v>0</v>
      </c>
      <c r="J1562" t="s">
        <v>15</v>
      </c>
      <c r="K1562" s="18" t="s">
        <v>20</v>
      </c>
      <c r="L1562" s="171">
        <f t="shared" si="72"/>
        <v>1301700000</v>
      </c>
      <c r="M1562" s="14">
        <f t="shared" si="73"/>
        <v>705400000</v>
      </c>
      <c r="N1562" s="14">
        <f t="shared" si="74"/>
        <v>596300000</v>
      </c>
    </row>
    <row r="1563" spans="1:14" x14ac:dyDescent="0.2">
      <c r="A1563">
        <v>1628</v>
      </c>
      <c r="B1563" t="s">
        <v>524</v>
      </c>
      <c r="C1563" t="s">
        <v>6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s="2">
        <v>0</v>
      </c>
      <c r="J1563" t="s">
        <v>15</v>
      </c>
      <c r="K1563" s="18" t="s">
        <v>20</v>
      </c>
      <c r="L1563" s="171">
        <f t="shared" si="72"/>
        <v>1282700000</v>
      </c>
      <c r="M1563" s="14">
        <f t="shared" si="73"/>
        <v>733700000</v>
      </c>
      <c r="N1563" s="14">
        <f t="shared" si="74"/>
        <v>549000000</v>
      </c>
    </row>
    <row r="1564" spans="1:14" x14ac:dyDescent="0.2">
      <c r="A1564">
        <v>1629</v>
      </c>
      <c r="B1564" t="s">
        <v>524</v>
      </c>
      <c r="C1564" t="s">
        <v>7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s="2">
        <v>0</v>
      </c>
      <c r="J1564" t="s">
        <v>15</v>
      </c>
      <c r="K1564" s="18" t="s">
        <v>20</v>
      </c>
      <c r="L1564" s="171">
        <f t="shared" si="72"/>
        <v>1361300000</v>
      </c>
      <c r="M1564" s="14">
        <f t="shared" si="73"/>
        <v>810500000</v>
      </c>
      <c r="N1564" s="14">
        <f t="shared" si="74"/>
        <v>550800000</v>
      </c>
    </row>
    <row r="1565" spans="1:14" x14ac:dyDescent="0.2">
      <c r="A1565">
        <v>1630</v>
      </c>
      <c r="B1565" t="s">
        <v>525</v>
      </c>
      <c r="C1565" t="s">
        <v>2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s="2">
        <v>0</v>
      </c>
      <c r="I1565" s="2">
        <v>0</v>
      </c>
      <c r="J1565" t="s">
        <v>9</v>
      </c>
      <c r="K1565" s="18" t="s">
        <v>278</v>
      </c>
      <c r="L1565" s="171">
        <f t="shared" si="72"/>
        <v>5061975000</v>
      </c>
      <c r="M1565" s="14">
        <f t="shared" si="73"/>
        <v>3596708000</v>
      </c>
      <c r="N1565" s="14">
        <f t="shared" si="74"/>
        <v>1465267000</v>
      </c>
    </row>
    <row r="1566" spans="1:14" x14ac:dyDescent="0.2">
      <c r="A1566">
        <v>1631</v>
      </c>
      <c r="B1566" t="s">
        <v>525</v>
      </c>
      <c r="C1566" t="s">
        <v>5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s="2">
        <v>0</v>
      </c>
      <c r="I1566" s="2">
        <v>0</v>
      </c>
      <c r="J1566" t="s">
        <v>9</v>
      </c>
      <c r="K1566" s="18" t="s">
        <v>278</v>
      </c>
      <c r="L1566" s="171">
        <f t="shared" si="72"/>
        <v>5488179000</v>
      </c>
      <c r="M1566" s="14">
        <f t="shared" si="73"/>
        <v>3841032000</v>
      </c>
      <c r="N1566" s="14">
        <f t="shared" si="74"/>
        <v>1647147000</v>
      </c>
    </row>
    <row r="1567" spans="1:14" x14ac:dyDescent="0.2">
      <c r="A1567">
        <v>1632</v>
      </c>
      <c r="B1567" t="s">
        <v>525</v>
      </c>
      <c r="C1567" t="s">
        <v>6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s="2">
        <v>0</v>
      </c>
      <c r="I1567" s="2">
        <v>0</v>
      </c>
      <c r="J1567" t="s">
        <v>9</v>
      </c>
      <c r="K1567" s="18" t="s">
        <v>278</v>
      </c>
      <c r="L1567" s="171">
        <f t="shared" si="72"/>
        <v>5993971000</v>
      </c>
      <c r="M1567" s="14">
        <f t="shared" si="73"/>
        <v>4159885000</v>
      </c>
      <c r="N1567" s="14">
        <f t="shared" si="74"/>
        <v>1834086000</v>
      </c>
    </row>
    <row r="1568" spans="1:14" x14ac:dyDescent="0.2">
      <c r="A1568">
        <v>1633</v>
      </c>
      <c r="B1568" t="s">
        <v>525</v>
      </c>
      <c r="C1568" t="s">
        <v>7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s="2">
        <v>0</v>
      </c>
      <c r="I1568" s="2">
        <v>0</v>
      </c>
      <c r="J1568" t="s">
        <v>9</v>
      </c>
      <c r="K1568" s="18" t="s">
        <v>278</v>
      </c>
      <c r="L1568" s="171">
        <f t="shared" si="72"/>
        <v>5982944000</v>
      </c>
      <c r="M1568" s="14">
        <f t="shared" si="73"/>
        <v>4178386000</v>
      </c>
      <c r="N1568" s="14">
        <f t="shared" si="74"/>
        <v>1804558000</v>
      </c>
    </row>
    <row r="1569" spans="1:14" x14ac:dyDescent="0.2">
      <c r="A1569">
        <v>1634</v>
      </c>
      <c r="B1569" t="s">
        <v>526</v>
      </c>
      <c r="C1569" t="s">
        <v>2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s="2">
        <v>0</v>
      </c>
      <c r="I1569" s="2">
        <v>237000000</v>
      </c>
      <c r="J1569" t="s">
        <v>9</v>
      </c>
      <c r="K1569" s="18" t="s">
        <v>193</v>
      </c>
      <c r="L1569" s="171">
        <f t="shared" si="72"/>
        <v>6995000000</v>
      </c>
      <c r="M1569" s="14">
        <f t="shared" si="73"/>
        <v>3066000000</v>
      </c>
      <c r="N1569" s="14">
        <f t="shared" si="74"/>
        <v>3929000000</v>
      </c>
    </row>
    <row r="1570" spans="1:14" x14ac:dyDescent="0.2">
      <c r="A1570">
        <v>1635</v>
      </c>
      <c r="B1570" t="s">
        <v>526</v>
      </c>
      <c r="C1570" t="s">
        <v>5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s="2">
        <v>0</v>
      </c>
      <c r="I1570" s="2">
        <v>217000000</v>
      </c>
      <c r="J1570" t="s">
        <v>9</v>
      </c>
      <c r="K1570" s="18" t="s">
        <v>193</v>
      </c>
      <c r="L1570" s="171">
        <f t="shared" si="72"/>
        <v>7241000000</v>
      </c>
      <c r="M1570" s="14">
        <f t="shared" si="73"/>
        <v>3116000000</v>
      </c>
      <c r="N1570" s="14">
        <f t="shared" si="74"/>
        <v>4125000000</v>
      </c>
    </row>
    <row r="1571" spans="1:14" x14ac:dyDescent="0.2">
      <c r="A1571">
        <v>1636</v>
      </c>
      <c r="B1571" t="s">
        <v>526</v>
      </c>
      <c r="C1571" t="s">
        <v>6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s="2">
        <v>0</v>
      </c>
      <c r="I1571" s="2">
        <v>222000000</v>
      </c>
      <c r="J1571" t="s">
        <v>9</v>
      </c>
      <c r="K1571" s="18" t="s">
        <v>193</v>
      </c>
      <c r="L1571" s="171">
        <f t="shared" si="72"/>
        <v>6400000000</v>
      </c>
      <c r="M1571" s="14">
        <f t="shared" si="73"/>
        <v>3082000000</v>
      </c>
      <c r="N1571" s="14">
        <f t="shared" si="74"/>
        <v>3318000000</v>
      </c>
    </row>
    <row r="1572" spans="1:14" x14ac:dyDescent="0.2">
      <c r="A1572">
        <v>1637</v>
      </c>
      <c r="B1572" t="s">
        <v>526</v>
      </c>
      <c r="C1572" t="s">
        <v>7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s="2">
        <v>0</v>
      </c>
      <c r="I1572" s="2">
        <v>221000000</v>
      </c>
      <c r="J1572" t="s">
        <v>9</v>
      </c>
      <c r="K1572" s="18" t="s">
        <v>193</v>
      </c>
      <c r="L1572" s="171">
        <f t="shared" si="72"/>
        <v>5804000000</v>
      </c>
      <c r="M1572" s="14">
        <f t="shared" si="73"/>
        <v>3072000000</v>
      </c>
      <c r="N1572" s="14">
        <f t="shared" si="74"/>
        <v>2732000000</v>
      </c>
    </row>
    <row r="1573" spans="1:14" x14ac:dyDescent="0.2">
      <c r="A1573">
        <v>1638</v>
      </c>
      <c r="B1573" t="s">
        <v>527</v>
      </c>
      <c r="C1573" t="s">
        <v>2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s="2">
        <v>0</v>
      </c>
      <c r="I1573" s="2">
        <v>1549000000</v>
      </c>
      <c r="J1573" t="s">
        <v>72</v>
      </c>
      <c r="K1573" s="18" t="s">
        <v>330</v>
      </c>
      <c r="L1573" s="171">
        <f t="shared" si="72"/>
        <v>11908000000</v>
      </c>
      <c r="M1573" s="14">
        <f t="shared" si="73"/>
        <v>6778000000</v>
      </c>
      <c r="N1573" s="14">
        <f t="shared" si="74"/>
        <v>5130000000</v>
      </c>
    </row>
    <row r="1574" spans="1:14" x14ac:dyDescent="0.2">
      <c r="A1574">
        <v>1639</v>
      </c>
      <c r="B1574" t="s">
        <v>527</v>
      </c>
      <c r="C1574" t="s">
        <v>5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s="2">
        <v>0</v>
      </c>
      <c r="I1574" s="2">
        <v>1720000000</v>
      </c>
      <c r="J1574" t="s">
        <v>72</v>
      </c>
      <c r="K1574" s="18" t="s">
        <v>330</v>
      </c>
      <c r="L1574" s="171">
        <f t="shared" si="72"/>
        <v>10758000000</v>
      </c>
      <c r="M1574" s="14">
        <f t="shared" si="73"/>
        <v>6801000000</v>
      </c>
      <c r="N1574" s="14">
        <f t="shared" si="74"/>
        <v>3957000000</v>
      </c>
    </row>
    <row r="1575" spans="1:14" x14ac:dyDescent="0.2">
      <c r="A1575">
        <v>1640</v>
      </c>
      <c r="B1575" t="s">
        <v>527</v>
      </c>
      <c r="C1575" t="s">
        <v>6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s="2">
        <v>0</v>
      </c>
      <c r="I1575" s="2">
        <v>1690000000</v>
      </c>
      <c r="J1575" t="s">
        <v>72</v>
      </c>
      <c r="K1575" s="18" t="s">
        <v>330</v>
      </c>
      <c r="L1575" s="171">
        <f t="shared" si="72"/>
        <v>12703000000</v>
      </c>
      <c r="M1575" s="14">
        <f t="shared" si="73"/>
        <v>6801000000</v>
      </c>
      <c r="N1575" s="14">
        <f t="shared" si="74"/>
        <v>5902000000</v>
      </c>
    </row>
    <row r="1576" spans="1:14" x14ac:dyDescent="0.2">
      <c r="A1576">
        <v>1641</v>
      </c>
      <c r="B1576" t="s">
        <v>527</v>
      </c>
      <c r="C1576" t="s">
        <v>7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s="2">
        <v>0</v>
      </c>
      <c r="I1576" s="2">
        <v>1842000000</v>
      </c>
      <c r="J1576" t="s">
        <v>72</v>
      </c>
      <c r="K1576" s="18" t="s">
        <v>330</v>
      </c>
      <c r="L1576" s="171">
        <f t="shared" si="72"/>
        <v>13153000000</v>
      </c>
      <c r="M1576" s="14">
        <f t="shared" si="73"/>
        <v>6795000000</v>
      </c>
      <c r="N1576" s="14">
        <f t="shared" si="74"/>
        <v>6358000000</v>
      </c>
    </row>
    <row r="1577" spans="1:14" x14ac:dyDescent="0.2">
      <c r="A1577">
        <v>1642</v>
      </c>
      <c r="B1577" t="s">
        <v>528</v>
      </c>
      <c r="C1577" t="s">
        <v>2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s="2">
        <v>0</v>
      </c>
      <c r="I1577" s="2">
        <v>0</v>
      </c>
      <c r="J1577" t="s">
        <v>48</v>
      </c>
      <c r="K1577" s="18" t="s">
        <v>375</v>
      </c>
      <c r="L1577" s="171">
        <f t="shared" si="72"/>
        <v>334026000</v>
      </c>
      <c r="M1577" s="14">
        <f t="shared" si="73"/>
        <v>308143000</v>
      </c>
      <c r="N1577" s="14">
        <f t="shared" si="74"/>
        <v>25883000</v>
      </c>
    </row>
    <row r="1578" spans="1:14" x14ac:dyDescent="0.2">
      <c r="A1578">
        <v>1643</v>
      </c>
      <c r="B1578" t="s">
        <v>528</v>
      </c>
      <c r="C1578" t="s">
        <v>5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s="2">
        <v>0</v>
      </c>
      <c r="I1578" s="2">
        <v>0</v>
      </c>
      <c r="J1578" t="s">
        <v>48</v>
      </c>
      <c r="K1578" s="18" t="s">
        <v>375</v>
      </c>
      <c r="L1578" s="171">
        <f t="shared" si="72"/>
        <v>426880000</v>
      </c>
      <c r="M1578" s="14">
        <f t="shared" si="73"/>
        <v>274217000</v>
      </c>
      <c r="N1578" s="14">
        <f t="shared" si="74"/>
        <v>152663000</v>
      </c>
    </row>
    <row r="1579" spans="1:14" x14ac:dyDescent="0.2">
      <c r="A1579">
        <v>1644</v>
      </c>
      <c r="B1579" t="s">
        <v>528</v>
      </c>
      <c r="C1579" t="s">
        <v>6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s="2">
        <v>0</v>
      </c>
      <c r="I1579" s="2">
        <v>0</v>
      </c>
      <c r="J1579" t="s">
        <v>48</v>
      </c>
      <c r="K1579" s="18" t="s">
        <v>375</v>
      </c>
      <c r="L1579" s="171">
        <f t="shared" si="72"/>
        <v>587582000</v>
      </c>
      <c r="M1579" s="14">
        <f t="shared" si="73"/>
        <v>292358000</v>
      </c>
      <c r="N1579" s="14">
        <f t="shared" si="74"/>
        <v>295224000</v>
      </c>
    </row>
    <row r="1580" spans="1:14" x14ac:dyDescent="0.2">
      <c r="A1580">
        <v>1645</v>
      </c>
      <c r="B1580" t="s">
        <v>528</v>
      </c>
      <c r="C1580" t="s">
        <v>7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s="2">
        <v>0</v>
      </c>
      <c r="I1580" s="2">
        <v>0</v>
      </c>
      <c r="J1580" t="s">
        <v>48</v>
      </c>
      <c r="K1580" s="18" t="s">
        <v>375</v>
      </c>
      <c r="L1580" s="171">
        <f t="shared" si="72"/>
        <v>857533000</v>
      </c>
      <c r="M1580" s="14">
        <f t="shared" si="73"/>
        <v>312694000</v>
      </c>
      <c r="N1580" s="14">
        <f t="shared" si="74"/>
        <v>544839000</v>
      </c>
    </row>
    <row r="1581" spans="1:14" x14ac:dyDescent="0.2">
      <c r="A1581">
        <v>1646</v>
      </c>
      <c r="B1581" t="s">
        <v>529</v>
      </c>
      <c r="C1581" t="s">
        <v>2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42</v>
      </c>
      <c r="K1581" s="18" t="s">
        <v>43</v>
      </c>
      <c r="L1581" s="171">
        <f t="shared" si="72"/>
        <v>1370611000</v>
      </c>
      <c r="M1581" s="14">
        <f t="shared" si="73"/>
        <v>671203000</v>
      </c>
      <c r="N1581" s="14">
        <f t="shared" si="74"/>
        <v>699408000</v>
      </c>
    </row>
    <row r="1582" spans="1:14" x14ac:dyDescent="0.2">
      <c r="A1582">
        <v>1647</v>
      </c>
      <c r="B1582" t="s">
        <v>529</v>
      </c>
      <c r="C1582" t="s">
        <v>5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s="2">
        <v>0</v>
      </c>
      <c r="I1582" s="2">
        <v>481303000</v>
      </c>
      <c r="J1582" t="s">
        <v>42</v>
      </c>
      <c r="K1582" s="18" t="s">
        <v>43</v>
      </c>
      <c r="L1582" s="171">
        <f t="shared" si="72"/>
        <v>1358901000</v>
      </c>
      <c r="M1582" s="14">
        <f t="shared" si="73"/>
        <v>650573000</v>
      </c>
      <c r="N1582" s="14">
        <f t="shared" si="74"/>
        <v>708328000</v>
      </c>
    </row>
    <row r="1583" spans="1:14" x14ac:dyDescent="0.2">
      <c r="A1583">
        <v>1648</v>
      </c>
      <c r="B1583" t="s">
        <v>529</v>
      </c>
      <c r="C1583" t="s">
        <v>6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s="2">
        <v>0</v>
      </c>
      <c r="I1583" s="2">
        <v>542952000</v>
      </c>
      <c r="J1583" t="s">
        <v>42</v>
      </c>
      <c r="K1583" s="18" t="s">
        <v>43</v>
      </c>
      <c r="L1583" s="171">
        <f t="shared" si="72"/>
        <v>1491018000</v>
      </c>
      <c r="M1583" s="14">
        <f t="shared" si="73"/>
        <v>718259000</v>
      </c>
      <c r="N1583" s="14">
        <f t="shared" si="74"/>
        <v>772759000</v>
      </c>
    </row>
    <row r="1584" spans="1:14" x14ac:dyDescent="0.2">
      <c r="A1584">
        <v>1649</v>
      </c>
      <c r="B1584" t="s">
        <v>529</v>
      </c>
      <c r="C1584" t="s">
        <v>7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s="2">
        <v>0</v>
      </c>
      <c r="I1584" s="2">
        <v>565059000</v>
      </c>
      <c r="J1584" t="s">
        <v>42</v>
      </c>
      <c r="K1584" s="18" t="s">
        <v>43</v>
      </c>
      <c r="L1584" s="171">
        <f t="shared" si="72"/>
        <v>1481866000</v>
      </c>
      <c r="M1584" s="14">
        <f t="shared" si="73"/>
        <v>744338000</v>
      </c>
      <c r="N1584" s="14">
        <f t="shared" si="74"/>
        <v>737528000</v>
      </c>
    </row>
    <row r="1585" spans="1:14" x14ac:dyDescent="0.2">
      <c r="A1585">
        <v>1650</v>
      </c>
      <c r="B1585" t="s">
        <v>530</v>
      </c>
      <c r="C1585" t="s">
        <v>2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s="2">
        <v>0</v>
      </c>
      <c r="I1585" s="2">
        <v>98844000</v>
      </c>
      <c r="J1585" t="s">
        <v>3</v>
      </c>
      <c r="K1585" s="18" t="s">
        <v>200</v>
      </c>
      <c r="L1585" s="171">
        <f t="shared" si="72"/>
        <v>891140000</v>
      </c>
      <c r="M1585" s="14">
        <f t="shared" si="73"/>
        <v>318912000</v>
      </c>
      <c r="N1585" s="14">
        <f t="shared" si="74"/>
        <v>572228000</v>
      </c>
    </row>
    <row r="1586" spans="1:14" x14ac:dyDescent="0.2">
      <c r="A1586">
        <v>1651</v>
      </c>
      <c r="B1586" t="s">
        <v>530</v>
      </c>
      <c r="C1586" t="s">
        <v>5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s="2">
        <v>0</v>
      </c>
      <c r="I1586" s="2">
        <v>129931000</v>
      </c>
      <c r="J1586" t="s">
        <v>3</v>
      </c>
      <c r="K1586" s="18" t="s">
        <v>200</v>
      </c>
      <c r="L1586" s="171">
        <f t="shared" si="72"/>
        <v>973180000</v>
      </c>
      <c r="M1586" s="14">
        <f t="shared" si="73"/>
        <v>358913000</v>
      </c>
      <c r="N1586" s="14">
        <f t="shared" si="74"/>
        <v>614267000</v>
      </c>
    </row>
    <row r="1587" spans="1:14" x14ac:dyDescent="0.2">
      <c r="A1587">
        <v>1652</v>
      </c>
      <c r="B1587" t="s">
        <v>530</v>
      </c>
      <c r="C1587" t="s">
        <v>6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s="2">
        <v>0</v>
      </c>
      <c r="I1587" s="2">
        <v>142376000</v>
      </c>
      <c r="J1587" t="s">
        <v>3</v>
      </c>
      <c r="K1587" s="18" t="s">
        <v>200</v>
      </c>
      <c r="L1587" s="171">
        <f t="shared" si="72"/>
        <v>1030128000</v>
      </c>
      <c r="M1587" s="14">
        <f t="shared" si="73"/>
        <v>369682000</v>
      </c>
      <c r="N1587" s="14">
        <f t="shared" si="74"/>
        <v>660446000</v>
      </c>
    </row>
    <row r="1588" spans="1:14" x14ac:dyDescent="0.2">
      <c r="A1588">
        <v>1653</v>
      </c>
      <c r="B1588" t="s">
        <v>530</v>
      </c>
      <c r="C1588" t="s">
        <v>7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s="2">
        <v>0</v>
      </c>
      <c r="I1588" s="2">
        <v>215484000</v>
      </c>
      <c r="J1588" t="s">
        <v>3</v>
      </c>
      <c r="K1588" s="18" t="s">
        <v>200</v>
      </c>
      <c r="L1588" s="171">
        <f t="shared" si="72"/>
        <v>1264736000</v>
      </c>
      <c r="M1588" s="14">
        <f t="shared" si="73"/>
        <v>528174000</v>
      </c>
      <c r="N1588" s="14">
        <f t="shared" si="74"/>
        <v>736562000</v>
      </c>
    </row>
    <row r="1589" spans="1:14" x14ac:dyDescent="0.2">
      <c r="A1589">
        <v>1654</v>
      </c>
      <c r="B1589" t="s">
        <v>531</v>
      </c>
      <c r="C1589" t="s">
        <v>2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s="2">
        <v>0</v>
      </c>
      <c r="J1589" t="s">
        <v>12</v>
      </c>
      <c r="K1589" s="18" t="s">
        <v>46</v>
      </c>
      <c r="L1589" s="171">
        <f t="shared" si="72"/>
        <v>705992000</v>
      </c>
      <c r="M1589" s="14">
        <f t="shared" si="73"/>
        <v>248665000</v>
      </c>
      <c r="N1589" s="14">
        <f t="shared" si="74"/>
        <v>457327000</v>
      </c>
    </row>
    <row r="1590" spans="1:14" x14ac:dyDescent="0.2">
      <c r="A1590">
        <v>1655</v>
      </c>
      <c r="B1590" t="s">
        <v>531</v>
      </c>
      <c r="C1590" t="s">
        <v>5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s="2">
        <v>0</v>
      </c>
      <c r="J1590" t="s">
        <v>12</v>
      </c>
      <c r="K1590" s="18" t="s">
        <v>46</v>
      </c>
      <c r="L1590" s="171">
        <f t="shared" si="72"/>
        <v>778074000</v>
      </c>
      <c r="M1590" s="14">
        <f t="shared" si="73"/>
        <v>249842000</v>
      </c>
      <c r="N1590" s="14">
        <f t="shared" si="74"/>
        <v>528232000</v>
      </c>
    </row>
    <row r="1591" spans="1:14" x14ac:dyDescent="0.2">
      <c r="A1591">
        <v>1656</v>
      </c>
      <c r="B1591" t="s">
        <v>531</v>
      </c>
      <c r="C1591" t="s">
        <v>6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s="2">
        <v>0</v>
      </c>
      <c r="J1591" t="s">
        <v>12</v>
      </c>
      <c r="K1591" s="18" t="s">
        <v>46</v>
      </c>
      <c r="L1591" s="171">
        <f t="shared" si="72"/>
        <v>821692000</v>
      </c>
      <c r="M1591" s="14">
        <f t="shared" si="73"/>
        <v>257265000</v>
      </c>
      <c r="N1591" s="14">
        <f t="shared" si="74"/>
        <v>564427000</v>
      </c>
    </row>
    <row r="1592" spans="1:14" x14ac:dyDescent="0.2">
      <c r="A1592">
        <v>1657</v>
      </c>
      <c r="B1592" t="s">
        <v>531</v>
      </c>
      <c r="C1592" t="s">
        <v>7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s="2">
        <v>0</v>
      </c>
      <c r="J1592" t="s">
        <v>12</v>
      </c>
      <c r="K1592" s="18" t="s">
        <v>46</v>
      </c>
      <c r="L1592" s="171">
        <f t="shared" si="72"/>
        <v>866578000</v>
      </c>
      <c r="M1592" s="14">
        <f t="shared" si="73"/>
        <v>260632000</v>
      </c>
      <c r="N1592" s="14">
        <f t="shared" si="74"/>
        <v>605946000</v>
      </c>
    </row>
    <row r="1593" spans="1:14" x14ac:dyDescent="0.2">
      <c r="A1593">
        <v>1658</v>
      </c>
      <c r="B1593" t="s">
        <v>532</v>
      </c>
      <c r="C1593" t="s">
        <v>2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s="2">
        <v>0</v>
      </c>
      <c r="J1593" t="s">
        <v>15</v>
      </c>
      <c r="K1593" s="18" t="s">
        <v>55</v>
      </c>
      <c r="L1593" s="171">
        <f t="shared" si="72"/>
        <v>1247157000</v>
      </c>
      <c r="M1593" s="14">
        <f t="shared" si="73"/>
        <v>1198586000</v>
      </c>
      <c r="N1593" s="14">
        <f t="shared" si="74"/>
        <v>48571000</v>
      </c>
    </row>
    <row r="1594" spans="1:14" x14ac:dyDescent="0.2">
      <c r="A1594">
        <v>1659</v>
      </c>
      <c r="B1594" t="s">
        <v>532</v>
      </c>
      <c r="C1594" t="s">
        <v>5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s="2">
        <v>0</v>
      </c>
      <c r="J1594" t="s">
        <v>15</v>
      </c>
      <c r="K1594" s="18" t="s">
        <v>55</v>
      </c>
      <c r="L1594" s="171">
        <f t="shared" si="72"/>
        <v>1081698000</v>
      </c>
      <c r="M1594" s="14">
        <f t="shared" si="73"/>
        <v>1238285000</v>
      </c>
      <c r="N1594" s="14">
        <f t="shared" si="74"/>
        <v>-156587000</v>
      </c>
    </row>
    <row r="1595" spans="1:14" x14ac:dyDescent="0.2">
      <c r="A1595">
        <v>1660</v>
      </c>
      <c r="B1595" t="s">
        <v>532</v>
      </c>
      <c r="C1595" t="s">
        <v>6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s="2">
        <v>0</v>
      </c>
      <c r="J1595" t="s">
        <v>15</v>
      </c>
      <c r="K1595" s="18" t="s">
        <v>55</v>
      </c>
      <c r="L1595" s="171">
        <f t="shared" si="72"/>
        <v>519428000</v>
      </c>
      <c r="M1595" s="14">
        <f t="shared" si="73"/>
        <v>1160915000</v>
      </c>
      <c r="N1595" s="14">
        <f t="shared" si="74"/>
        <v>-641487000</v>
      </c>
    </row>
    <row r="1596" spans="1:14" x14ac:dyDescent="0.2">
      <c r="A1596">
        <v>1661</v>
      </c>
      <c r="B1596" t="s">
        <v>532</v>
      </c>
      <c r="C1596" t="s">
        <v>7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s="2">
        <v>0</v>
      </c>
      <c r="J1596" t="s">
        <v>15</v>
      </c>
      <c r="K1596" s="18" t="s">
        <v>55</v>
      </c>
      <c r="L1596" s="171">
        <f t="shared" si="72"/>
        <v>907824000</v>
      </c>
      <c r="M1596" s="14">
        <f t="shared" si="73"/>
        <v>1372497000</v>
      </c>
      <c r="N1596" s="14">
        <f t="shared" si="74"/>
        <v>-464673000</v>
      </c>
    </row>
    <row r="1597" spans="1:14" x14ac:dyDescent="0.2">
      <c r="A1597">
        <v>1662</v>
      </c>
      <c r="B1597" t="s">
        <v>533</v>
      </c>
      <c r="C1597" t="s">
        <v>2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s="2">
        <v>0</v>
      </c>
      <c r="I1597" s="2">
        <v>629908000</v>
      </c>
      <c r="J1597" t="s">
        <v>42</v>
      </c>
      <c r="K1597" s="18" t="s">
        <v>43</v>
      </c>
      <c r="L1597" s="171">
        <f t="shared" si="72"/>
        <v>1396355000</v>
      </c>
      <c r="M1597" s="14">
        <f t="shared" si="73"/>
        <v>762355000</v>
      </c>
      <c r="N1597" s="14">
        <f t="shared" si="74"/>
        <v>634000000</v>
      </c>
    </row>
    <row r="1598" spans="1:14" x14ac:dyDescent="0.2">
      <c r="A1598">
        <v>1663</v>
      </c>
      <c r="B1598" t="s">
        <v>533</v>
      </c>
      <c r="C1598" t="s">
        <v>5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s="2">
        <v>0</v>
      </c>
      <c r="I1598" s="2">
        <v>725216000</v>
      </c>
      <c r="J1598" t="s">
        <v>42</v>
      </c>
      <c r="K1598" s="18" t="s">
        <v>43</v>
      </c>
      <c r="L1598" s="171">
        <f t="shared" si="72"/>
        <v>1560070000</v>
      </c>
      <c r="M1598" s="14">
        <f t="shared" si="73"/>
        <v>872697000</v>
      </c>
      <c r="N1598" s="14">
        <f t="shared" si="74"/>
        <v>687373000</v>
      </c>
    </row>
    <row r="1599" spans="1:14" x14ac:dyDescent="0.2">
      <c r="A1599">
        <v>1664</v>
      </c>
      <c r="B1599" t="s">
        <v>533</v>
      </c>
      <c r="C1599" t="s">
        <v>6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s="2">
        <v>0</v>
      </c>
      <c r="I1599" s="2">
        <v>894057000</v>
      </c>
      <c r="J1599" t="s">
        <v>42</v>
      </c>
      <c r="K1599" s="18" t="s">
        <v>43</v>
      </c>
      <c r="L1599" s="171">
        <f t="shared" si="72"/>
        <v>1875141000</v>
      </c>
      <c r="M1599" s="14">
        <f t="shared" si="73"/>
        <v>1040049000</v>
      </c>
      <c r="N1599" s="14">
        <f t="shared" si="74"/>
        <v>835092000</v>
      </c>
    </row>
    <row r="1600" spans="1:14" x14ac:dyDescent="0.2">
      <c r="A1600">
        <v>1665</v>
      </c>
      <c r="B1600" t="s">
        <v>533</v>
      </c>
      <c r="C1600" t="s">
        <v>7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s="2">
        <v>0</v>
      </c>
      <c r="I1600" s="2">
        <v>898924000</v>
      </c>
      <c r="J1600" t="s">
        <v>42</v>
      </c>
      <c r="K1600" s="18" t="s">
        <v>43</v>
      </c>
      <c r="L1600" s="171">
        <f t="shared" si="72"/>
        <v>2000573000</v>
      </c>
      <c r="M1600" s="14">
        <f t="shared" si="73"/>
        <v>1035787000</v>
      </c>
      <c r="N1600" s="14">
        <f t="shared" si="74"/>
        <v>964786000</v>
      </c>
    </row>
    <row r="1601" spans="1:14" x14ac:dyDescent="0.2">
      <c r="A1601">
        <v>1666</v>
      </c>
      <c r="B1601" t="s">
        <v>534</v>
      </c>
      <c r="C1601" t="s">
        <v>2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s="2">
        <v>0</v>
      </c>
      <c r="I1601" s="2">
        <v>16460000000</v>
      </c>
      <c r="J1601" t="s">
        <v>171</v>
      </c>
      <c r="K1601" s="18" t="s">
        <v>172</v>
      </c>
      <c r="L1601" s="171">
        <f t="shared" si="72"/>
        <v>69571000000</v>
      </c>
      <c r="M1601" s="14">
        <f t="shared" si="73"/>
        <v>56411000000</v>
      </c>
      <c r="N1601" s="14">
        <f t="shared" si="74"/>
        <v>13160000000</v>
      </c>
    </row>
    <row r="1602" spans="1:14" x14ac:dyDescent="0.2">
      <c r="A1602">
        <v>1667</v>
      </c>
      <c r="B1602" t="s">
        <v>534</v>
      </c>
      <c r="C1602" t="s">
        <v>5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s="2">
        <v>0</v>
      </c>
      <c r="I1602" s="2">
        <v>16606000000</v>
      </c>
      <c r="J1602" t="s">
        <v>171</v>
      </c>
      <c r="K1602" s="18" t="s">
        <v>172</v>
      </c>
      <c r="L1602" s="171">
        <f t="shared" si="72"/>
        <v>75663000000</v>
      </c>
      <c r="M1602" s="14">
        <f t="shared" si="73"/>
        <v>43695000000</v>
      </c>
      <c r="N1602" s="14">
        <f t="shared" si="74"/>
        <v>31968000000</v>
      </c>
    </row>
    <row r="1603" spans="1:14" x14ac:dyDescent="0.2">
      <c r="A1603">
        <v>1668</v>
      </c>
      <c r="B1603" t="s">
        <v>534</v>
      </c>
      <c r="C1603" t="s">
        <v>6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s="2">
        <v>0</v>
      </c>
      <c r="I1603" s="2">
        <v>16533000000</v>
      </c>
      <c r="J1603" t="s">
        <v>171</v>
      </c>
      <c r="K1603" s="18" t="s">
        <v>172</v>
      </c>
      <c r="L1603" s="171">
        <f t="shared" ref="L1603:L1666" si="75">E1603-F1603</f>
        <v>77148000000</v>
      </c>
      <c r="M1603" s="14">
        <f t="shared" ref="M1603:M1666" si="76">G1603+H1603+I1603</f>
        <v>57549000000</v>
      </c>
      <c r="N1603" s="14">
        <f t="shared" ref="N1603:N1666" si="77">L1603-M1603</f>
        <v>19599000000</v>
      </c>
    </row>
    <row r="1604" spans="1:14" x14ac:dyDescent="0.2">
      <c r="A1604">
        <v>1669</v>
      </c>
      <c r="B1604" t="s">
        <v>534</v>
      </c>
      <c r="C1604" t="s">
        <v>7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s="2">
        <v>0</v>
      </c>
      <c r="I1604" s="2">
        <v>16017000000</v>
      </c>
      <c r="J1604" t="s">
        <v>171</v>
      </c>
      <c r="K1604" s="18" t="s">
        <v>172</v>
      </c>
      <c r="L1604" s="171">
        <f t="shared" si="75"/>
        <v>79063000000</v>
      </c>
      <c r="M1604" s="14">
        <f t="shared" si="76"/>
        <v>46003000000</v>
      </c>
      <c r="N1604" s="14">
        <f t="shared" si="77"/>
        <v>33060000000</v>
      </c>
    </row>
    <row r="1605" spans="1:14" x14ac:dyDescent="0.2">
      <c r="A1605">
        <v>1670</v>
      </c>
      <c r="B1605" t="s">
        <v>535</v>
      </c>
      <c r="C1605" t="s">
        <v>2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15</v>
      </c>
      <c r="K1605" s="18" t="s">
        <v>18</v>
      </c>
      <c r="L1605" s="171">
        <f t="shared" si="75"/>
        <v>1106027000</v>
      </c>
      <c r="M1605" s="14">
        <f t="shared" si="76"/>
        <v>587103000</v>
      </c>
      <c r="N1605" s="14">
        <f t="shared" si="77"/>
        <v>518924000</v>
      </c>
    </row>
    <row r="1606" spans="1:14" x14ac:dyDescent="0.2">
      <c r="A1606">
        <v>1671</v>
      </c>
      <c r="B1606" t="s">
        <v>535</v>
      </c>
      <c r="C1606" t="s">
        <v>5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15</v>
      </c>
      <c r="K1606" s="18" t="s">
        <v>18</v>
      </c>
      <c r="L1606" s="171">
        <f t="shared" si="75"/>
        <v>1120762000</v>
      </c>
      <c r="M1606" s="14">
        <f t="shared" si="76"/>
        <v>603419000</v>
      </c>
      <c r="N1606" s="14">
        <f t="shared" si="77"/>
        <v>517343000</v>
      </c>
    </row>
    <row r="1607" spans="1:14" x14ac:dyDescent="0.2">
      <c r="A1607">
        <v>1672</v>
      </c>
      <c r="B1607" t="s">
        <v>535</v>
      </c>
      <c r="C1607" t="s">
        <v>6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15</v>
      </c>
      <c r="K1607" s="18" t="s">
        <v>18</v>
      </c>
      <c r="L1607" s="171">
        <f t="shared" si="75"/>
        <v>1164431000</v>
      </c>
      <c r="M1607" s="14">
        <f t="shared" si="76"/>
        <v>631067000</v>
      </c>
      <c r="N1607" s="14">
        <f t="shared" si="77"/>
        <v>533364000</v>
      </c>
    </row>
    <row r="1608" spans="1:14" x14ac:dyDescent="0.2">
      <c r="A1608">
        <v>1673</v>
      </c>
      <c r="B1608" t="s">
        <v>535</v>
      </c>
      <c r="C1608" t="s">
        <v>7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15</v>
      </c>
      <c r="K1608" s="18" t="s">
        <v>18</v>
      </c>
      <c r="L1608" s="171">
        <f t="shared" si="75"/>
        <v>1199660000</v>
      </c>
      <c r="M1608" s="14">
        <f t="shared" si="76"/>
        <v>624415000</v>
      </c>
      <c r="N1608" s="14">
        <f t="shared" si="77"/>
        <v>575245000</v>
      </c>
    </row>
    <row r="1609" spans="1:14" x14ac:dyDescent="0.2">
      <c r="A1609">
        <v>1674</v>
      </c>
      <c r="B1609" t="s">
        <v>536</v>
      </c>
      <c r="C1609" t="s">
        <v>2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s="2">
        <v>0</v>
      </c>
      <c r="J1609" t="s">
        <v>12</v>
      </c>
      <c r="K1609" s="18" t="s">
        <v>477</v>
      </c>
      <c r="L1609" s="171">
        <f t="shared" si="75"/>
        <v>4363000000</v>
      </c>
      <c r="M1609" s="14">
        <f t="shared" si="76"/>
        <v>3097000000</v>
      </c>
      <c r="N1609" s="14">
        <f t="shared" si="77"/>
        <v>1266000000</v>
      </c>
    </row>
    <row r="1610" spans="1:14" x14ac:dyDescent="0.2">
      <c r="A1610">
        <v>1675</v>
      </c>
      <c r="B1610" t="s">
        <v>536</v>
      </c>
      <c r="C1610" t="s">
        <v>5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s="2">
        <v>0</v>
      </c>
      <c r="J1610" t="s">
        <v>12</v>
      </c>
      <c r="K1610" s="18" t="s">
        <v>477</v>
      </c>
      <c r="L1610" s="171">
        <f t="shared" si="75"/>
        <v>4360000000</v>
      </c>
      <c r="M1610" s="14">
        <f t="shared" si="76"/>
        <v>2569000000</v>
      </c>
      <c r="N1610" s="14">
        <f t="shared" si="77"/>
        <v>1791000000</v>
      </c>
    </row>
    <row r="1611" spans="1:14" x14ac:dyDescent="0.2">
      <c r="A1611">
        <v>1676</v>
      </c>
      <c r="B1611" t="s">
        <v>536</v>
      </c>
      <c r="C1611" t="s">
        <v>6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s="2">
        <v>0</v>
      </c>
      <c r="J1611" t="s">
        <v>12</v>
      </c>
      <c r="K1611" s="18" t="s">
        <v>477</v>
      </c>
      <c r="L1611" s="171">
        <f t="shared" si="75"/>
        <v>4221000000</v>
      </c>
      <c r="M1611" s="14">
        <f t="shared" si="76"/>
        <v>2610000000</v>
      </c>
      <c r="N1611" s="14">
        <f t="shared" si="77"/>
        <v>1611000000</v>
      </c>
    </row>
    <row r="1612" spans="1:14" x14ac:dyDescent="0.2">
      <c r="A1612">
        <v>1677</v>
      </c>
      <c r="B1612" t="s">
        <v>536</v>
      </c>
      <c r="C1612" t="s">
        <v>7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s="2">
        <v>0</v>
      </c>
      <c r="J1612" t="s">
        <v>12</v>
      </c>
      <c r="K1612" s="18" t="s">
        <v>477</v>
      </c>
      <c r="L1612" s="171">
        <f t="shared" si="75"/>
        <v>3435000000</v>
      </c>
      <c r="M1612" s="14">
        <f t="shared" si="76"/>
        <v>2969000000</v>
      </c>
      <c r="N1612" s="14">
        <f t="shared" si="77"/>
        <v>466000000</v>
      </c>
    </row>
    <row r="1613" spans="1:14" x14ac:dyDescent="0.2">
      <c r="A1613">
        <v>1678</v>
      </c>
      <c r="B1613" t="s">
        <v>537</v>
      </c>
      <c r="C1613" t="s">
        <v>2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s="2">
        <v>0</v>
      </c>
      <c r="I1613" s="2">
        <v>364200000</v>
      </c>
      <c r="J1613" t="s">
        <v>32</v>
      </c>
      <c r="K1613" s="18" t="s">
        <v>35</v>
      </c>
      <c r="L1613" s="171">
        <f t="shared" si="75"/>
        <v>1485900000</v>
      </c>
      <c r="M1613" s="14">
        <f t="shared" si="76"/>
        <v>485600000</v>
      </c>
      <c r="N1613" s="14">
        <f t="shared" si="77"/>
        <v>1000300000</v>
      </c>
    </row>
    <row r="1614" spans="1:14" x14ac:dyDescent="0.2">
      <c r="A1614">
        <v>1679</v>
      </c>
      <c r="B1614" t="s">
        <v>537</v>
      </c>
      <c r="C1614" t="s">
        <v>5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s="2">
        <v>0</v>
      </c>
      <c r="I1614" s="2">
        <v>340100000</v>
      </c>
      <c r="J1614" t="s">
        <v>32</v>
      </c>
      <c r="K1614" s="18" t="s">
        <v>35</v>
      </c>
      <c r="L1614" s="171">
        <f t="shared" si="75"/>
        <v>1536900000</v>
      </c>
      <c r="M1614" s="14">
        <f t="shared" si="76"/>
        <v>456800000</v>
      </c>
      <c r="N1614" s="14">
        <f t="shared" si="77"/>
        <v>1080100000</v>
      </c>
    </row>
    <row r="1615" spans="1:14" x14ac:dyDescent="0.2">
      <c r="A1615">
        <v>1680</v>
      </c>
      <c r="B1615" t="s">
        <v>537</v>
      </c>
      <c r="C1615" t="s">
        <v>6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s="2">
        <v>0</v>
      </c>
      <c r="I1615" s="2">
        <v>391400000</v>
      </c>
      <c r="J1615" t="s">
        <v>32</v>
      </c>
      <c r="K1615" s="18" t="s">
        <v>35</v>
      </c>
      <c r="L1615" s="171">
        <f t="shared" si="75"/>
        <v>1625300000</v>
      </c>
      <c r="M1615" s="14">
        <f t="shared" si="76"/>
        <v>513200000</v>
      </c>
      <c r="N1615" s="14">
        <f t="shared" si="77"/>
        <v>1112100000</v>
      </c>
    </row>
    <row r="1616" spans="1:14" x14ac:dyDescent="0.2">
      <c r="A1616">
        <v>1681</v>
      </c>
      <c r="B1616" t="s">
        <v>537</v>
      </c>
      <c r="C1616" t="s">
        <v>7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s="2">
        <v>0</v>
      </c>
      <c r="I1616" s="2">
        <v>561800000</v>
      </c>
      <c r="J1616" t="s">
        <v>32</v>
      </c>
      <c r="K1616" s="18" t="s">
        <v>35</v>
      </c>
      <c r="L1616" s="171">
        <f t="shared" si="75"/>
        <v>1976700000</v>
      </c>
      <c r="M1616" s="14">
        <f t="shared" si="76"/>
        <v>726200000</v>
      </c>
      <c r="N1616" s="14">
        <f t="shared" si="77"/>
        <v>1250500000</v>
      </c>
    </row>
    <row r="1617" spans="1:14" x14ac:dyDescent="0.2">
      <c r="A1617">
        <v>1682</v>
      </c>
      <c r="B1617" t="s">
        <v>538</v>
      </c>
      <c r="C1617" t="s">
        <v>2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s="2">
        <v>0</v>
      </c>
      <c r="I1617" s="2">
        <v>8891000000</v>
      </c>
      <c r="J1617" t="s">
        <v>37</v>
      </c>
      <c r="K1617" s="18" t="s">
        <v>94</v>
      </c>
      <c r="L1617" s="171">
        <f t="shared" si="75"/>
        <v>89520000000</v>
      </c>
      <c r="M1617" s="14">
        <f t="shared" si="76"/>
        <v>57615000000</v>
      </c>
      <c r="N1617" s="14">
        <f t="shared" si="77"/>
        <v>31905000000</v>
      </c>
    </row>
    <row r="1618" spans="1:14" x14ac:dyDescent="0.2">
      <c r="A1618">
        <v>1683</v>
      </c>
      <c r="B1618" t="s">
        <v>538</v>
      </c>
      <c r="C1618" t="s">
        <v>5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s="2">
        <v>0</v>
      </c>
      <c r="I1618" s="2">
        <v>3813000000</v>
      </c>
      <c r="J1618" t="s">
        <v>37</v>
      </c>
      <c r="K1618" s="18" t="s">
        <v>94</v>
      </c>
      <c r="L1618" s="171">
        <f t="shared" si="75"/>
        <v>86732000000</v>
      </c>
      <c r="M1618" s="14">
        <f t="shared" si="76"/>
        <v>51151000000</v>
      </c>
      <c r="N1618" s="14">
        <f t="shared" si="77"/>
        <v>35581000000</v>
      </c>
    </row>
    <row r="1619" spans="1:14" x14ac:dyDescent="0.2">
      <c r="A1619">
        <v>1684</v>
      </c>
      <c r="B1619" t="s">
        <v>538</v>
      </c>
      <c r="C1619" t="s">
        <v>6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s="2">
        <v>0</v>
      </c>
      <c r="I1619" s="2">
        <v>2765000000</v>
      </c>
      <c r="J1619" t="s">
        <v>37</v>
      </c>
      <c r="K1619" s="18" t="s">
        <v>94</v>
      </c>
      <c r="L1619" s="171">
        <f t="shared" si="75"/>
        <v>87276000000</v>
      </c>
      <c r="M1619" s="14">
        <f t="shared" si="76"/>
        <v>50432000000</v>
      </c>
      <c r="N1619" s="14">
        <f t="shared" si="77"/>
        <v>36844000000</v>
      </c>
    </row>
    <row r="1620" spans="1:14" x14ac:dyDescent="0.2">
      <c r="A1620">
        <v>1685</v>
      </c>
      <c r="B1620" t="s">
        <v>538</v>
      </c>
      <c r="C1620" t="s">
        <v>7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s="2">
        <v>0</v>
      </c>
      <c r="I1620" s="2">
        <v>3688000000</v>
      </c>
      <c r="J1620" t="s">
        <v>37</v>
      </c>
      <c r="K1620" s="18" t="s">
        <v>94</v>
      </c>
      <c r="L1620" s="171">
        <f t="shared" si="75"/>
        <v>89070000000</v>
      </c>
      <c r="M1620" s="14">
        <f t="shared" si="76"/>
        <v>52416000000</v>
      </c>
      <c r="N1620" s="14">
        <f t="shared" si="77"/>
        <v>36654000000</v>
      </c>
    </row>
    <row r="1621" spans="1:14" x14ac:dyDescent="0.2">
      <c r="A1621">
        <v>1686</v>
      </c>
      <c r="B1621" t="s">
        <v>539</v>
      </c>
      <c r="C1621" t="s">
        <v>2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s="2">
        <v>0</v>
      </c>
      <c r="I1621" s="2">
        <v>0</v>
      </c>
      <c r="J1621" t="s">
        <v>26</v>
      </c>
      <c r="K1621" s="18" t="s">
        <v>335</v>
      </c>
      <c r="L1621" s="171">
        <f t="shared" si="75"/>
        <v>4629000000</v>
      </c>
      <c r="M1621" s="14">
        <f t="shared" si="76"/>
        <v>3682000000</v>
      </c>
      <c r="N1621" s="14">
        <f t="shared" si="77"/>
        <v>947000000</v>
      </c>
    </row>
    <row r="1622" spans="1:14" x14ac:dyDescent="0.2">
      <c r="A1622">
        <v>1687</v>
      </c>
      <c r="B1622" t="s">
        <v>539</v>
      </c>
      <c r="C1622" t="s">
        <v>5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s="2">
        <v>0</v>
      </c>
      <c r="I1622" s="2">
        <v>0</v>
      </c>
      <c r="J1622" t="s">
        <v>26</v>
      </c>
      <c r="K1622" s="18" t="s">
        <v>335</v>
      </c>
      <c r="L1622" s="171">
        <f t="shared" si="75"/>
        <v>5044000000</v>
      </c>
      <c r="M1622" s="14">
        <f t="shared" si="76"/>
        <v>4032000000</v>
      </c>
      <c r="N1622" s="14">
        <f t="shared" si="77"/>
        <v>1012000000</v>
      </c>
    </row>
    <row r="1623" spans="1:14" x14ac:dyDescent="0.2">
      <c r="A1623">
        <v>1688</v>
      </c>
      <c r="B1623" t="s">
        <v>539</v>
      </c>
      <c r="C1623" t="s">
        <v>6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s="2">
        <v>0</v>
      </c>
      <c r="I1623" s="2">
        <v>0</v>
      </c>
      <c r="J1623" t="s">
        <v>26</v>
      </c>
      <c r="K1623" s="18" t="s">
        <v>335</v>
      </c>
      <c r="L1623" s="171">
        <f t="shared" si="75"/>
        <v>5416000000</v>
      </c>
      <c r="M1623" s="14">
        <f t="shared" si="76"/>
        <v>4472000000</v>
      </c>
      <c r="N1623" s="14">
        <f t="shared" si="77"/>
        <v>944000000</v>
      </c>
    </row>
    <row r="1624" spans="1:14" x14ac:dyDescent="0.2">
      <c r="A1624">
        <v>1689</v>
      </c>
      <c r="B1624" t="s">
        <v>539</v>
      </c>
      <c r="C1624" t="s">
        <v>7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s="2">
        <v>0</v>
      </c>
      <c r="I1624" s="2">
        <v>0</v>
      </c>
      <c r="J1624" t="s">
        <v>26</v>
      </c>
      <c r="K1624" s="18" t="s">
        <v>335</v>
      </c>
      <c r="L1624" s="171">
        <f t="shared" si="75"/>
        <v>5411000000</v>
      </c>
      <c r="M1624" s="14">
        <f t="shared" si="76"/>
        <v>4477000000</v>
      </c>
      <c r="N1624" s="14">
        <f t="shared" si="77"/>
        <v>934000000</v>
      </c>
    </row>
    <row r="1625" spans="1:14" x14ac:dyDescent="0.2">
      <c r="A1625">
        <v>1690</v>
      </c>
      <c r="B1625" t="s">
        <v>540</v>
      </c>
      <c r="C1625" t="s">
        <v>2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s="2">
        <v>0</v>
      </c>
      <c r="I1625" s="2">
        <v>25000000</v>
      </c>
      <c r="J1625" t="s">
        <v>9</v>
      </c>
      <c r="K1625" s="18" t="s">
        <v>468</v>
      </c>
      <c r="L1625" s="171">
        <f t="shared" si="75"/>
        <v>3298000000</v>
      </c>
      <c r="M1625" s="14">
        <f t="shared" si="76"/>
        <v>1853000000</v>
      </c>
      <c r="N1625" s="14">
        <f t="shared" si="77"/>
        <v>1445000000</v>
      </c>
    </row>
    <row r="1626" spans="1:14" x14ac:dyDescent="0.2">
      <c r="A1626">
        <v>1691</v>
      </c>
      <c r="B1626" t="s">
        <v>540</v>
      </c>
      <c r="C1626" t="s">
        <v>5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s="2">
        <v>0</v>
      </c>
      <c r="I1626" s="2">
        <v>33000000</v>
      </c>
      <c r="J1626" t="s">
        <v>9</v>
      </c>
      <c r="K1626" s="18" t="s">
        <v>468</v>
      </c>
      <c r="L1626" s="171">
        <f t="shared" si="75"/>
        <v>3395000000</v>
      </c>
      <c r="M1626" s="14">
        <f t="shared" si="76"/>
        <v>2071000000</v>
      </c>
      <c r="N1626" s="14">
        <f t="shared" si="77"/>
        <v>1324000000</v>
      </c>
    </row>
    <row r="1627" spans="1:14" x14ac:dyDescent="0.2">
      <c r="A1627">
        <v>1692</v>
      </c>
      <c r="B1627" t="s">
        <v>540</v>
      </c>
      <c r="C1627" t="s">
        <v>6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s="2">
        <v>0</v>
      </c>
      <c r="I1627" s="2">
        <v>74000000</v>
      </c>
      <c r="J1627" t="s">
        <v>9</v>
      </c>
      <c r="K1627" s="18" t="s">
        <v>468</v>
      </c>
      <c r="L1627" s="171">
        <f t="shared" si="75"/>
        <v>3690000000</v>
      </c>
      <c r="M1627" s="14">
        <f t="shared" si="76"/>
        <v>2204000000</v>
      </c>
      <c r="N1627" s="14">
        <f t="shared" si="77"/>
        <v>1486000000</v>
      </c>
    </row>
    <row r="1628" spans="1:14" x14ac:dyDescent="0.2">
      <c r="A1628">
        <v>1693</v>
      </c>
      <c r="B1628" t="s">
        <v>540</v>
      </c>
      <c r="C1628" t="s">
        <v>7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s="2">
        <v>0</v>
      </c>
      <c r="I1628" s="2">
        <v>71000000</v>
      </c>
      <c r="J1628" t="s">
        <v>9</v>
      </c>
      <c r="K1628" s="18" t="s">
        <v>468</v>
      </c>
      <c r="L1628" s="171">
        <f t="shared" si="75"/>
        <v>3682000000</v>
      </c>
      <c r="M1628" s="14">
        <f t="shared" si="76"/>
        <v>2155000000</v>
      </c>
      <c r="N1628" s="14">
        <f t="shared" si="77"/>
        <v>1527000000</v>
      </c>
    </row>
    <row r="1629" spans="1:14" x14ac:dyDescent="0.2">
      <c r="A1629">
        <v>1698</v>
      </c>
      <c r="B1629" t="s">
        <v>541</v>
      </c>
      <c r="C1629" t="s">
        <v>2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s="2">
        <v>0</v>
      </c>
      <c r="I1629" s="2">
        <v>1333000000</v>
      </c>
      <c r="J1629" t="s">
        <v>3</v>
      </c>
      <c r="K1629" s="18" t="s">
        <v>542</v>
      </c>
      <c r="L1629" s="171">
        <f t="shared" si="75"/>
        <v>4871000000</v>
      </c>
      <c r="M1629" s="14">
        <f t="shared" si="76"/>
        <v>2801000000</v>
      </c>
      <c r="N1629" s="14">
        <f t="shared" si="77"/>
        <v>2070000000</v>
      </c>
    </row>
    <row r="1630" spans="1:14" x14ac:dyDescent="0.2">
      <c r="A1630">
        <v>1699</v>
      </c>
      <c r="B1630" t="s">
        <v>541</v>
      </c>
      <c r="C1630" t="s">
        <v>5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s="2">
        <v>0</v>
      </c>
      <c r="I1630" s="2">
        <v>1292000000</v>
      </c>
      <c r="J1630" t="s">
        <v>3</v>
      </c>
      <c r="K1630" s="18" t="s">
        <v>542</v>
      </c>
      <c r="L1630" s="171">
        <f t="shared" si="75"/>
        <v>4994000000</v>
      </c>
      <c r="M1630" s="14">
        <f t="shared" si="76"/>
        <v>2773000000</v>
      </c>
      <c r="N1630" s="14">
        <f t="shared" si="77"/>
        <v>2221000000</v>
      </c>
    </row>
    <row r="1631" spans="1:14" x14ac:dyDescent="0.2">
      <c r="A1631">
        <v>1700</v>
      </c>
      <c r="B1631" t="s">
        <v>541</v>
      </c>
      <c r="C1631" t="s">
        <v>6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s="2">
        <v>0</v>
      </c>
      <c r="I1631" s="2">
        <v>1245000000</v>
      </c>
      <c r="J1631" t="s">
        <v>3</v>
      </c>
      <c r="K1631" s="18" t="s">
        <v>542</v>
      </c>
      <c r="L1631" s="171">
        <f t="shared" si="75"/>
        <v>4730000000</v>
      </c>
      <c r="M1631" s="14">
        <f t="shared" si="76"/>
        <v>2588000000</v>
      </c>
      <c r="N1631" s="14">
        <f t="shared" si="77"/>
        <v>2142000000</v>
      </c>
    </row>
    <row r="1632" spans="1:14" x14ac:dyDescent="0.2">
      <c r="A1632">
        <v>1701</v>
      </c>
      <c r="B1632" t="s">
        <v>541</v>
      </c>
      <c r="C1632" t="s">
        <v>7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s="2">
        <v>0</v>
      </c>
      <c r="I1632" s="2">
        <v>1301000000</v>
      </c>
      <c r="J1632" t="s">
        <v>3</v>
      </c>
      <c r="K1632" s="18" t="s">
        <v>542</v>
      </c>
      <c r="L1632" s="171">
        <f t="shared" si="75"/>
        <v>5123000000</v>
      </c>
      <c r="M1632" s="14">
        <f t="shared" si="76"/>
        <v>2711000000</v>
      </c>
      <c r="N1632" s="14">
        <f t="shared" si="77"/>
        <v>2412000000</v>
      </c>
    </row>
    <row r="1633" spans="1:14" x14ac:dyDescent="0.2">
      <c r="A1633">
        <v>1702</v>
      </c>
      <c r="B1633" t="s">
        <v>543</v>
      </c>
      <c r="C1633" t="s">
        <v>2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s="2">
        <v>0</v>
      </c>
      <c r="I1633" s="2">
        <v>756000000</v>
      </c>
      <c r="J1633" t="s">
        <v>72</v>
      </c>
      <c r="K1633" s="18" t="s">
        <v>73</v>
      </c>
      <c r="L1633" s="171">
        <f t="shared" si="75"/>
        <v>2963000000</v>
      </c>
      <c r="M1633" s="14">
        <f t="shared" si="76"/>
        <v>1351000000</v>
      </c>
      <c r="N1633" s="14">
        <f t="shared" si="77"/>
        <v>1612000000</v>
      </c>
    </row>
    <row r="1634" spans="1:14" x14ac:dyDescent="0.2">
      <c r="A1634">
        <v>1703</v>
      </c>
      <c r="B1634" t="s">
        <v>543</v>
      </c>
      <c r="C1634" t="s">
        <v>5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s="2">
        <v>0</v>
      </c>
      <c r="I1634" s="2">
        <v>815000000</v>
      </c>
      <c r="J1634" t="s">
        <v>72</v>
      </c>
      <c r="K1634" s="18" t="s">
        <v>73</v>
      </c>
      <c r="L1634" s="171">
        <f t="shared" si="75"/>
        <v>2736000000</v>
      </c>
      <c r="M1634" s="14">
        <f t="shared" si="76"/>
        <v>1361000000</v>
      </c>
      <c r="N1634" s="14">
        <f t="shared" si="77"/>
        <v>1375000000</v>
      </c>
    </row>
    <row r="1635" spans="1:14" x14ac:dyDescent="0.2">
      <c r="A1635">
        <v>1704</v>
      </c>
      <c r="B1635" t="s">
        <v>543</v>
      </c>
      <c r="C1635" t="s">
        <v>6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s="2">
        <v>0</v>
      </c>
      <c r="I1635" s="2">
        <v>1176000000</v>
      </c>
      <c r="J1635" t="s">
        <v>72</v>
      </c>
      <c r="K1635" s="18" t="s">
        <v>73</v>
      </c>
      <c r="L1635" s="171">
        <f t="shared" si="75"/>
        <v>3129000000</v>
      </c>
      <c r="M1635" s="14">
        <f t="shared" si="76"/>
        <v>1560000000</v>
      </c>
      <c r="N1635" s="14">
        <f t="shared" si="77"/>
        <v>1569000000</v>
      </c>
    </row>
    <row r="1636" spans="1:14" x14ac:dyDescent="0.2">
      <c r="A1636">
        <v>1705</v>
      </c>
      <c r="B1636" t="s">
        <v>543</v>
      </c>
      <c r="C1636" t="s">
        <v>7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s="2">
        <v>0</v>
      </c>
      <c r="I1636" s="2">
        <v>1738000000</v>
      </c>
      <c r="J1636" t="s">
        <v>72</v>
      </c>
      <c r="K1636" s="18" t="s">
        <v>73</v>
      </c>
      <c r="L1636" s="171">
        <f t="shared" si="75"/>
        <v>3926000000</v>
      </c>
      <c r="M1636" s="14">
        <f t="shared" si="76"/>
        <v>2602000000</v>
      </c>
      <c r="N1636" s="14">
        <f t="shared" si="77"/>
        <v>1324000000</v>
      </c>
    </row>
    <row r="1637" spans="1:14" x14ac:dyDescent="0.2">
      <c r="A1637">
        <v>1706</v>
      </c>
      <c r="B1637" t="s">
        <v>544</v>
      </c>
      <c r="C1637" t="s">
        <v>2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s="2">
        <v>0</v>
      </c>
      <c r="I1637" s="2">
        <v>0</v>
      </c>
      <c r="J1637" t="s">
        <v>26</v>
      </c>
      <c r="K1637" s="18" t="s">
        <v>157</v>
      </c>
      <c r="L1637" s="171">
        <f t="shared" si="75"/>
        <v>116354000000</v>
      </c>
      <c r="M1637" s="14">
        <f t="shared" si="76"/>
        <v>88629000000</v>
      </c>
      <c r="N1637" s="14">
        <f t="shared" si="77"/>
        <v>27725000000</v>
      </c>
    </row>
    <row r="1638" spans="1:14" x14ac:dyDescent="0.2">
      <c r="A1638">
        <v>1707</v>
      </c>
      <c r="B1638" t="s">
        <v>544</v>
      </c>
      <c r="C1638" t="s">
        <v>5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s="2">
        <v>0</v>
      </c>
      <c r="I1638" s="2">
        <v>0</v>
      </c>
      <c r="J1638" t="s">
        <v>26</v>
      </c>
      <c r="K1638" s="18" t="s">
        <v>157</v>
      </c>
      <c r="L1638" s="171">
        <f t="shared" si="75"/>
        <v>118225000000</v>
      </c>
      <c r="M1638" s="14">
        <f t="shared" si="76"/>
        <v>91353000000</v>
      </c>
      <c r="N1638" s="14">
        <f t="shared" si="77"/>
        <v>26872000000</v>
      </c>
    </row>
    <row r="1639" spans="1:14" x14ac:dyDescent="0.2">
      <c r="A1639">
        <v>1708</v>
      </c>
      <c r="B1639" t="s">
        <v>544</v>
      </c>
      <c r="C1639" t="s">
        <v>6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s="2">
        <v>0</v>
      </c>
      <c r="I1639" s="2">
        <v>0</v>
      </c>
      <c r="J1639" t="s">
        <v>26</v>
      </c>
      <c r="K1639" s="18" t="s">
        <v>157</v>
      </c>
      <c r="L1639" s="171">
        <f t="shared" si="75"/>
        <v>120565000000</v>
      </c>
      <c r="M1639" s="14">
        <f t="shared" si="76"/>
        <v>93418000000</v>
      </c>
      <c r="N1639" s="14">
        <f t="shared" si="77"/>
        <v>27147000000</v>
      </c>
    </row>
    <row r="1640" spans="1:14" x14ac:dyDescent="0.2">
      <c r="A1640">
        <v>1709</v>
      </c>
      <c r="B1640" t="s">
        <v>544</v>
      </c>
      <c r="C1640" t="s">
        <v>7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s="2">
        <v>0</v>
      </c>
      <c r="I1640" s="2">
        <v>0</v>
      </c>
      <c r="J1640" t="s">
        <v>26</v>
      </c>
      <c r="K1640" s="18" t="s">
        <v>157</v>
      </c>
      <c r="L1640" s="171">
        <f t="shared" si="75"/>
        <v>121146000000</v>
      </c>
      <c r="M1640" s="14">
        <f t="shared" si="76"/>
        <v>97041000000</v>
      </c>
      <c r="N1640" s="14">
        <f t="shared" si="77"/>
        <v>24105000000</v>
      </c>
    </row>
    <row r="1641" spans="1:14" x14ac:dyDescent="0.2">
      <c r="A1641">
        <v>1710</v>
      </c>
      <c r="B1641" t="s">
        <v>545</v>
      </c>
      <c r="C1641" t="s">
        <v>2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s="2">
        <v>0</v>
      </c>
      <c r="I1641" s="2">
        <v>86000000</v>
      </c>
      <c r="J1641" t="s">
        <v>48</v>
      </c>
      <c r="K1641" s="18" t="s">
        <v>85</v>
      </c>
      <c r="L1641" s="171">
        <f t="shared" si="75"/>
        <v>1933600000</v>
      </c>
      <c r="M1641" s="14">
        <f t="shared" si="76"/>
        <v>1023600000</v>
      </c>
      <c r="N1641" s="14">
        <f t="shared" si="77"/>
        <v>910000000</v>
      </c>
    </row>
    <row r="1642" spans="1:14" x14ac:dyDescent="0.2">
      <c r="A1642">
        <v>1711</v>
      </c>
      <c r="B1642" t="s">
        <v>545</v>
      </c>
      <c r="C1642" t="s">
        <v>5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s="2">
        <v>0</v>
      </c>
      <c r="I1642" s="2">
        <v>118900000</v>
      </c>
      <c r="J1642" t="s">
        <v>48</v>
      </c>
      <c r="K1642" s="18" t="s">
        <v>85</v>
      </c>
      <c r="L1642" s="171">
        <f t="shared" si="75"/>
        <v>2138300000</v>
      </c>
      <c r="M1642" s="14">
        <f t="shared" si="76"/>
        <v>1145000000</v>
      </c>
      <c r="N1642" s="14">
        <f t="shared" si="77"/>
        <v>993300000</v>
      </c>
    </row>
    <row r="1643" spans="1:14" x14ac:dyDescent="0.2">
      <c r="A1643">
        <v>1712</v>
      </c>
      <c r="B1643" t="s">
        <v>545</v>
      </c>
      <c r="C1643" t="s">
        <v>6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s="2">
        <v>0</v>
      </c>
      <c r="I1643" s="2">
        <v>211800000</v>
      </c>
      <c r="J1643" t="s">
        <v>48</v>
      </c>
      <c r="K1643" s="18" t="s">
        <v>85</v>
      </c>
      <c r="L1643" s="171">
        <f t="shared" si="75"/>
        <v>2758600000</v>
      </c>
      <c r="M1643" s="14">
        <f t="shared" si="76"/>
        <v>1961900000</v>
      </c>
      <c r="N1643" s="14">
        <f t="shared" si="77"/>
        <v>796700000</v>
      </c>
    </row>
    <row r="1644" spans="1:14" x14ac:dyDescent="0.2">
      <c r="A1644">
        <v>1713</v>
      </c>
      <c r="B1644" t="s">
        <v>546</v>
      </c>
      <c r="C1644" t="s">
        <v>2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s="2">
        <v>0</v>
      </c>
      <c r="I1644" s="2">
        <v>0</v>
      </c>
      <c r="J1644" t="s">
        <v>12</v>
      </c>
      <c r="K1644" s="18" t="s">
        <v>46</v>
      </c>
      <c r="L1644" s="171">
        <f t="shared" si="75"/>
        <v>2470600000</v>
      </c>
      <c r="M1644" s="14">
        <f t="shared" si="76"/>
        <v>1140600000</v>
      </c>
      <c r="N1644" s="14">
        <f t="shared" si="77"/>
        <v>1330000000</v>
      </c>
    </row>
    <row r="1645" spans="1:14" x14ac:dyDescent="0.2">
      <c r="A1645">
        <v>1714</v>
      </c>
      <c r="B1645" t="s">
        <v>546</v>
      </c>
      <c r="C1645" t="s">
        <v>5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s="2">
        <v>0</v>
      </c>
      <c r="I1645" s="2">
        <v>0</v>
      </c>
      <c r="J1645" t="s">
        <v>12</v>
      </c>
      <c r="K1645" s="18" t="s">
        <v>46</v>
      </c>
      <c r="L1645" s="171">
        <f t="shared" si="75"/>
        <v>2307000000</v>
      </c>
      <c r="M1645" s="14">
        <f t="shared" si="76"/>
        <v>1199600000</v>
      </c>
      <c r="N1645" s="14">
        <f t="shared" si="77"/>
        <v>1107400000</v>
      </c>
    </row>
    <row r="1646" spans="1:14" x14ac:dyDescent="0.2">
      <c r="A1646">
        <v>1715</v>
      </c>
      <c r="B1646" t="s">
        <v>546</v>
      </c>
      <c r="C1646" t="s">
        <v>6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s="2">
        <v>0</v>
      </c>
      <c r="I1646" s="2">
        <v>0</v>
      </c>
      <c r="J1646" t="s">
        <v>12</v>
      </c>
      <c r="K1646" s="18" t="s">
        <v>46</v>
      </c>
      <c r="L1646" s="171">
        <f t="shared" si="75"/>
        <v>2309800000</v>
      </c>
      <c r="M1646" s="14">
        <f t="shared" si="76"/>
        <v>1169300000</v>
      </c>
      <c r="N1646" s="14">
        <f t="shared" si="77"/>
        <v>1140500000</v>
      </c>
    </row>
    <row r="1647" spans="1:14" x14ac:dyDescent="0.2">
      <c r="A1647">
        <v>1716</v>
      </c>
      <c r="B1647" t="s">
        <v>546</v>
      </c>
      <c r="C1647" t="s">
        <v>7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s="2">
        <v>0</v>
      </c>
      <c r="I1647" s="2">
        <v>0</v>
      </c>
      <c r="J1647" t="s">
        <v>12</v>
      </c>
      <c r="K1647" s="18" t="s">
        <v>46</v>
      </c>
      <c r="L1647" s="171">
        <f t="shared" si="75"/>
        <v>2284300000</v>
      </c>
      <c r="M1647" s="14">
        <f t="shared" si="76"/>
        <v>1174900000</v>
      </c>
      <c r="N1647" s="14">
        <f t="shared" si="77"/>
        <v>1109400000</v>
      </c>
    </row>
    <row r="1648" spans="1:14" x14ac:dyDescent="0.2">
      <c r="A1648">
        <v>1717</v>
      </c>
      <c r="B1648" t="s">
        <v>547</v>
      </c>
      <c r="C1648" t="s">
        <v>2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s="2">
        <v>0</v>
      </c>
      <c r="J1648" t="s">
        <v>42</v>
      </c>
      <c r="K1648" s="18" t="s">
        <v>43</v>
      </c>
      <c r="L1648" s="171">
        <f t="shared" si="75"/>
        <v>996000000</v>
      </c>
      <c r="M1648" s="14">
        <f t="shared" si="76"/>
        <v>352000000</v>
      </c>
      <c r="N1648" s="14">
        <f t="shared" si="77"/>
        <v>644000000</v>
      </c>
    </row>
    <row r="1649" spans="1:14" x14ac:dyDescent="0.2">
      <c r="A1649">
        <v>1718</v>
      </c>
      <c r="B1649" t="s">
        <v>547</v>
      </c>
      <c r="C1649" t="s">
        <v>5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s="2">
        <v>0</v>
      </c>
      <c r="J1649" t="s">
        <v>42</v>
      </c>
      <c r="K1649" s="18" t="s">
        <v>43</v>
      </c>
      <c r="L1649" s="171">
        <f t="shared" si="75"/>
        <v>1538000000</v>
      </c>
      <c r="M1649" s="14">
        <f t="shared" si="76"/>
        <v>527000000</v>
      </c>
      <c r="N1649" s="14">
        <f t="shared" si="77"/>
        <v>1011000000</v>
      </c>
    </row>
    <row r="1650" spans="1:14" x14ac:dyDescent="0.2">
      <c r="A1650">
        <v>1719</v>
      </c>
      <c r="B1650" t="s">
        <v>547</v>
      </c>
      <c r="C1650" t="s">
        <v>6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s="2">
        <v>0</v>
      </c>
      <c r="J1650" t="s">
        <v>42</v>
      </c>
      <c r="K1650" s="18" t="s">
        <v>43</v>
      </c>
      <c r="L1650" s="171">
        <f t="shared" si="75"/>
        <v>1640000000</v>
      </c>
      <c r="M1650" s="14">
        <f t="shared" si="76"/>
        <v>276000000</v>
      </c>
      <c r="N1650" s="14">
        <f t="shared" si="77"/>
        <v>1364000000</v>
      </c>
    </row>
    <row r="1651" spans="1:14" x14ac:dyDescent="0.2">
      <c r="A1651">
        <v>1720</v>
      </c>
      <c r="B1651" t="s">
        <v>547</v>
      </c>
      <c r="C1651" t="s">
        <v>7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s="2">
        <v>0</v>
      </c>
      <c r="J1651" t="s">
        <v>42</v>
      </c>
      <c r="K1651" s="18" t="s">
        <v>43</v>
      </c>
      <c r="L1651" s="171">
        <f t="shared" si="75"/>
        <v>1388000000</v>
      </c>
      <c r="M1651" s="14">
        <f t="shared" si="76"/>
        <v>444000000</v>
      </c>
      <c r="N1651" s="14">
        <f t="shared" si="77"/>
        <v>944000000</v>
      </c>
    </row>
    <row r="1652" spans="1:14" x14ac:dyDescent="0.2">
      <c r="A1652">
        <v>1721</v>
      </c>
      <c r="B1652" t="s">
        <v>548</v>
      </c>
      <c r="C1652" t="s">
        <v>2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s="2">
        <v>0</v>
      </c>
      <c r="I1652" s="2">
        <v>185000000</v>
      </c>
      <c r="J1652" t="s">
        <v>9</v>
      </c>
      <c r="K1652" s="18" t="s">
        <v>122</v>
      </c>
      <c r="L1652" s="171">
        <f t="shared" si="75"/>
        <v>2441000000</v>
      </c>
      <c r="M1652" s="14">
        <f t="shared" si="76"/>
        <v>1574000000</v>
      </c>
      <c r="N1652" s="14">
        <f t="shared" si="77"/>
        <v>867000000</v>
      </c>
    </row>
    <row r="1653" spans="1:14" x14ac:dyDescent="0.2">
      <c r="A1653">
        <v>1722</v>
      </c>
      <c r="B1653" t="s">
        <v>548</v>
      </c>
      <c r="C1653" t="s">
        <v>5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s="2">
        <v>0</v>
      </c>
      <c r="I1653" s="2">
        <v>216000000</v>
      </c>
      <c r="J1653" t="s">
        <v>9</v>
      </c>
      <c r="K1653" s="18" t="s">
        <v>122</v>
      </c>
      <c r="L1653" s="171">
        <f t="shared" si="75"/>
        <v>2615000000</v>
      </c>
      <c r="M1653" s="14">
        <f t="shared" si="76"/>
        <v>1687000000</v>
      </c>
      <c r="N1653" s="14">
        <f t="shared" si="77"/>
        <v>928000000</v>
      </c>
    </row>
    <row r="1654" spans="1:14" x14ac:dyDescent="0.2">
      <c r="A1654">
        <v>1723</v>
      </c>
      <c r="B1654" t="s">
        <v>548</v>
      </c>
      <c r="C1654" t="s">
        <v>6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s="2">
        <v>0</v>
      </c>
      <c r="I1654" s="2">
        <v>233000000</v>
      </c>
      <c r="J1654" t="s">
        <v>9</v>
      </c>
      <c r="K1654" s="18" t="s">
        <v>122</v>
      </c>
      <c r="L1654" s="171">
        <f t="shared" si="75"/>
        <v>2777000000</v>
      </c>
      <c r="M1654" s="14">
        <f t="shared" si="76"/>
        <v>1790000000</v>
      </c>
      <c r="N1654" s="14">
        <f t="shared" si="77"/>
        <v>987000000</v>
      </c>
    </row>
    <row r="1655" spans="1:14" x14ac:dyDescent="0.2">
      <c r="A1655">
        <v>1724</v>
      </c>
      <c r="B1655" t="s">
        <v>548</v>
      </c>
      <c r="C1655" t="s">
        <v>7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s="2">
        <v>0</v>
      </c>
      <c r="I1655" s="2">
        <v>234000000</v>
      </c>
      <c r="J1655" t="s">
        <v>9</v>
      </c>
      <c r="K1655" s="18" t="s">
        <v>122</v>
      </c>
      <c r="L1655" s="171">
        <f t="shared" si="75"/>
        <v>2836000000</v>
      </c>
      <c r="M1655" s="14">
        <f t="shared" si="76"/>
        <v>1808000000</v>
      </c>
      <c r="N1655" s="14">
        <f t="shared" si="77"/>
        <v>1028000000</v>
      </c>
    </row>
    <row r="1656" spans="1:14" x14ac:dyDescent="0.2">
      <c r="A1656">
        <v>1725</v>
      </c>
      <c r="B1656" t="s">
        <v>549</v>
      </c>
      <c r="C1656" t="s">
        <v>2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s="2">
        <v>0</v>
      </c>
      <c r="I1656" s="2">
        <v>373199000</v>
      </c>
      <c r="J1656" t="s">
        <v>9</v>
      </c>
      <c r="K1656" s="18" t="s">
        <v>550</v>
      </c>
      <c r="L1656" s="171">
        <f t="shared" si="75"/>
        <v>1902709000</v>
      </c>
      <c r="M1656" s="14">
        <f t="shared" si="76"/>
        <v>854876000</v>
      </c>
      <c r="N1656" s="14">
        <f t="shared" si="77"/>
        <v>1047833000</v>
      </c>
    </row>
    <row r="1657" spans="1:14" x14ac:dyDescent="0.2">
      <c r="A1657">
        <v>1726</v>
      </c>
      <c r="B1657" t="s">
        <v>549</v>
      </c>
      <c r="C1657" t="s">
        <v>5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s="2">
        <v>0</v>
      </c>
      <c r="I1657" s="2">
        <v>371051000</v>
      </c>
      <c r="J1657" t="s">
        <v>9</v>
      </c>
      <c r="K1657" s="18" t="s">
        <v>550</v>
      </c>
      <c r="L1657" s="171">
        <f t="shared" si="75"/>
        <v>2142114000</v>
      </c>
      <c r="M1657" s="14">
        <f t="shared" si="76"/>
        <v>836977000</v>
      </c>
      <c r="N1657" s="14">
        <f t="shared" si="77"/>
        <v>1305137000</v>
      </c>
    </row>
    <row r="1658" spans="1:14" x14ac:dyDescent="0.2">
      <c r="A1658">
        <v>1727</v>
      </c>
      <c r="B1658" t="s">
        <v>549</v>
      </c>
      <c r="C1658" t="s">
        <v>6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s="2">
        <v>0</v>
      </c>
      <c r="I1658" s="2">
        <v>314119000</v>
      </c>
      <c r="J1658" t="s">
        <v>9</v>
      </c>
      <c r="K1658" s="18" t="s">
        <v>550</v>
      </c>
      <c r="L1658" s="171">
        <f t="shared" si="75"/>
        <v>2117350000</v>
      </c>
      <c r="M1658" s="14">
        <f t="shared" si="76"/>
        <v>817020000</v>
      </c>
      <c r="N1658" s="14">
        <f t="shared" si="77"/>
        <v>1300330000</v>
      </c>
    </row>
    <row r="1659" spans="1:14" x14ac:dyDescent="0.2">
      <c r="A1659">
        <v>1728</v>
      </c>
      <c r="B1659" t="s">
        <v>549</v>
      </c>
      <c r="C1659" t="s">
        <v>7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s="2">
        <v>0</v>
      </c>
      <c r="I1659" s="2">
        <v>322629000</v>
      </c>
      <c r="J1659" t="s">
        <v>9</v>
      </c>
      <c r="K1659" s="18" t="s">
        <v>550</v>
      </c>
      <c r="L1659" s="171">
        <f t="shared" si="75"/>
        <v>1545509000</v>
      </c>
      <c r="M1659" s="14">
        <f t="shared" si="76"/>
        <v>797957000</v>
      </c>
      <c r="N1659" s="14">
        <f t="shared" si="77"/>
        <v>747552000</v>
      </c>
    </row>
    <row r="1660" spans="1:14" x14ac:dyDescent="0.2">
      <c r="A1660">
        <v>1729</v>
      </c>
      <c r="B1660" t="s">
        <v>551</v>
      </c>
      <c r="C1660" t="s">
        <v>2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s="2">
        <v>0</v>
      </c>
      <c r="I1660" s="2">
        <v>513916000</v>
      </c>
      <c r="J1660" t="s">
        <v>72</v>
      </c>
      <c r="K1660" s="18" t="s">
        <v>73</v>
      </c>
      <c r="L1660" s="171">
        <f t="shared" si="75"/>
        <v>1286035000</v>
      </c>
      <c r="M1660" s="14">
        <f t="shared" si="76"/>
        <v>702218000</v>
      </c>
      <c r="N1660" s="14">
        <f t="shared" si="77"/>
        <v>583817000</v>
      </c>
    </row>
    <row r="1661" spans="1:14" x14ac:dyDescent="0.2">
      <c r="A1661">
        <v>1730</v>
      </c>
      <c r="B1661" t="s">
        <v>551</v>
      </c>
      <c r="C1661" t="s">
        <v>5</v>
      </c>
      <c r="D1661" s="1">
        <v>41639</v>
      </c>
      <c r="E1661" s="2">
        <v>1998051000</v>
      </c>
      <c r="F1661" s="2">
        <v>406198000</v>
      </c>
      <c r="G1661" s="2">
        <v>72143000</v>
      </c>
      <c r="H1661" s="2">
        <v>0</v>
      </c>
      <c r="I1661" s="2">
        <v>615874000</v>
      </c>
      <c r="J1661" t="s">
        <v>72</v>
      </c>
      <c r="K1661" s="18" t="s">
        <v>73</v>
      </c>
      <c r="L1661" s="171">
        <f t="shared" si="75"/>
        <v>1591853000</v>
      </c>
      <c r="M1661" s="14">
        <f t="shared" si="76"/>
        <v>688017000</v>
      </c>
      <c r="N1661" s="14">
        <f t="shared" si="77"/>
        <v>903836000</v>
      </c>
    </row>
    <row r="1662" spans="1:14" x14ac:dyDescent="0.2">
      <c r="A1662">
        <v>1731</v>
      </c>
      <c r="B1662" t="s">
        <v>551</v>
      </c>
      <c r="C1662" t="s">
        <v>6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s="2">
        <v>0</v>
      </c>
      <c r="I1662" s="2">
        <v>806021000</v>
      </c>
      <c r="J1662" t="s">
        <v>72</v>
      </c>
      <c r="K1662" s="18" t="s">
        <v>73</v>
      </c>
      <c r="L1662" s="171">
        <f t="shared" si="75"/>
        <v>1851345000</v>
      </c>
      <c r="M1662" s="14">
        <f t="shared" si="76"/>
        <v>1031091000</v>
      </c>
      <c r="N1662" s="14">
        <f t="shared" si="77"/>
        <v>820254000</v>
      </c>
    </row>
    <row r="1663" spans="1:14" x14ac:dyDescent="0.2">
      <c r="A1663">
        <v>1732</v>
      </c>
      <c r="B1663" t="s">
        <v>551</v>
      </c>
      <c r="C1663" t="s">
        <v>7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s="2">
        <v>0</v>
      </c>
      <c r="I1663" s="2">
        <v>778923000</v>
      </c>
      <c r="J1663" t="s">
        <v>72</v>
      </c>
      <c r="K1663" s="18" t="s">
        <v>73</v>
      </c>
      <c r="L1663" s="171">
        <f t="shared" si="75"/>
        <v>932745000</v>
      </c>
      <c r="M1663" s="14">
        <f t="shared" si="76"/>
        <v>958790000</v>
      </c>
      <c r="N1663" s="14">
        <f t="shared" si="77"/>
        <v>-26045000</v>
      </c>
    </row>
    <row r="1664" spans="1:14" x14ac:dyDescent="0.2">
      <c r="A1664">
        <v>1733</v>
      </c>
      <c r="B1664" t="s">
        <v>552</v>
      </c>
      <c r="C1664" t="s">
        <v>2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s="2">
        <v>0</v>
      </c>
      <c r="I1664" s="2">
        <v>926053000</v>
      </c>
      <c r="J1664" t="s">
        <v>32</v>
      </c>
      <c r="K1664" s="18" t="s">
        <v>33</v>
      </c>
      <c r="L1664" s="171">
        <f t="shared" si="75"/>
        <v>3418187000</v>
      </c>
      <c r="M1664" s="14">
        <f t="shared" si="76"/>
        <v>1595504000</v>
      </c>
      <c r="N1664" s="14">
        <f t="shared" si="77"/>
        <v>1822683000</v>
      </c>
    </row>
    <row r="1665" spans="1:14" x14ac:dyDescent="0.2">
      <c r="A1665">
        <v>1734</v>
      </c>
      <c r="B1665" t="s">
        <v>552</v>
      </c>
      <c r="C1665" t="s">
        <v>5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s="2">
        <v>0</v>
      </c>
      <c r="I1665" s="2">
        <v>977863000</v>
      </c>
      <c r="J1665" t="s">
        <v>32</v>
      </c>
      <c r="K1665" s="18" t="s">
        <v>33</v>
      </c>
      <c r="L1665" s="171">
        <f t="shared" si="75"/>
        <v>3506644000</v>
      </c>
      <c r="M1665" s="14">
        <f t="shared" si="76"/>
        <v>1659089000</v>
      </c>
      <c r="N1665" s="14">
        <f t="shared" si="77"/>
        <v>1847555000</v>
      </c>
    </row>
    <row r="1666" spans="1:14" x14ac:dyDescent="0.2">
      <c r="A1666">
        <v>1735</v>
      </c>
      <c r="B1666" t="s">
        <v>552</v>
      </c>
      <c r="C1666" t="s">
        <v>6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s="2">
        <v>0</v>
      </c>
      <c r="I1666" s="2">
        <v>1019045000</v>
      </c>
      <c r="J1666" t="s">
        <v>32</v>
      </c>
      <c r="K1666" s="18" t="s">
        <v>33</v>
      </c>
      <c r="L1666" s="171">
        <f t="shared" si="75"/>
        <v>3734783000</v>
      </c>
      <c r="M1666" s="14">
        <f t="shared" si="76"/>
        <v>1786653000</v>
      </c>
      <c r="N1666" s="14">
        <f t="shared" si="77"/>
        <v>1948130000</v>
      </c>
    </row>
    <row r="1667" spans="1:14" x14ac:dyDescent="0.2">
      <c r="A1667">
        <v>1736</v>
      </c>
      <c r="B1667" t="s">
        <v>552</v>
      </c>
      <c r="C1667" t="s">
        <v>7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s="2">
        <v>0</v>
      </c>
      <c r="I1667" s="2">
        <v>1124524000</v>
      </c>
      <c r="J1667" t="s">
        <v>32</v>
      </c>
      <c r="K1667" s="18" t="s">
        <v>33</v>
      </c>
      <c r="L1667" s="171">
        <f t="shared" ref="L1667:L1711" si="78">E1667-F1667</f>
        <v>3990853000</v>
      </c>
      <c r="M1667" s="14">
        <f t="shared" ref="M1667:M1711" si="79">G1667+H1667+I1667</f>
        <v>1990341000</v>
      </c>
      <c r="N1667" s="14">
        <f t="shared" ref="N1667:N1711" si="80">L1667-M1667</f>
        <v>2000512000</v>
      </c>
    </row>
    <row r="1668" spans="1:14" x14ac:dyDescent="0.2">
      <c r="A1668">
        <v>1737</v>
      </c>
      <c r="B1668" t="s">
        <v>553</v>
      </c>
      <c r="C1668" t="s">
        <v>2</v>
      </c>
      <c r="D1668" s="1">
        <v>41274</v>
      </c>
      <c r="E1668" s="2">
        <v>7232397000</v>
      </c>
      <c r="F1668" s="2">
        <v>5165169000</v>
      </c>
      <c r="G1668" s="2">
        <v>0</v>
      </c>
      <c r="H1668" s="2">
        <v>0</v>
      </c>
      <c r="I1668" s="2">
        <v>1173955000</v>
      </c>
      <c r="J1668" t="s">
        <v>37</v>
      </c>
      <c r="K1668" s="18" t="s">
        <v>40</v>
      </c>
      <c r="L1668" s="171">
        <f t="shared" si="78"/>
        <v>2067228000</v>
      </c>
      <c r="M1668" s="14">
        <f t="shared" si="79"/>
        <v>1173955000</v>
      </c>
      <c r="N1668" s="14">
        <f t="shared" si="80"/>
        <v>893273000</v>
      </c>
    </row>
    <row r="1669" spans="1:14" x14ac:dyDescent="0.2">
      <c r="A1669">
        <v>1738</v>
      </c>
      <c r="B1669" t="s">
        <v>553</v>
      </c>
      <c r="C1669" t="s">
        <v>5</v>
      </c>
      <c r="D1669" s="1">
        <v>41639</v>
      </c>
      <c r="E1669" s="2">
        <v>7541234000</v>
      </c>
      <c r="F1669" s="2">
        <v>5106489000</v>
      </c>
      <c r="G1669" s="2">
        <v>0</v>
      </c>
      <c r="H1669" s="2">
        <v>0</v>
      </c>
      <c r="I1669" s="2">
        <v>1213178000</v>
      </c>
      <c r="J1669" t="s">
        <v>37</v>
      </c>
      <c r="K1669" s="18" t="s">
        <v>40</v>
      </c>
      <c r="L1669" s="171">
        <f t="shared" si="78"/>
        <v>2434745000</v>
      </c>
      <c r="M1669" s="14">
        <f t="shared" si="79"/>
        <v>1213178000</v>
      </c>
      <c r="N1669" s="14">
        <f t="shared" si="80"/>
        <v>1221567000</v>
      </c>
    </row>
    <row r="1670" spans="1:14" x14ac:dyDescent="0.2">
      <c r="A1670">
        <v>1739</v>
      </c>
      <c r="B1670" t="s">
        <v>553</v>
      </c>
      <c r="C1670" t="s">
        <v>6</v>
      </c>
      <c r="D1670" s="1">
        <v>42004</v>
      </c>
      <c r="E1670" s="2">
        <v>6602267000</v>
      </c>
      <c r="F1670" s="2">
        <v>4239474000</v>
      </c>
      <c r="G1670" s="2">
        <v>0</v>
      </c>
      <c r="H1670" s="2">
        <v>0</v>
      </c>
      <c r="I1670" s="2">
        <v>1341315000</v>
      </c>
      <c r="J1670" t="s">
        <v>37</v>
      </c>
      <c r="K1670" s="18" t="s">
        <v>40</v>
      </c>
      <c r="L1670" s="171">
        <f t="shared" si="78"/>
        <v>2362793000</v>
      </c>
      <c r="M1670" s="14">
        <f t="shared" si="79"/>
        <v>1341315000</v>
      </c>
      <c r="N1670" s="14">
        <f t="shared" si="80"/>
        <v>1021478000</v>
      </c>
    </row>
    <row r="1671" spans="1:14" x14ac:dyDescent="0.2">
      <c r="A1671">
        <v>1740</v>
      </c>
      <c r="B1671" t="s">
        <v>553</v>
      </c>
      <c r="C1671" t="s">
        <v>7</v>
      </c>
      <c r="D1671" s="1">
        <v>42369</v>
      </c>
      <c r="E1671" s="2">
        <v>9308926000</v>
      </c>
      <c r="F1671" s="2">
        <v>6199645000</v>
      </c>
      <c r="G1671" s="2">
        <v>0</v>
      </c>
      <c r="H1671" s="2">
        <v>0</v>
      </c>
      <c r="I1671" s="2">
        <v>1966939000</v>
      </c>
      <c r="J1671" t="s">
        <v>37</v>
      </c>
      <c r="K1671" s="18" t="s">
        <v>40</v>
      </c>
      <c r="L1671" s="171">
        <f t="shared" si="78"/>
        <v>3109281000</v>
      </c>
      <c r="M1671" s="14">
        <f t="shared" si="79"/>
        <v>1966939000</v>
      </c>
      <c r="N1671" s="14">
        <f t="shared" si="80"/>
        <v>1142342000</v>
      </c>
    </row>
    <row r="1672" spans="1:14" x14ac:dyDescent="0.2">
      <c r="A1672">
        <v>1741</v>
      </c>
      <c r="B1672" t="s">
        <v>554</v>
      </c>
      <c r="C1672" t="s">
        <v>2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12</v>
      </c>
      <c r="K1672" s="18" t="s">
        <v>24</v>
      </c>
      <c r="L1672" s="171">
        <f t="shared" si="78"/>
        <v>1431446000</v>
      </c>
      <c r="M1672" s="14">
        <f t="shared" si="79"/>
        <v>850714000</v>
      </c>
      <c r="N1672" s="14">
        <f t="shared" si="80"/>
        <v>580732000</v>
      </c>
    </row>
    <row r="1673" spans="1:14" x14ac:dyDescent="0.2">
      <c r="A1673">
        <v>1742</v>
      </c>
      <c r="B1673" t="s">
        <v>554</v>
      </c>
      <c r="C1673" t="s">
        <v>5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12</v>
      </c>
      <c r="K1673" s="18" t="s">
        <v>24</v>
      </c>
      <c r="L1673" s="171">
        <f t="shared" si="78"/>
        <v>1639278000</v>
      </c>
      <c r="M1673" s="14">
        <f t="shared" si="79"/>
        <v>880941000</v>
      </c>
      <c r="N1673" s="14">
        <f t="shared" si="80"/>
        <v>758337000</v>
      </c>
    </row>
    <row r="1674" spans="1:14" x14ac:dyDescent="0.2">
      <c r="A1674">
        <v>1743</v>
      </c>
      <c r="B1674" t="s">
        <v>554</v>
      </c>
      <c r="C1674" t="s">
        <v>6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12</v>
      </c>
      <c r="K1674" s="18" t="s">
        <v>24</v>
      </c>
      <c r="L1674" s="171">
        <f t="shared" si="78"/>
        <v>1668521000</v>
      </c>
      <c r="M1674" s="14">
        <f t="shared" si="79"/>
        <v>888952000</v>
      </c>
      <c r="N1674" s="14">
        <f t="shared" si="80"/>
        <v>779569000</v>
      </c>
    </row>
    <row r="1675" spans="1:14" x14ac:dyDescent="0.2">
      <c r="A1675">
        <v>1744</v>
      </c>
      <c r="B1675" t="s">
        <v>554</v>
      </c>
      <c r="C1675" t="s">
        <v>7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12</v>
      </c>
      <c r="K1675" s="18" t="s">
        <v>24</v>
      </c>
      <c r="L1675" s="171">
        <f t="shared" si="78"/>
        <v>1541974000</v>
      </c>
      <c r="M1675" s="14">
        <f t="shared" si="79"/>
        <v>872093000</v>
      </c>
      <c r="N1675" s="14">
        <f t="shared" si="80"/>
        <v>669881000</v>
      </c>
    </row>
    <row r="1676" spans="1:14" x14ac:dyDescent="0.2">
      <c r="A1676">
        <v>1745</v>
      </c>
      <c r="B1676" t="s">
        <v>555</v>
      </c>
      <c r="C1676" t="s">
        <v>2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s="2">
        <v>0</v>
      </c>
      <c r="I1676" s="2">
        <v>15888000000</v>
      </c>
      <c r="J1676" t="s">
        <v>72</v>
      </c>
      <c r="K1676" s="18" t="s">
        <v>133</v>
      </c>
      <c r="L1676" s="171">
        <f t="shared" si="78"/>
        <v>149453000000</v>
      </c>
      <c r="M1676" s="14">
        <f t="shared" si="79"/>
        <v>97732000000</v>
      </c>
      <c r="N1676" s="14">
        <f t="shared" si="80"/>
        <v>51721000000</v>
      </c>
    </row>
    <row r="1677" spans="1:14" x14ac:dyDescent="0.2">
      <c r="A1677">
        <v>1746</v>
      </c>
      <c r="B1677" t="s">
        <v>555</v>
      </c>
      <c r="C1677" t="s">
        <v>5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s="2">
        <v>0</v>
      </c>
      <c r="I1677" s="2">
        <v>17182000000</v>
      </c>
      <c r="J1677" t="s">
        <v>72</v>
      </c>
      <c r="K1677" s="18" t="s">
        <v>133</v>
      </c>
      <c r="L1677" s="171">
        <f t="shared" si="78"/>
        <v>136155000000</v>
      </c>
      <c r="M1677" s="14">
        <f t="shared" si="79"/>
        <v>93878000000</v>
      </c>
      <c r="N1677" s="14">
        <f t="shared" si="80"/>
        <v>42277000000</v>
      </c>
    </row>
    <row r="1678" spans="1:14" x14ac:dyDescent="0.2">
      <c r="A1678">
        <v>1747</v>
      </c>
      <c r="B1678" t="s">
        <v>555</v>
      </c>
      <c r="C1678" t="s">
        <v>6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s="2">
        <v>0</v>
      </c>
      <c r="I1678" s="2">
        <v>17297000000</v>
      </c>
      <c r="J1678" t="s">
        <v>72</v>
      </c>
      <c r="K1678" s="18" t="s">
        <v>133</v>
      </c>
      <c r="L1678" s="171">
        <f t="shared" si="78"/>
        <v>127274000000</v>
      </c>
      <c r="M1678" s="14">
        <f t="shared" si="79"/>
        <v>91523000000</v>
      </c>
      <c r="N1678" s="14">
        <f t="shared" si="80"/>
        <v>35751000000</v>
      </c>
    </row>
    <row r="1679" spans="1:14" x14ac:dyDescent="0.2">
      <c r="A1679">
        <v>1748</v>
      </c>
      <c r="B1679" t="s">
        <v>555</v>
      </c>
      <c r="C1679" t="s">
        <v>7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s="2">
        <v>0</v>
      </c>
      <c r="I1679" s="2">
        <v>18048000000</v>
      </c>
      <c r="J1679" t="s">
        <v>72</v>
      </c>
      <c r="K1679" s="18" t="s">
        <v>133</v>
      </c>
      <c r="L1679" s="171">
        <f t="shared" si="78"/>
        <v>93898000000</v>
      </c>
      <c r="M1679" s="14">
        <f t="shared" si="79"/>
        <v>79492000000</v>
      </c>
      <c r="N1679" s="14">
        <f t="shared" si="80"/>
        <v>14406000000</v>
      </c>
    </row>
    <row r="1680" spans="1:14" x14ac:dyDescent="0.2">
      <c r="A1680">
        <v>1749</v>
      </c>
      <c r="B1680" t="s">
        <v>556</v>
      </c>
      <c r="C1680" t="s">
        <v>2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s="2">
        <v>0</v>
      </c>
      <c r="I1680" s="2">
        <v>0</v>
      </c>
      <c r="J1680" t="s">
        <v>15</v>
      </c>
      <c r="K1680" s="18" t="s">
        <v>155</v>
      </c>
      <c r="L1680" s="171">
        <f t="shared" si="78"/>
        <v>1556387000</v>
      </c>
      <c r="M1680" s="14">
        <f t="shared" si="79"/>
        <v>1148731000</v>
      </c>
      <c r="N1680" s="14">
        <f t="shared" si="80"/>
        <v>407656000</v>
      </c>
    </row>
    <row r="1681" spans="1:14" x14ac:dyDescent="0.2">
      <c r="A1681">
        <v>1750</v>
      </c>
      <c r="B1681" t="s">
        <v>556</v>
      </c>
      <c r="C1681" t="s">
        <v>5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s="2">
        <v>0</v>
      </c>
      <c r="I1681" s="2">
        <v>0</v>
      </c>
      <c r="J1681" t="s">
        <v>15</v>
      </c>
      <c r="K1681" s="18" t="s">
        <v>155</v>
      </c>
      <c r="L1681" s="171">
        <f t="shared" si="78"/>
        <v>1577400000</v>
      </c>
      <c r="M1681" s="14">
        <f t="shared" si="79"/>
        <v>1144800000</v>
      </c>
      <c r="N1681" s="14">
        <f t="shared" si="80"/>
        <v>432600000</v>
      </c>
    </row>
    <row r="1682" spans="1:14" x14ac:dyDescent="0.2">
      <c r="A1682">
        <v>1751</v>
      </c>
      <c r="B1682" t="s">
        <v>556</v>
      </c>
      <c r="C1682" t="s">
        <v>6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s="2">
        <v>0</v>
      </c>
      <c r="I1682" s="2">
        <v>0</v>
      </c>
      <c r="J1682" t="s">
        <v>15</v>
      </c>
      <c r="K1682" s="18" t="s">
        <v>155</v>
      </c>
      <c r="L1682" s="171">
        <f t="shared" si="78"/>
        <v>1599800000</v>
      </c>
      <c r="M1682" s="14">
        <f t="shared" si="79"/>
        <v>1143100000</v>
      </c>
      <c r="N1682" s="14">
        <f t="shared" si="80"/>
        <v>456700000</v>
      </c>
    </row>
    <row r="1683" spans="1:14" x14ac:dyDescent="0.2">
      <c r="A1683">
        <v>1752</v>
      </c>
      <c r="B1683" t="s">
        <v>556</v>
      </c>
      <c r="C1683" t="s">
        <v>7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s="2">
        <v>0</v>
      </c>
      <c r="I1683" s="2">
        <v>0</v>
      </c>
      <c r="J1683" t="s">
        <v>15</v>
      </c>
      <c r="K1683" s="18" t="s">
        <v>155</v>
      </c>
      <c r="L1683" s="171">
        <f t="shared" si="78"/>
        <v>1517200000</v>
      </c>
      <c r="M1683" s="14">
        <f t="shared" si="79"/>
        <v>1077300000</v>
      </c>
      <c r="N1683" s="14">
        <f t="shared" si="80"/>
        <v>439900000</v>
      </c>
    </row>
    <row r="1684" spans="1:14" x14ac:dyDescent="0.2">
      <c r="A1684">
        <v>1753</v>
      </c>
      <c r="B1684" t="s">
        <v>557</v>
      </c>
      <c r="C1684" t="s">
        <v>2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12</v>
      </c>
      <c r="K1684" s="18" t="s">
        <v>165</v>
      </c>
      <c r="L1684" s="171">
        <f t="shared" si="78"/>
        <v>6787000000</v>
      </c>
      <c r="M1684" s="14">
        <f t="shared" si="79"/>
        <v>5354000000</v>
      </c>
      <c r="N1684" s="14">
        <f t="shared" si="80"/>
        <v>1433000000</v>
      </c>
    </row>
    <row r="1685" spans="1:14" x14ac:dyDescent="0.2">
      <c r="A1685">
        <v>1754</v>
      </c>
      <c r="B1685" t="s">
        <v>557</v>
      </c>
      <c r="C1685" t="s">
        <v>5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12</v>
      </c>
      <c r="K1685" s="18" t="s">
        <v>165</v>
      </c>
      <c r="L1685" s="171">
        <f t="shared" si="78"/>
        <v>6485000000</v>
      </c>
      <c r="M1685" s="14">
        <f t="shared" si="79"/>
        <v>5127000000</v>
      </c>
      <c r="N1685" s="14">
        <f t="shared" si="80"/>
        <v>1358000000</v>
      </c>
    </row>
    <row r="1686" spans="1:14" x14ac:dyDescent="0.2">
      <c r="A1686">
        <v>1755</v>
      </c>
      <c r="B1686" t="s">
        <v>557</v>
      </c>
      <c r="C1686" t="s">
        <v>6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12</v>
      </c>
      <c r="K1686" s="18" t="s">
        <v>165</v>
      </c>
      <c r="L1686" s="171">
        <f t="shared" si="78"/>
        <v>6246000000</v>
      </c>
      <c r="M1686" s="14">
        <f t="shared" si="79"/>
        <v>4912000000</v>
      </c>
      <c r="N1686" s="14">
        <f t="shared" si="80"/>
        <v>1334000000</v>
      </c>
    </row>
    <row r="1687" spans="1:14" x14ac:dyDescent="0.2">
      <c r="A1687">
        <v>1756</v>
      </c>
      <c r="B1687" t="s">
        <v>557</v>
      </c>
      <c r="C1687" t="s">
        <v>7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12</v>
      </c>
      <c r="K1687" s="18" t="s">
        <v>165</v>
      </c>
      <c r="L1687" s="171">
        <f t="shared" si="78"/>
        <v>5263000000</v>
      </c>
      <c r="M1687" s="14">
        <f t="shared" si="79"/>
        <v>4665000000</v>
      </c>
      <c r="N1687" s="14">
        <f t="shared" si="80"/>
        <v>598000000</v>
      </c>
    </row>
    <row r="1688" spans="1:14" x14ac:dyDescent="0.2">
      <c r="A1688">
        <v>1757</v>
      </c>
      <c r="B1688" t="s">
        <v>558</v>
      </c>
      <c r="C1688" t="s">
        <v>2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s="2">
        <v>0</v>
      </c>
      <c r="J1688" t="s">
        <v>3</v>
      </c>
      <c r="K1688" s="18" t="s">
        <v>153</v>
      </c>
      <c r="L1688" s="171">
        <f t="shared" si="78"/>
        <v>1502000000</v>
      </c>
      <c r="M1688" s="14">
        <f t="shared" si="79"/>
        <v>1042000000</v>
      </c>
      <c r="N1688" s="14">
        <f t="shared" si="80"/>
        <v>460000000</v>
      </c>
    </row>
    <row r="1689" spans="1:14" x14ac:dyDescent="0.2">
      <c r="A1689">
        <v>1758</v>
      </c>
      <c r="B1689" t="s">
        <v>558</v>
      </c>
      <c r="C1689" t="s">
        <v>5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s="2">
        <v>0</v>
      </c>
      <c r="J1689" t="s">
        <v>3</v>
      </c>
      <c r="K1689" s="18" t="s">
        <v>153</v>
      </c>
      <c r="L1689" s="171">
        <f t="shared" si="78"/>
        <v>1499000000</v>
      </c>
      <c r="M1689" s="14">
        <f t="shared" si="79"/>
        <v>1094000000</v>
      </c>
      <c r="N1689" s="14">
        <f t="shared" si="80"/>
        <v>405000000</v>
      </c>
    </row>
    <row r="1690" spans="1:14" x14ac:dyDescent="0.2">
      <c r="A1690">
        <v>1759</v>
      </c>
      <c r="B1690" t="s">
        <v>558</v>
      </c>
      <c r="C1690" t="s">
        <v>6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s="2">
        <v>0</v>
      </c>
      <c r="J1690" t="s">
        <v>3</v>
      </c>
      <c r="K1690" s="18" t="s">
        <v>153</v>
      </c>
      <c r="L1690" s="171">
        <f t="shared" si="78"/>
        <v>1513000000</v>
      </c>
      <c r="M1690" s="14">
        <f t="shared" si="79"/>
        <v>1024000000</v>
      </c>
      <c r="N1690" s="14">
        <f t="shared" si="80"/>
        <v>489000000</v>
      </c>
    </row>
    <row r="1691" spans="1:14" x14ac:dyDescent="0.2">
      <c r="A1691">
        <v>1760</v>
      </c>
      <c r="B1691" t="s">
        <v>558</v>
      </c>
      <c r="C1691" t="s">
        <v>7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s="2">
        <v>0</v>
      </c>
      <c r="J1691" t="s">
        <v>3</v>
      </c>
      <c r="K1691" s="18" t="s">
        <v>153</v>
      </c>
      <c r="L1691" s="171">
        <f t="shared" si="78"/>
        <v>1404000000</v>
      </c>
      <c r="M1691" s="14">
        <f t="shared" si="79"/>
        <v>949000000</v>
      </c>
      <c r="N1691" s="14">
        <f t="shared" si="80"/>
        <v>455000000</v>
      </c>
    </row>
    <row r="1692" spans="1:14" x14ac:dyDescent="0.2">
      <c r="A1692">
        <v>1761</v>
      </c>
      <c r="B1692" t="s">
        <v>559</v>
      </c>
      <c r="C1692" t="s">
        <v>2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12</v>
      </c>
      <c r="K1692" s="18" t="s">
        <v>46</v>
      </c>
      <c r="L1692" s="171">
        <f t="shared" si="78"/>
        <v>3366000000</v>
      </c>
      <c r="M1692" s="14">
        <f t="shared" si="79"/>
        <v>2563462000</v>
      </c>
      <c r="N1692" s="14">
        <f t="shared" si="80"/>
        <v>802538000</v>
      </c>
    </row>
    <row r="1693" spans="1:14" x14ac:dyDescent="0.2">
      <c r="A1693">
        <v>1762</v>
      </c>
      <c r="B1693" t="s">
        <v>559</v>
      </c>
      <c r="C1693" t="s">
        <v>5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12</v>
      </c>
      <c r="K1693" s="18" t="s">
        <v>46</v>
      </c>
      <c r="L1693" s="171">
        <f t="shared" si="78"/>
        <v>3331000000</v>
      </c>
      <c r="M1693" s="14">
        <f t="shared" si="79"/>
        <v>2753703000</v>
      </c>
      <c r="N1693" s="14">
        <f t="shared" si="80"/>
        <v>577297000</v>
      </c>
    </row>
    <row r="1694" spans="1:14" x14ac:dyDescent="0.2">
      <c r="A1694">
        <v>1763</v>
      </c>
      <c r="B1694" t="s">
        <v>559</v>
      </c>
      <c r="C1694" t="s">
        <v>6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12</v>
      </c>
      <c r="K1694" s="18" t="s">
        <v>46</v>
      </c>
      <c r="L1694" s="171">
        <f t="shared" si="78"/>
        <v>3230758000</v>
      </c>
      <c r="M1694" s="14">
        <f t="shared" si="79"/>
        <v>2993846000</v>
      </c>
      <c r="N1694" s="14">
        <f t="shared" si="80"/>
        <v>236912000</v>
      </c>
    </row>
    <row r="1695" spans="1:14" x14ac:dyDescent="0.2">
      <c r="A1695">
        <v>1764</v>
      </c>
      <c r="B1695" t="s">
        <v>559</v>
      </c>
      <c r="C1695" t="s">
        <v>7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12</v>
      </c>
      <c r="K1695" s="18" t="s">
        <v>46</v>
      </c>
      <c r="L1695" s="171">
        <f t="shared" si="78"/>
        <v>2890553000</v>
      </c>
      <c r="M1695" s="14">
        <f t="shared" si="79"/>
        <v>3025487000</v>
      </c>
      <c r="N1695" s="14">
        <f t="shared" si="80"/>
        <v>-134934000</v>
      </c>
    </row>
    <row r="1696" spans="1:14" x14ac:dyDescent="0.2">
      <c r="A1696">
        <v>1765</v>
      </c>
      <c r="B1696" t="s">
        <v>560</v>
      </c>
      <c r="C1696" t="s">
        <v>2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s="2">
        <v>0</v>
      </c>
      <c r="I1696" s="2">
        <v>0</v>
      </c>
      <c r="J1696" t="s">
        <v>9</v>
      </c>
      <c r="K1696" s="18" t="s">
        <v>144</v>
      </c>
      <c r="L1696" s="171">
        <f t="shared" si="78"/>
        <v>3781000000</v>
      </c>
      <c r="M1696" s="14">
        <f t="shared" si="79"/>
        <v>1450000000</v>
      </c>
      <c r="N1696" s="14">
        <f t="shared" si="80"/>
        <v>2331000000</v>
      </c>
    </row>
    <row r="1697" spans="1:14" x14ac:dyDescent="0.2">
      <c r="A1697">
        <v>1766</v>
      </c>
      <c r="B1697" t="s">
        <v>560</v>
      </c>
      <c r="C1697" t="s">
        <v>5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s="2">
        <v>0</v>
      </c>
      <c r="I1697" s="2">
        <v>0</v>
      </c>
      <c r="J1697" t="s">
        <v>9</v>
      </c>
      <c r="K1697" s="18" t="s">
        <v>144</v>
      </c>
      <c r="L1697" s="171">
        <f t="shared" si="78"/>
        <v>3583000000</v>
      </c>
      <c r="M1697" s="14">
        <f t="shared" si="79"/>
        <v>1454000000</v>
      </c>
      <c r="N1697" s="14">
        <f t="shared" si="80"/>
        <v>2129000000</v>
      </c>
    </row>
    <row r="1698" spans="1:14" x14ac:dyDescent="0.2">
      <c r="A1698">
        <v>1767</v>
      </c>
      <c r="B1698" t="s">
        <v>560</v>
      </c>
      <c r="C1698" t="s">
        <v>6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s="2">
        <v>0</v>
      </c>
      <c r="I1698" s="2">
        <v>0</v>
      </c>
      <c r="J1698" t="s">
        <v>9</v>
      </c>
      <c r="K1698" s="18" t="s">
        <v>144</v>
      </c>
      <c r="L1698" s="171">
        <f t="shared" si="78"/>
        <v>3597000000</v>
      </c>
      <c r="M1698" s="14">
        <f t="shared" si="79"/>
        <v>1505000000</v>
      </c>
      <c r="N1698" s="14">
        <f t="shared" si="80"/>
        <v>2092000000</v>
      </c>
    </row>
    <row r="1699" spans="1:14" x14ac:dyDescent="0.2">
      <c r="A1699">
        <v>1768</v>
      </c>
      <c r="B1699" t="s">
        <v>560</v>
      </c>
      <c r="C1699" t="s">
        <v>7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s="2">
        <v>0</v>
      </c>
      <c r="I1699" s="2">
        <v>0</v>
      </c>
      <c r="J1699" t="s">
        <v>9</v>
      </c>
      <c r="K1699" s="18" t="s">
        <v>144</v>
      </c>
      <c r="L1699" s="171">
        <f t="shared" si="78"/>
        <v>3746000000</v>
      </c>
      <c r="M1699" s="14">
        <f t="shared" si="79"/>
        <v>1746000000</v>
      </c>
      <c r="N1699" s="14">
        <f t="shared" si="80"/>
        <v>2000000000</v>
      </c>
    </row>
    <row r="1700" spans="1:14" x14ac:dyDescent="0.2">
      <c r="A1700">
        <v>1769</v>
      </c>
      <c r="B1700" t="s">
        <v>561</v>
      </c>
      <c r="C1700" t="s">
        <v>2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s="2">
        <v>0</v>
      </c>
      <c r="J1700" t="s">
        <v>15</v>
      </c>
      <c r="K1700" s="18" t="s">
        <v>20</v>
      </c>
      <c r="L1700" s="171">
        <f t="shared" si="78"/>
        <v>3346500000</v>
      </c>
      <c r="M1700" s="14">
        <f t="shared" si="79"/>
        <v>2047700000</v>
      </c>
      <c r="N1700" s="14">
        <f t="shared" si="80"/>
        <v>1298800000</v>
      </c>
    </row>
    <row r="1701" spans="1:14" x14ac:dyDescent="0.2">
      <c r="A1701">
        <v>1770</v>
      </c>
      <c r="B1701" t="s">
        <v>561</v>
      </c>
      <c r="C1701" t="s">
        <v>5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15</v>
      </c>
      <c r="K1701" s="18" t="s">
        <v>20</v>
      </c>
      <c r="L1701" s="171">
        <f t="shared" si="78"/>
        <v>3356700000</v>
      </c>
      <c r="M1701" s="14">
        <f t="shared" si="79"/>
        <v>2077800000</v>
      </c>
      <c r="N1701" s="14">
        <f t="shared" si="80"/>
        <v>1278900000</v>
      </c>
    </row>
    <row r="1702" spans="1:14" x14ac:dyDescent="0.2">
      <c r="A1702">
        <v>1771</v>
      </c>
      <c r="B1702" t="s">
        <v>561</v>
      </c>
      <c r="C1702" t="s">
        <v>6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15</v>
      </c>
      <c r="K1702" s="18" t="s">
        <v>20</v>
      </c>
      <c r="L1702" s="171">
        <f t="shared" si="78"/>
        <v>3430500000</v>
      </c>
      <c r="M1702" s="14">
        <f t="shared" si="79"/>
        <v>2052100000</v>
      </c>
      <c r="N1702" s="14">
        <f t="shared" si="80"/>
        <v>1378400000</v>
      </c>
    </row>
    <row r="1703" spans="1:14" x14ac:dyDescent="0.2">
      <c r="A1703">
        <v>1772</v>
      </c>
      <c r="B1703" t="s">
        <v>561</v>
      </c>
      <c r="C1703" t="s">
        <v>7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15</v>
      </c>
      <c r="K1703" s="18" t="s">
        <v>20</v>
      </c>
      <c r="L1703" s="171">
        <f t="shared" si="78"/>
        <v>4197200000</v>
      </c>
      <c r="M1703" s="14">
        <f t="shared" si="79"/>
        <v>2898100000</v>
      </c>
      <c r="N1703" s="14">
        <f t="shared" si="80"/>
        <v>1299100000</v>
      </c>
    </row>
    <row r="1704" spans="1:14" x14ac:dyDescent="0.2">
      <c r="A1704">
        <v>1773</v>
      </c>
      <c r="B1704" t="s">
        <v>562</v>
      </c>
      <c r="C1704" t="s">
        <v>2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s="2">
        <v>0</v>
      </c>
      <c r="I1704" s="2">
        <v>31237000</v>
      </c>
      <c r="J1704" t="s">
        <v>37</v>
      </c>
      <c r="K1704" s="18" t="s">
        <v>129</v>
      </c>
      <c r="L1704" s="171">
        <f t="shared" si="78"/>
        <v>2378446000</v>
      </c>
      <c r="M1704" s="14">
        <f t="shared" si="79"/>
        <v>1610244000</v>
      </c>
      <c r="N1704" s="14">
        <f t="shared" si="80"/>
        <v>768202000</v>
      </c>
    </row>
    <row r="1705" spans="1:14" x14ac:dyDescent="0.2">
      <c r="A1705">
        <v>1774</v>
      </c>
      <c r="B1705" t="s">
        <v>562</v>
      </c>
      <c r="C1705" t="s">
        <v>5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s="2">
        <v>0</v>
      </c>
      <c r="I1705" s="2">
        <v>72761000</v>
      </c>
      <c r="J1705" t="s">
        <v>37</v>
      </c>
      <c r="K1705" s="18" t="s">
        <v>129</v>
      </c>
      <c r="L1705" s="171">
        <f t="shared" si="78"/>
        <v>2219899000</v>
      </c>
      <c r="M1705" s="14">
        <f t="shared" si="79"/>
        <v>1772825000</v>
      </c>
      <c r="N1705" s="14">
        <f t="shared" si="80"/>
        <v>447074000</v>
      </c>
    </row>
    <row r="1706" spans="1:14" x14ac:dyDescent="0.2">
      <c r="A1706">
        <v>1775</v>
      </c>
      <c r="B1706" t="s">
        <v>562</v>
      </c>
      <c r="C1706" t="s">
        <v>6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s="2">
        <v>0</v>
      </c>
      <c r="I1706" s="2">
        <v>87159000</v>
      </c>
      <c r="J1706" t="s">
        <v>37</v>
      </c>
      <c r="K1706" s="18" t="s">
        <v>129</v>
      </c>
      <c r="L1706" s="171">
        <f t="shared" si="78"/>
        <v>2311895000</v>
      </c>
      <c r="M1706" s="14">
        <f t="shared" si="79"/>
        <v>1741528000</v>
      </c>
      <c r="N1706" s="14">
        <f t="shared" si="80"/>
        <v>570367000</v>
      </c>
    </row>
    <row r="1707" spans="1:14" x14ac:dyDescent="0.2">
      <c r="A1707">
        <v>1776</v>
      </c>
      <c r="B1707" t="s">
        <v>562</v>
      </c>
      <c r="C1707" t="s">
        <v>7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s="2">
        <v>0</v>
      </c>
      <c r="I1707" s="2">
        <v>49282000</v>
      </c>
      <c r="J1707" t="s">
        <v>37</v>
      </c>
      <c r="K1707" s="18" t="s">
        <v>129</v>
      </c>
      <c r="L1707" s="171">
        <f t="shared" si="78"/>
        <v>2161247000</v>
      </c>
      <c r="M1707" s="14">
        <f t="shared" si="79"/>
        <v>1640521000</v>
      </c>
      <c r="N1707" s="14">
        <f t="shared" si="80"/>
        <v>520726000</v>
      </c>
    </row>
    <row r="1708" spans="1:14" x14ac:dyDescent="0.2">
      <c r="A1708">
        <v>1777</v>
      </c>
      <c r="B1708" t="s">
        <v>563</v>
      </c>
      <c r="C1708" t="s">
        <v>2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15</v>
      </c>
      <c r="K1708" s="18" t="s">
        <v>16</v>
      </c>
      <c r="L1708" s="171">
        <f t="shared" si="78"/>
        <v>2892000000</v>
      </c>
      <c r="M1708" s="14">
        <f t="shared" si="79"/>
        <v>2072000000</v>
      </c>
      <c r="N1708" s="14">
        <f t="shared" si="80"/>
        <v>820000000</v>
      </c>
    </row>
    <row r="1709" spans="1:14" x14ac:dyDescent="0.2">
      <c r="A1709">
        <v>1778</v>
      </c>
      <c r="B1709" t="s">
        <v>563</v>
      </c>
      <c r="C1709" t="s">
        <v>5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15</v>
      </c>
      <c r="K1709" s="18" t="s">
        <v>16</v>
      </c>
      <c r="L1709" s="171">
        <f t="shared" si="78"/>
        <v>3068000000</v>
      </c>
      <c r="M1709" s="14">
        <f t="shared" si="79"/>
        <v>2099000000</v>
      </c>
      <c r="N1709" s="14">
        <f t="shared" si="80"/>
        <v>969000000</v>
      </c>
    </row>
    <row r="1710" spans="1:14" x14ac:dyDescent="0.2">
      <c r="A1710">
        <v>1779</v>
      </c>
      <c r="B1710" t="s">
        <v>563</v>
      </c>
      <c r="C1710" t="s">
        <v>6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15</v>
      </c>
      <c r="K1710" s="18" t="s">
        <v>16</v>
      </c>
      <c r="L1710" s="171">
        <f t="shared" si="78"/>
        <v>3027000000</v>
      </c>
      <c r="M1710" s="14">
        <f t="shared" si="79"/>
        <v>1957000000</v>
      </c>
      <c r="N1710" s="14">
        <f t="shared" si="80"/>
        <v>1070000000</v>
      </c>
    </row>
    <row r="1711" spans="1:14" x14ac:dyDescent="0.2">
      <c r="A1711">
        <v>1780</v>
      </c>
      <c r="B1711" t="s">
        <v>563</v>
      </c>
      <c r="C1711" t="s">
        <v>7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15</v>
      </c>
      <c r="K1711" s="18" t="s">
        <v>16</v>
      </c>
      <c r="L1711" s="171">
        <f t="shared" si="78"/>
        <v>3222000000</v>
      </c>
      <c r="M1711" s="14">
        <f t="shared" si="79"/>
        <v>1825000000</v>
      </c>
      <c r="N1711" s="14">
        <f t="shared" si="80"/>
        <v>1397000000</v>
      </c>
    </row>
    <row r="1712" spans="1:14" x14ac:dyDescent="0.2">
      <c r="K1712" s="6"/>
      <c r="L1712" s="172"/>
    </row>
    <row r="1713" spans="11:12" x14ac:dyDescent="0.2">
      <c r="K1713" s="6"/>
      <c r="L1713" s="172"/>
    </row>
    <row r="1714" spans="11:12" x14ac:dyDescent="0.2">
      <c r="K1714" s="6"/>
      <c r="L1714" s="172"/>
    </row>
    <row r="1715" spans="11:12" x14ac:dyDescent="0.2">
      <c r="K1715" s="6"/>
      <c r="L1715" s="172"/>
    </row>
    <row r="1716" spans="11:12" x14ac:dyDescent="0.2">
      <c r="K1716" s="6"/>
      <c r="L1716" s="172"/>
    </row>
    <row r="1717" spans="11:12" x14ac:dyDescent="0.2">
      <c r="K1717" s="6"/>
      <c r="L1717" s="172"/>
    </row>
    <row r="1718" spans="11:12" x14ac:dyDescent="0.2">
      <c r="K1718" s="6"/>
      <c r="L1718" s="172"/>
    </row>
    <row r="1719" spans="11:12" x14ac:dyDescent="0.2">
      <c r="K1719" s="6"/>
      <c r="L1719" s="172"/>
    </row>
    <row r="1720" spans="11:12" x14ac:dyDescent="0.2">
      <c r="K1720" s="6"/>
      <c r="L1720" s="172"/>
    </row>
    <row r="1721" spans="11:12" x14ac:dyDescent="0.2">
      <c r="K1721" s="6"/>
      <c r="L1721" s="172"/>
    </row>
    <row r="1722" spans="11:12" x14ac:dyDescent="0.2">
      <c r="K1722" s="6"/>
      <c r="L1722" s="172"/>
    </row>
    <row r="1723" spans="11:12" x14ac:dyDescent="0.2">
      <c r="K1723" s="6"/>
      <c r="L1723" s="172"/>
    </row>
    <row r="1724" spans="11:12" x14ac:dyDescent="0.2">
      <c r="K1724" s="6"/>
      <c r="L1724" s="172"/>
    </row>
    <row r="1725" spans="11:12" x14ac:dyDescent="0.2">
      <c r="K1725" s="6"/>
      <c r="L1725" s="172"/>
    </row>
    <row r="1726" spans="11:12" x14ac:dyDescent="0.2">
      <c r="K1726" s="6"/>
      <c r="L1726" s="172"/>
    </row>
    <row r="1727" spans="11:12" x14ac:dyDescent="0.2">
      <c r="K1727" s="6"/>
      <c r="L1727" s="172"/>
    </row>
    <row r="1728" spans="11:12" x14ac:dyDescent="0.2">
      <c r="K1728" s="6"/>
      <c r="L1728" s="172"/>
    </row>
    <row r="1729" spans="11:12" x14ac:dyDescent="0.2">
      <c r="K1729" s="6"/>
      <c r="L1729" s="172"/>
    </row>
    <row r="1730" spans="11:12" x14ac:dyDescent="0.2">
      <c r="K1730" s="6"/>
      <c r="L1730" s="172"/>
    </row>
    <row r="1731" spans="11:12" x14ac:dyDescent="0.2">
      <c r="K1731" s="6"/>
      <c r="L1731" s="172"/>
    </row>
    <row r="1732" spans="11:12" x14ac:dyDescent="0.2">
      <c r="K1732" s="6"/>
      <c r="L1732" s="172"/>
    </row>
    <row r="1733" spans="11:12" x14ac:dyDescent="0.2">
      <c r="K1733" s="6"/>
      <c r="L1733" s="172"/>
    </row>
    <row r="1734" spans="11:12" x14ac:dyDescent="0.2">
      <c r="K1734" s="6"/>
      <c r="L1734" s="172"/>
    </row>
    <row r="1735" spans="11:12" x14ac:dyDescent="0.2">
      <c r="K1735" s="6"/>
      <c r="L1735" s="172"/>
    </row>
    <row r="1736" spans="11:12" x14ac:dyDescent="0.2">
      <c r="K1736" s="6"/>
      <c r="L1736" s="172"/>
    </row>
    <row r="1737" spans="11:12" x14ac:dyDescent="0.2">
      <c r="K1737" s="6"/>
      <c r="L1737" s="172"/>
    </row>
    <row r="1738" spans="11:12" x14ac:dyDescent="0.2">
      <c r="K1738" s="6"/>
      <c r="L1738" s="172"/>
    </row>
    <row r="1739" spans="11:12" x14ac:dyDescent="0.2">
      <c r="K1739" s="6"/>
      <c r="L1739" s="172"/>
    </row>
    <row r="1740" spans="11:12" x14ac:dyDescent="0.2">
      <c r="K1740" s="6"/>
      <c r="L1740" s="172"/>
    </row>
    <row r="1741" spans="11:12" x14ac:dyDescent="0.2">
      <c r="K1741" s="6"/>
      <c r="L1741" s="172"/>
    </row>
    <row r="1742" spans="11:12" x14ac:dyDescent="0.2">
      <c r="K1742" s="6"/>
      <c r="L1742" s="172"/>
    </row>
    <row r="1743" spans="11:12" x14ac:dyDescent="0.2">
      <c r="K1743" s="6"/>
      <c r="L1743" s="172"/>
    </row>
    <row r="1744" spans="11:12" x14ac:dyDescent="0.2">
      <c r="K1744" s="6"/>
      <c r="L1744" s="172"/>
    </row>
    <row r="1745" spans="11:12" x14ac:dyDescent="0.2">
      <c r="K1745" s="6"/>
      <c r="L1745" s="172"/>
    </row>
    <row r="1746" spans="11:12" x14ac:dyDescent="0.2">
      <c r="K1746" s="6"/>
      <c r="L1746" s="172"/>
    </row>
    <row r="1747" spans="11:12" x14ac:dyDescent="0.2">
      <c r="K1747" s="6"/>
      <c r="L1747" s="172"/>
    </row>
    <row r="1748" spans="11:12" x14ac:dyDescent="0.2">
      <c r="K1748" s="6"/>
      <c r="L1748" s="172"/>
    </row>
    <row r="1749" spans="11:12" x14ac:dyDescent="0.2">
      <c r="K1749" s="6"/>
      <c r="L1749" s="172"/>
    </row>
    <row r="1750" spans="11:12" x14ac:dyDescent="0.2">
      <c r="K1750" s="6"/>
      <c r="L1750" s="172"/>
    </row>
    <row r="1751" spans="11:12" x14ac:dyDescent="0.2">
      <c r="K1751" s="6"/>
      <c r="L1751" s="172"/>
    </row>
    <row r="1752" spans="11:12" x14ac:dyDescent="0.2">
      <c r="K1752" s="6"/>
      <c r="L1752" s="172"/>
    </row>
    <row r="1753" spans="11:12" x14ac:dyDescent="0.2">
      <c r="K1753" s="6"/>
      <c r="L1753" s="172"/>
    </row>
    <row r="1754" spans="11:12" x14ac:dyDescent="0.2">
      <c r="K1754" s="6"/>
      <c r="L1754" s="172"/>
    </row>
    <row r="1755" spans="11:12" x14ac:dyDescent="0.2">
      <c r="K1755" s="6"/>
      <c r="L1755" s="172"/>
    </row>
    <row r="1756" spans="11:12" x14ac:dyDescent="0.2">
      <c r="K1756" s="6"/>
      <c r="L1756" s="172"/>
    </row>
    <row r="1757" spans="11:12" x14ac:dyDescent="0.2">
      <c r="K1757" s="6"/>
      <c r="L1757" s="172"/>
    </row>
    <row r="1758" spans="11:12" x14ac:dyDescent="0.2">
      <c r="K1758" s="6"/>
      <c r="L1758" s="172"/>
    </row>
    <row r="1759" spans="11:12" x14ac:dyDescent="0.2">
      <c r="K1759" s="6"/>
      <c r="L1759" s="172"/>
    </row>
    <row r="1760" spans="11:12" x14ac:dyDescent="0.2">
      <c r="K1760" s="6"/>
      <c r="L1760" s="172"/>
    </row>
    <row r="1761" spans="11:12" x14ac:dyDescent="0.2">
      <c r="K1761" s="6"/>
      <c r="L1761" s="172"/>
    </row>
    <row r="1762" spans="11:12" x14ac:dyDescent="0.2">
      <c r="K1762" s="6"/>
      <c r="L1762" s="172"/>
    </row>
    <row r="1763" spans="11:12" x14ac:dyDescent="0.2">
      <c r="K1763" s="6"/>
      <c r="L1763" s="172"/>
    </row>
    <row r="1764" spans="11:12" x14ac:dyDescent="0.2">
      <c r="K1764" s="6"/>
      <c r="L1764" s="172"/>
    </row>
    <row r="1765" spans="11:12" x14ac:dyDescent="0.2">
      <c r="K1765" s="6"/>
      <c r="L1765" s="172"/>
    </row>
    <row r="1766" spans="11:12" x14ac:dyDescent="0.2">
      <c r="K1766" s="6"/>
      <c r="L1766" s="172"/>
    </row>
    <row r="1767" spans="11:12" x14ac:dyDescent="0.2">
      <c r="K1767" s="6"/>
      <c r="L1767" s="172"/>
    </row>
    <row r="1768" spans="11:12" x14ac:dyDescent="0.2">
      <c r="K1768" s="6"/>
      <c r="L1768" s="172"/>
    </row>
    <row r="1769" spans="11:12" x14ac:dyDescent="0.2">
      <c r="K1769" s="6"/>
      <c r="L1769" s="172"/>
    </row>
    <row r="1770" spans="11:12" x14ac:dyDescent="0.2">
      <c r="K1770" s="6"/>
      <c r="L1770" s="172"/>
    </row>
    <row r="1771" spans="11:12" x14ac:dyDescent="0.2">
      <c r="K1771" s="6"/>
      <c r="L1771" s="172"/>
    </row>
    <row r="1772" spans="11:12" x14ac:dyDescent="0.2">
      <c r="K1772" s="6"/>
      <c r="L1772" s="172"/>
    </row>
    <row r="1773" spans="11:12" x14ac:dyDescent="0.2">
      <c r="K1773" s="6"/>
      <c r="L1773" s="172"/>
    </row>
    <row r="1774" spans="11:12" x14ac:dyDescent="0.2">
      <c r="K1774" s="6"/>
      <c r="L1774" s="172"/>
    </row>
    <row r="1775" spans="11:12" x14ac:dyDescent="0.2">
      <c r="K1775" s="6"/>
      <c r="L1775" s="172"/>
    </row>
    <row r="1776" spans="11:12" x14ac:dyDescent="0.2">
      <c r="K1776" s="6"/>
      <c r="L1776" s="172"/>
    </row>
    <row r="1777" spans="11:12" x14ac:dyDescent="0.2">
      <c r="K1777" s="6"/>
      <c r="L1777" s="172"/>
    </row>
    <row r="1778" spans="11:12" x14ac:dyDescent="0.2">
      <c r="K1778" s="6"/>
      <c r="L1778" s="172"/>
    </row>
    <row r="1779" spans="11:12" x14ac:dyDescent="0.2">
      <c r="K1779" s="6"/>
      <c r="L1779" s="172"/>
    </row>
    <row r="1780" spans="11:12" x14ac:dyDescent="0.2">
      <c r="K1780" s="6"/>
      <c r="L1780" s="172"/>
    </row>
    <row r="1781" spans="11:12" x14ac:dyDescent="0.2">
      <c r="K1781" s="6"/>
      <c r="L1781" s="172"/>
    </row>
    <row r="1782" spans="11:12" x14ac:dyDescent="0.2">
      <c r="K1782" s="6"/>
      <c r="L1782" s="172"/>
    </row>
    <row r="1783" spans="11:12" x14ac:dyDescent="0.2">
      <c r="K1783" s="6"/>
      <c r="L1783" s="172"/>
    </row>
    <row r="1784" spans="11:12" x14ac:dyDescent="0.2">
      <c r="K1784" s="6"/>
      <c r="L1784" s="172"/>
    </row>
    <row r="1785" spans="11:12" x14ac:dyDescent="0.2">
      <c r="K1785" s="6"/>
      <c r="L1785" s="172"/>
    </row>
    <row r="1786" spans="11:12" x14ac:dyDescent="0.2">
      <c r="K1786" s="6"/>
      <c r="L1786" s="172"/>
    </row>
    <row r="1787" spans="11:12" x14ac:dyDescent="0.2">
      <c r="K1787" s="6"/>
      <c r="L1787" s="172"/>
    </row>
    <row r="1788" spans="11:12" x14ac:dyDescent="0.2">
      <c r="K1788" s="6"/>
      <c r="L1788" s="172"/>
    </row>
    <row r="1789" spans="11:12" x14ac:dyDescent="0.2">
      <c r="K1789" s="6"/>
      <c r="L1789" s="172"/>
    </row>
    <row r="1790" spans="11:12" x14ac:dyDescent="0.2">
      <c r="K1790" s="6"/>
      <c r="L1790" s="172"/>
    </row>
    <row r="1791" spans="11:12" x14ac:dyDescent="0.2">
      <c r="K1791" s="6"/>
      <c r="L1791" s="172"/>
    </row>
    <row r="1792" spans="11:12" x14ac:dyDescent="0.2">
      <c r="K1792" s="6"/>
      <c r="L1792" s="172"/>
    </row>
    <row r="1793" spans="11:12" x14ac:dyDescent="0.2">
      <c r="K1793" s="6"/>
      <c r="L1793" s="172"/>
    </row>
    <row r="1794" spans="11:12" x14ac:dyDescent="0.2">
      <c r="K1794" s="6"/>
      <c r="L1794" s="172"/>
    </row>
    <row r="1795" spans="11:12" x14ac:dyDescent="0.2">
      <c r="K1795" s="6"/>
      <c r="L1795" s="172"/>
    </row>
    <row r="1796" spans="11:12" x14ac:dyDescent="0.2">
      <c r="K1796" s="6"/>
      <c r="L1796" s="172"/>
    </row>
    <row r="1797" spans="11:12" x14ac:dyDescent="0.2">
      <c r="K1797" s="6"/>
      <c r="L1797" s="172"/>
    </row>
    <row r="1798" spans="11:12" x14ac:dyDescent="0.2">
      <c r="K1798" s="6"/>
      <c r="L1798" s="172"/>
    </row>
    <row r="1799" spans="11:12" x14ac:dyDescent="0.2">
      <c r="K1799" s="6"/>
      <c r="L1799" s="172"/>
    </row>
    <row r="1800" spans="11:12" x14ac:dyDescent="0.2">
      <c r="K1800" s="6"/>
      <c r="L1800" s="172"/>
    </row>
    <row r="1801" spans="11:12" x14ac:dyDescent="0.2">
      <c r="K1801" s="6"/>
      <c r="L1801" s="172"/>
    </row>
    <row r="1802" spans="11:12" x14ac:dyDescent="0.2">
      <c r="K1802" s="6"/>
      <c r="L1802" s="172"/>
    </row>
    <row r="1803" spans="11:12" x14ac:dyDescent="0.2">
      <c r="K1803" s="6"/>
      <c r="L1803" s="172"/>
    </row>
    <row r="1804" spans="11:12" x14ac:dyDescent="0.2">
      <c r="K1804" s="6"/>
      <c r="L1804" s="172"/>
    </row>
    <row r="1805" spans="11:12" x14ac:dyDescent="0.2">
      <c r="K1805" s="6"/>
      <c r="L1805" s="172"/>
    </row>
    <row r="1806" spans="11:12" x14ac:dyDescent="0.2">
      <c r="K1806" s="6"/>
      <c r="L1806" s="172"/>
    </row>
    <row r="1807" spans="11:12" x14ac:dyDescent="0.2">
      <c r="K1807" s="6"/>
      <c r="L1807" s="172"/>
    </row>
    <row r="1808" spans="11:12" x14ac:dyDescent="0.2">
      <c r="K1808" s="6"/>
      <c r="L1808" s="172"/>
    </row>
    <row r="1809" spans="11:12" x14ac:dyDescent="0.2">
      <c r="K1809" s="6"/>
      <c r="L1809" s="172"/>
    </row>
    <row r="1810" spans="11:12" x14ac:dyDescent="0.2">
      <c r="K1810" s="6"/>
      <c r="L1810" s="172"/>
    </row>
    <row r="1811" spans="11:12" x14ac:dyDescent="0.2">
      <c r="K1811" s="6"/>
      <c r="L1811" s="172"/>
    </row>
    <row r="1812" spans="11:12" x14ac:dyDescent="0.2">
      <c r="K1812" s="6"/>
      <c r="L1812" s="172"/>
    </row>
    <row r="1813" spans="11:12" x14ac:dyDescent="0.2">
      <c r="K1813" s="6"/>
      <c r="L1813" s="172"/>
    </row>
    <row r="1814" spans="11:12" x14ac:dyDescent="0.2">
      <c r="K1814" s="6"/>
      <c r="L1814" s="172"/>
    </row>
    <row r="1815" spans="11:12" x14ac:dyDescent="0.2">
      <c r="K1815" s="6"/>
      <c r="L1815" s="172"/>
    </row>
    <row r="1816" spans="11:12" x14ac:dyDescent="0.2">
      <c r="K1816" s="6"/>
      <c r="L1816" s="172"/>
    </row>
    <row r="1817" spans="11:12" x14ac:dyDescent="0.2">
      <c r="K1817" s="6"/>
      <c r="L1817" s="172"/>
    </row>
    <row r="1818" spans="11:12" x14ac:dyDescent="0.2">
      <c r="K1818" s="6"/>
      <c r="L1818" s="172"/>
    </row>
    <row r="1819" spans="11:12" x14ac:dyDescent="0.2">
      <c r="K1819" s="6"/>
      <c r="L1819" s="172"/>
    </row>
    <row r="1820" spans="11:12" x14ac:dyDescent="0.2">
      <c r="K1820" s="6"/>
      <c r="L1820" s="172"/>
    </row>
    <row r="1821" spans="11:12" x14ac:dyDescent="0.2">
      <c r="K1821" s="6"/>
      <c r="L1821" s="172"/>
    </row>
    <row r="1822" spans="11:12" x14ac:dyDescent="0.2">
      <c r="K1822" s="6"/>
      <c r="L1822" s="172"/>
    </row>
    <row r="1823" spans="11:12" x14ac:dyDescent="0.2">
      <c r="K1823" s="6"/>
      <c r="L1823" s="172"/>
    </row>
    <row r="1824" spans="11:12" x14ac:dyDescent="0.2">
      <c r="K1824" s="6"/>
      <c r="L1824" s="172"/>
    </row>
    <row r="1825" spans="11:12" x14ac:dyDescent="0.2">
      <c r="K1825" s="6"/>
      <c r="L1825" s="172"/>
    </row>
    <row r="1826" spans="11:12" x14ac:dyDescent="0.2">
      <c r="K1826" s="6"/>
      <c r="L1826" s="172"/>
    </row>
    <row r="1827" spans="11:12" x14ac:dyDescent="0.2">
      <c r="K1827" s="6"/>
      <c r="L1827" s="172"/>
    </row>
    <row r="1828" spans="11:12" x14ac:dyDescent="0.2">
      <c r="K1828" s="6"/>
      <c r="L1828" s="172"/>
    </row>
    <row r="1829" spans="11:12" x14ac:dyDescent="0.2">
      <c r="K1829" s="6"/>
      <c r="L1829" s="172"/>
    </row>
    <row r="1830" spans="11:12" x14ac:dyDescent="0.2">
      <c r="K1830" s="6"/>
      <c r="L1830" s="172"/>
    </row>
    <row r="1831" spans="11:12" x14ac:dyDescent="0.2">
      <c r="K1831" s="6"/>
      <c r="L1831" s="172"/>
    </row>
    <row r="1832" spans="11:12" x14ac:dyDescent="0.2">
      <c r="K1832" s="6"/>
      <c r="L1832" s="172"/>
    </row>
    <row r="1833" spans="11:12" x14ac:dyDescent="0.2">
      <c r="K1833" s="6"/>
      <c r="L1833" s="172"/>
    </row>
    <row r="1834" spans="11:12" x14ac:dyDescent="0.2">
      <c r="K1834" s="6"/>
      <c r="L1834" s="172"/>
    </row>
    <row r="1835" spans="11:12" x14ac:dyDescent="0.2">
      <c r="K1835" s="6"/>
      <c r="L1835" s="172"/>
    </row>
    <row r="1836" spans="11:12" x14ac:dyDescent="0.2">
      <c r="K1836" s="6"/>
      <c r="L1836" s="172"/>
    </row>
    <row r="1837" spans="11:12" x14ac:dyDescent="0.2">
      <c r="K1837" s="6"/>
      <c r="L1837" s="172"/>
    </row>
    <row r="1838" spans="11:12" x14ac:dyDescent="0.2">
      <c r="K1838" s="6"/>
      <c r="L1838" s="172"/>
    </row>
    <row r="1839" spans="11:12" x14ac:dyDescent="0.2">
      <c r="K1839" s="6"/>
      <c r="L1839" s="172"/>
    </row>
    <row r="1840" spans="11:12" x14ac:dyDescent="0.2">
      <c r="K1840" s="6"/>
      <c r="L1840" s="172"/>
    </row>
    <row r="1841" spans="11:12" x14ac:dyDescent="0.2">
      <c r="K1841" s="6"/>
      <c r="L1841" s="172"/>
    </row>
    <row r="1842" spans="11:12" x14ac:dyDescent="0.2">
      <c r="K1842" s="6"/>
      <c r="L1842" s="172"/>
    </row>
    <row r="1843" spans="11:12" x14ac:dyDescent="0.2">
      <c r="K1843" s="6"/>
      <c r="L1843" s="172"/>
    </row>
    <row r="1844" spans="11:12" x14ac:dyDescent="0.2">
      <c r="K1844" s="6"/>
      <c r="L1844" s="172"/>
    </row>
    <row r="1845" spans="11:12" x14ac:dyDescent="0.2">
      <c r="K1845" s="6"/>
      <c r="L1845" s="172"/>
    </row>
    <row r="1846" spans="11:12" x14ac:dyDescent="0.2">
      <c r="K1846" s="6"/>
      <c r="L1846" s="172"/>
    </row>
    <row r="1847" spans="11:12" x14ac:dyDescent="0.2">
      <c r="K1847" s="6"/>
      <c r="L1847" s="172"/>
    </row>
    <row r="1848" spans="11:12" x14ac:dyDescent="0.2">
      <c r="K1848" s="6"/>
      <c r="L1848" s="172"/>
    </row>
    <row r="1849" spans="11:12" x14ac:dyDescent="0.2">
      <c r="K1849" s="6"/>
      <c r="L1849" s="172"/>
    </row>
    <row r="1850" spans="11:12" x14ac:dyDescent="0.2">
      <c r="K1850" s="6"/>
      <c r="L1850" s="172"/>
    </row>
    <row r="1851" spans="11:12" x14ac:dyDescent="0.2">
      <c r="K1851" s="6"/>
      <c r="L1851" s="172"/>
    </row>
    <row r="1852" spans="11:12" x14ac:dyDescent="0.2">
      <c r="K1852" s="6"/>
      <c r="L1852" s="172"/>
    </row>
    <row r="1853" spans="11:12" x14ac:dyDescent="0.2">
      <c r="K1853" s="6"/>
      <c r="L1853" s="172"/>
    </row>
    <row r="1854" spans="11:12" x14ac:dyDescent="0.2">
      <c r="K1854" s="6"/>
      <c r="L1854" s="172"/>
    </row>
    <row r="1855" spans="11:12" x14ac:dyDescent="0.2">
      <c r="K1855" s="6"/>
      <c r="L1855" s="172"/>
    </row>
    <row r="1856" spans="11:12" x14ac:dyDescent="0.2">
      <c r="K1856" s="6"/>
      <c r="L1856" s="172"/>
    </row>
    <row r="1857" spans="11:12" x14ac:dyDescent="0.2">
      <c r="K1857" s="6"/>
      <c r="L1857" s="172"/>
    </row>
    <row r="1858" spans="11:12" x14ac:dyDescent="0.2">
      <c r="K1858" s="6"/>
      <c r="L1858" s="172"/>
    </row>
    <row r="1859" spans="11:12" x14ac:dyDescent="0.2">
      <c r="K1859" s="6"/>
      <c r="L1859" s="172"/>
    </row>
    <row r="1860" spans="11:12" x14ac:dyDescent="0.2">
      <c r="K1860" s="6"/>
      <c r="L1860" s="172"/>
    </row>
    <row r="1861" spans="11:12" x14ac:dyDescent="0.2">
      <c r="K1861" s="6"/>
      <c r="L1861" s="172"/>
    </row>
    <row r="1862" spans="11:12" x14ac:dyDescent="0.2">
      <c r="K1862" s="6"/>
      <c r="L1862" s="172"/>
    </row>
    <row r="1863" spans="11:12" x14ac:dyDescent="0.2">
      <c r="K1863" s="6"/>
      <c r="L1863" s="172"/>
    </row>
    <row r="1864" spans="11:12" x14ac:dyDescent="0.2">
      <c r="K1864" s="6"/>
      <c r="L1864" s="172"/>
    </row>
    <row r="1865" spans="11:12" x14ac:dyDescent="0.2">
      <c r="K1865" s="6"/>
      <c r="L1865" s="172"/>
    </row>
    <row r="1866" spans="11:12" x14ac:dyDescent="0.2">
      <c r="K1866" s="6"/>
      <c r="L1866" s="172"/>
    </row>
    <row r="1867" spans="11:12" x14ac:dyDescent="0.2">
      <c r="K1867" s="6"/>
      <c r="L1867" s="172"/>
    </row>
    <row r="1868" spans="11:12" x14ac:dyDescent="0.2">
      <c r="K1868" s="6"/>
      <c r="L1868" s="172"/>
    </row>
    <row r="1869" spans="11:12" x14ac:dyDescent="0.2">
      <c r="K1869" s="6"/>
      <c r="L1869" s="172"/>
    </row>
    <row r="1870" spans="11:12" x14ac:dyDescent="0.2">
      <c r="K1870" s="6"/>
      <c r="L1870" s="172"/>
    </row>
    <row r="1871" spans="11:12" x14ac:dyDescent="0.2">
      <c r="K1871" s="6"/>
      <c r="L1871" s="172"/>
    </row>
    <row r="1872" spans="11:12" x14ac:dyDescent="0.2">
      <c r="K1872" s="6"/>
      <c r="L1872" s="172"/>
    </row>
    <row r="1873" spans="11:12" x14ac:dyDescent="0.2">
      <c r="K1873" s="6"/>
      <c r="L1873" s="172"/>
    </row>
    <row r="1874" spans="11:12" x14ac:dyDescent="0.2">
      <c r="K1874" s="6"/>
      <c r="L1874" s="172"/>
    </row>
    <row r="1875" spans="11:12" x14ac:dyDescent="0.2">
      <c r="K1875" s="6"/>
      <c r="L1875" s="172"/>
    </row>
    <row r="1876" spans="11:12" x14ac:dyDescent="0.2">
      <c r="K1876" s="6"/>
      <c r="L1876" s="172"/>
    </row>
    <row r="1877" spans="11:12" x14ac:dyDescent="0.2">
      <c r="K1877" s="6"/>
      <c r="L1877" s="172"/>
    </row>
    <row r="1878" spans="11:12" x14ac:dyDescent="0.2">
      <c r="K1878" s="6"/>
      <c r="L1878" s="172"/>
    </row>
    <row r="1879" spans="11:12" x14ac:dyDescent="0.2">
      <c r="K1879" s="6"/>
      <c r="L1879" s="172"/>
    </row>
    <row r="1880" spans="11:12" x14ac:dyDescent="0.2">
      <c r="K1880" s="6"/>
      <c r="L1880" s="172"/>
    </row>
    <row r="1881" spans="11:12" x14ac:dyDescent="0.2">
      <c r="K1881" s="6"/>
      <c r="L1881" s="172"/>
    </row>
    <row r="1882" spans="11:12" x14ac:dyDescent="0.2">
      <c r="K1882" s="6"/>
      <c r="L1882" s="172"/>
    </row>
    <row r="1883" spans="11:12" x14ac:dyDescent="0.2">
      <c r="K1883" s="6"/>
      <c r="L1883" s="172"/>
    </row>
    <row r="1884" spans="11:12" x14ac:dyDescent="0.2">
      <c r="K1884" s="6"/>
      <c r="L1884" s="172"/>
    </row>
    <row r="1885" spans="11:12" x14ac:dyDescent="0.2">
      <c r="K1885" s="6"/>
      <c r="L1885" s="172"/>
    </row>
    <row r="1886" spans="11:12" x14ac:dyDescent="0.2">
      <c r="K1886" s="6"/>
      <c r="L1886" s="172"/>
    </row>
    <row r="1887" spans="11:12" x14ac:dyDescent="0.2">
      <c r="K1887" s="6"/>
      <c r="L1887" s="172"/>
    </row>
    <row r="1888" spans="11:12" x14ac:dyDescent="0.2">
      <c r="K1888" s="6"/>
      <c r="L1888" s="172"/>
    </row>
    <row r="1889" spans="11:12" x14ac:dyDescent="0.2">
      <c r="K1889" s="6"/>
      <c r="L1889" s="172"/>
    </row>
    <row r="1890" spans="11:12" x14ac:dyDescent="0.2">
      <c r="K1890" s="6"/>
      <c r="L1890" s="172"/>
    </row>
    <row r="1891" spans="11:12" x14ac:dyDescent="0.2">
      <c r="K1891" s="6"/>
      <c r="L1891" s="172"/>
    </row>
    <row r="1892" spans="11:12" x14ac:dyDescent="0.2">
      <c r="K1892" s="6"/>
      <c r="L1892" s="172"/>
    </row>
    <row r="1893" spans="11:12" x14ac:dyDescent="0.2">
      <c r="K1893" s="6"/>
      <c r="L1893" s="172"/>
    </row>
    <row r="1894" spans="11:12" x14ac:dyDescent="0.2">
      <c r="K1894" s="6"/>
      <c r="L1894" s="172"/>
    </row>
    <row r="1895" spans="11:12" x14ac:dyDescent="0.2">
      <c r="K1895" s="6"/>
      <c r="L1895" s="172"/>
    </row>
    <row r="1896" spans="11:12" x14ac:dyDescent="0.2">
      <c r="K1896" s="6"/>
      <c r="L1896" s="172"/>
    </row>
    <row r="1897" spans="11:12" x14ac:dyDescent="0.2">
      <c r="K1897" s="6"/>
      <c r="L1897" s="172"/>
    </row>
    <row r="1898" spans="11:12" x14ac:dyDescent="0.2">
      <c r="K1898" s="6"/>
      <c r="L1898" s="172"/>
    </row>
    <row r="1899" spans="11:12" x14ac:dyDescent="0.2">
      <c r="K1899" s="6"/>
      <c r="L1899" s="172"/>
    </row>
    <row r="1900" spans="11:12" x14ac:dyDescent="0.2">
      <c r="K1900" s="6"/>
      <c r="L1900" s="172"/>
    </row>
    <row r="1901" spans="11:12" x14ac:dyDescent="0.2">
      <c r="K1901" s="6"/>
      <c r="L1901" s="172"/>
    </row>
    <row r="1902" spans="11:12" x14ac:dyDescent="0.2">
      <c r="K1902" s="6"/>
      <c r="L1902" s="172"/>
    </row>
    <row r="1903" spans="11:12" x14ac:dyDescent="0.2">
      <c r="K1903" s="6"/>
      <c r="L1903" s="172"/>
    </row>
    <row r="1904" spans="11:12" x14ac:dyDescent="0.2">
      <c r="K1904" s="6"/>
      <c r="L1904" s="172"/>
    </row>
    <row r="1905" spans="11:12" x14ac:dyDescent="0.2">
      <c r="K1905" s="6"/>
      <c r="L1905" s="172"/>
    </row>
    <row r="1906" spans="11:12" x14ac:dyDescent="0.2">
      <c r="K1906" s="6"/>
      <c r="L1906" s="172"/>
    </row>
    <row r="1907" spans="11:12" x14ac:dyDescent="0.2">
      <c r="K1907" s="6"/>
      <c r="L1907" s="172"/>
    </row>
    <row r="1908" spans="11:12" x14ac:dyDescent="0.2">
      <c r="K1908" s="6"/>
      <c r="L1908" s="172"/>
    </row>
    <row r="1909" spans="11:12" x14ac:dyDescent="0.2">
      <c r="K1909" s="6"/>
      <c r="L1909" s="172"/>
    </row>
    <row r="1910" spans="11:12" x14ac:dyDescent="0.2">
      <c r="K1910" s="6"/>
      <c r="L1910" s="172"/>
    </row>
    <row r="1911" spans="11:12" x14ac:dyDescent="0.2">
      <c r="K1911" s="6"/>
      <c r="L1911" s="172"/>
    </row>
    <row r="1912" spans="11:12" x14ac:dyDescent="0.2">
      <c r="K1912" s="6"/>
      <c r="L1912" s="172"/>
    </row>
    <row r="1913" spans="11:12" x14ac:dyDescent="0.2">
      <c r="K1913" s="6"/>
      <c r="L1913" s="172"/>
    </row>
    <row r="1914" spans="11:12" x14ac:dyDescent="0.2">
      <c r="K1914" s="6"/>
      <c r="L1914" s="172"/>
    </row>
    <row r="1915" spans="11:12" x14ac:dyDescent="0.2">
      <c r="K1915" s="6"/>
      <c r="L1915" s="172"/>
    </row>
    <row r="1916" spans="11:12" x14ac:dyDescent="0.2">
      <c r="K1916" s="6"/>
      <c r="L1916" s="172"/>
    </row>
    <row r="1917" spans="11:12" x14ac:dyDescent="0.2">
      <c r="K1917" s="6"/>
      <c r="L1917" s="172"/>
    </row>
    <row r="1918" spans="11:12" x14ac:dyDescent="0.2">
      <c r="K1918" s="6"/>
      <c r="L1918" s="172"/>
    </row>
    <row r="1919" spans="11:12" x14ac:dyDescent="0.2">
      <c r="K1919" s="6"/>
      <c r="L1919" s="172"/>
    </row>
    <row r="1920" spans="11:12" x14ac:dyDescent="0.2">
      <c r="K1920" s="6"/>
      <c r="L1920" s="172"/>
    </row>
    <row r="1921" spans="11:12" x14ac:dyDescent="0.2">
      <c r="K1921" s="6"/>
      <c r="L1921" s="172"/>
    </row>
    <row r="1922" spans="11:12" x14ac:dyDescent="0.2">
      <c r="K1922" s="6"/>
      <c r="L1922" s="172"/>
    </row>
    <row r="1923" spans="11:12" x14ac:dyDescent="0.2">
      <c r="K1923" s="6"/>
      <c r="L1923" s="172"/>
    </row>
    <row r="1924" spans="11:12" x14ac:dyDescent="0.2">
      <c r="K1924" s="6"/>
      <c r="L1924" s="172"/>
    </row>
    <row r="1925" spans="11:12" x14ac:dyDescent="0.2">
      <c r="K1925" s="6"/>
      <c r="L1925" s="172"/>
    </row>
    <row r="1926" spans="11:12" x14ac:dyDescent="0.2">
      <c r="K1926" s="6"/>
      <c r="L1926" s="172"/>
    </row>
    <row r="1927" spans="11:12" x14ac:dyDescent="0.2">
      <c r="K1927" s="6"/>
      <c r="L1927" s="172"/>
    </row>
    <row r="1928" spans="11:12" x14ac:dyDescent="0.2">
      <c r="K1928" s="6"/>
      <c r="L1928" s="172"/>
    </row>
    <row r="1929" spans="11:12" x14ac:dyDescent="0.2">
      <c r="K1929" s="6"/>
      <c r="L1929" s="172"/>
    </row>
    <row r="1930" spans="11:12" x14ac:dyDescent="0.2">
      <c r="K1930" s="6"/>
      <c r="L1930" s="172"/>
    </row>
    <row r="1931" spans="11:12" x14ac:dyDescent="0.2">
      <c r="K1931" s="6"/>
      <c r="L1931" s="172"/>
    </row>
    <row r="1932" spans="11:12" x14ac:dyDescent="0.2">
      <c r="K1932" s="6"/>
      <c r="L1932" s="172"/>
    </row>
    <row r="1933" spans="11:12" x14ac:dyDescent="0.2">
      <c r="K1933" s="6"/>
      <c r="L1933" s="172"/>
    </row>
    <row r="1934" spans="11:12" x14ac:dyDescent="0.2">
      <c r="K1934" s="6"/>
      <c r="L1934" s="172"/>
    </row>
    <row r="1935" spans="11:12" x14ac:dyDescent="0.2">
      <c r="K1935" s="6"/>
      <c r="L1935" s="172"/>
    </row>
    <row r="1936" spans="11:12" x14ac:dyDescent="0.2">
      <c r="K1936" s="6"/>
      <c r="L1936" s="172"/>
    </row>
    <row r="1937" spans="11:12" x14ac:dyDescent="0.2">
      <c r="K1937" s="6"/>
      <c r="L1937" s="172"/>
    </row>
    <row r="1938" spans="11:12" x14ac:dyDescent="0.2">
      <c r="K1938" s="6"/>
      <c r="L1938" s="172"/>
    </row>
    <row r="1939" spans="11:12" x14ac:dyDescent="0.2">
      <c r="K1939" s="6"/>
      <c r="L1939" s="172"/>
    </row>
    <row r="1940" spans="11:12" x14ac:dyDescent="0.2">
      <c r="K1940" s="6"/>
      <c r="L1940" s="172"/>
    </row>
    <row r="1941" spans="11:12" x14ac:dyDescent="0.2">
      <c r="K1941" s="6"/>
      <c r="L1941" s="172"/>
    </row>
    <row r="1942" spans="11:12" x14ac:dyDescent="0.2">
      <c r="K1942" s="6"/>
      <c r="L1942" s="172"/>
    </row>
    <row r="1943" spans="11:12" x14ac:dyDescent="0.2">
      <c r="K1943" s="6"/>
      <c r="L1943" s="172"/>
    </row>
    <row r="1944" spans="11:12" x14ac:dyDescent="0.2">
      <c r="K1944" s="6"/>
      <c r="L1944" s="172"/>
    </row>
    <row r="1945" spans="11:12" x14ac:dyDescent="0.2">
      <c r="K1945" s="6"/>
      <c r="L1945" s="172"/>
    </row>
    <row r="1946" spans="11:12" x14ac:dyDescent="0.2">
      <c r="K1946" s="6"/>
      <c r="L1946" s="172"/>
    </row>
    <row r="1947" spans="11:12" x14ac:dyDescent="0.2">
      <c r="K1947" s="6"/>
      <c r="L1947" s="172"/>
    </row>
    <row r="1948" spans="11:12" x14ac:dyDescent="0.2">
      <c r="K1948" s="6"/>
      <c r="L1948" s="172"/>
    </row>
    <row r="1949" spans="11:12" x14ac:dyDescent="0.2">
      <c r="K1949" s="6"/>
      <c r="L1949" s="172"/>
    </row>
    <row r="1950" spans="11:12" x14ac:dyDescent="0.2">
      <c r="K1950" s="6"/>
      <c r="L1950" s="172"/>
    </row>
    <row r="1951" spans="11:12" x14ac:dyDescent="0.2">
      <c r="K1951" s="6"/>
      <c r="L1951" s="172"/>
    </row>
    <row r="1952" spans="11:12" x14ac:dyDescent="0.2">
      <c r="K1952" s="6"/>
      <c r="L1952" s="172"/>
    </row>
    <row r="1953" spans="11:12" x14ac:dyDescent="0.2">
      <c r="K1953" s="6"/>
      <c r="L1953" s="172"/>
    </row>
    <row r="1954" spans="11:12" x14ac:dyDescent="0.2">
      <c r="K1954" s="6"/>
      <c r="L1954" s="172"/>
    </row>
    <row r="1955" spans="11:12" x14ac:dyDescent="0.2">
      <c r="K1955" s="6"/>
      <c r="L1955" s="172"/>
    </row>
    <row r="1956" spans="11:12" x14ac:dyDescent="0.2">
      <c r="K1956" s="6"/>
      <c r="L1956" s="172"/>
    </row>
    <row r="1957" spans="11:12" x14ac:dyDescent="0.2">
      <c r="K1957" s="6"/>
      <c r="L1957" s="172"/>
    </row>
    <row r="1958" spans="11:12" x14ac:dyDescent="0.2">
      <c r="K1958" s="6"/>
      <c r="L1958" s="172"/>
    </row>
    <row r="1959" spans="11:12" x14ac:dyDescent="0.2">
      <c r="K1959" s="6"/>
      <c r="L1959" s="172"/>
    </row>
    <row r="1960" spans="11:12" x14ac:dyDescent="0.2">
      <c r="K1960" s="6"/>
      <c r="L1960" s="172"/>
    </row>
    <row r="1961" spans="11:12" x14ac:dyDescent="0.2">
      <c r="K1961" s="6"/>
      <c r="L1961" s="172"/>
    </row>
    <row r="1962" spans="11:12" x14ac:dyDescent="0.2">
      <c r="K1962" s="6"/>
      <c r="L1962" s="172"/>
    </row>
    <row r="1963" spans="11:12" x14ac:dyDescent="0.2">
      <c r="K1963" s="6"/>
      <c r="L1963" s="172"/>
    </row>
    <row r="1964" spans="11:12" x14ac:dyDescent="0.2">
      <c r="K1964" s="6"/>
      <c r="L1964" s="172"/>
    </row>
    <row r="1965" spans="11:12" x14ac:dyDescent="0.2">
      <c r="K1965" s="6"/>
      <c r="L1965" s="172"/>
    </row>
    <row r="1966" spans="11:12" x14ac:dyDescent="0.2">
      <c r="K1966" s="6"/>
      <c r="L1966" s="172"/>
    </row>
    <row r="1967" spans="11:12" x14ac:dyDescent="0.2">
      <c r="K1967" s="6"/>
      <c r="L1967" s="172"/>
    </row>
    <row r="1968" spans="11:12" x14ac:dyDescent="0.2">
      <c r="K1968" s="6"/>
      <c r="L1968" s="172"/>
    </row>
    <row r="1969" spans="11:12" x14ac:dyDescent="0.2">
      <c r="K1969" s="6"/>
      <c r="L1969" s="172"/>
    </row>
    <row r="1970" spans="11:12" x14ac:dyDescent="0.2">
      <c r="K1970" s="6"/>
      <c r="L1970" s="172"/>
    </row>
    <row r="1971" spans="11:12" x14ac:dyDescent="0.2">
      <c r="K1971" s="6"/>
      <c r="L1971" s="172"/>
    </row>
    <row r="1972" spans="11:12" x14ac:dyDescent="0.2">
      <c r="K1972" s="6"/>
      <c r="L1972" s="172"/>
    </row>
    <row r="1973" spans="11:12" x14ac:dyDescent="0.2">
      <c r="K1973" s="6"/>
      <c r="L1973" s="172"/>
    </row>
    <row r="1974" spans="11:12" x14ac:dyDescent="0.2">
      <c r="K1974" s="6"/>
      <c r="L1974" s="172"/>
    </row>
    <row r="1975" spans="11:12" x14ac:dyDescent="0.2">
      <c r="K1975" s="6"/>
      <c r="L1975" s="172"/>
    </row>
    <row r="1976" spans="11:12" x14ac:dyDescent="0.2">
      <c r="K1976" s="6"/>
      <c r="L1976" s="172"/>
    </row>
    <row r="1977" spans="11:12" x14ac:dyDescent="0.2">
      <c r="K1977" s="6"/>
      <c r="L1977" s="172"/>
    </row>
    <row r="1978" spans="11:12" x14ac:dyDescent="0.2">
      <c r="K1978" s="6"/>
      <c r="L1978" s="172"/>
    </row>
    <row r="1979" spans="11:12" x14ac:dyDescent="0.2">
      <c r="K1979" s="6"/>
      <c r="L1979" s="172"/>
    </row>
    <row r="1980" spans="11:12" x14ac:dyDescent="0.2">
      <c r="K1980" s="6"/>
      <c r="L1980" s="172"/>
    </row>
    <row r="1981" spans="11:12" x14ac:dyDescent="0.2">
      <c r="K1981" s="6"/>
      <c r="L1981" s="172"/>
    </row>
    <row r="1982" spans="11:12" x14ac:dyDescent="0.2">
      <c r="K1982" s="6"/>
      <c r="L1982" s="172"/>
    </row>
    <row r="1983" spans="11:12" x14ac:dyDescent="0.2">
      <c r="K1983" s="6"/>
      <c r="L1983" s="172"/>
    </row>
    <row r="1984" spans="11:12" x14ac:dyDescent="0.2">
      <c r="K1984" s="6"/>
      <c r="L1984" s="172"/>
    </row>
    <row r="1985" spans="11:12" x14ac:dyDescent="0.2">
      <c r="K1985" s="6"/>
      <c r="L1985" s="172"/>
    </row>
    <row r="1986" spans="11:12" x14ac:dyDescent="0.2">
      <c r="K1986" s="6"/>
      <c r="L1986" s="172"/>
    </row>
    <row r="1987" spans="11:12" x14ac:dyDescent="0.2">
      <c r="K1987" s="6"/>
      <c r="L1987" s="172"/>
    </row>
    <row r="1988" spans="11:12" x14ac:dyDescent="0.2">
      <c r="K1988" s="6"/>
      <c r="L1988" s="172"/>
    </row>
    <row r="1989" spans="11:12" x14ac:dyDescent="0.2">
      <c r="K1989" s="6"/>
      <c r="L1989" s="172"/>
    </row>
    <row r="1990" spans="11:12" x14ac:dyDescent="0.2">
      <c r="K1990" s="6"/>
      <c r="L1990" s="172"/>
    </row>
    <row r="1991" spans="11:12" x14ac:dyDescent="0.2">
      <c r="K1991" s="6"/>
      <c r="L1991" s="172"/>
    </row>
    <row r="1992" spans="11:12" x14ac:dyDescent="0.2">
      <c r="K1992" s="6"/>
      <c r="L1992" s="172"/>
    </row>
    <row r="1993" spans="11:12" x14ac:dyDescent="0.2">
      <c r="K1993" s="6"/>
      <c r="L1993" s="172"/>
    </row>
    <row r="1994" spans="11:12" x14ac:dyDescent="0.2">
      <c r="K1994" s="6"/>
      <c r="L1994" s="172"/>
    </row>
    <row r="1995" spans="11:12" x14ac:dyDescent="0.2">
      <c r="K1995" s="6"/>
      <c r="L1995" s="172"/>
    </row>
    <row r="1996" spans="11:12" x14ac:dyDescent="0.2">
      <c r="K1996" s="6"/>
      <c r="L1996" s="172"/>
    </row>
    <row r="1997" spans="11:12" x14ac:dyDescent="0.2">
      <c r="K1997" s="6"/>
      <c r="L1997" s="172"/>
    </row>
    <row r="1998" spans="11:12" x14ac:dyDescent="0.2">
      <c r="K1998" s="6"/>
      <c r="L1998" s="172"/>
    </row>
    <row r="1999" spans="11:12" x14ac:dyDescent="0.2">
      <c r="K1999" s="6"/>
      <c r="L1999" s="172"/>
    </row>
    <row r="2000" spans="11:12" x14ac:dyDescent="0.2">
      <c r="K2000" s="6"/>
      <c r="L2000" s="172"/>
    </row>
    <row r="2001" spans="11:12" x14ac:dyDescent="0.2">
      <c r="K2001" s="6"/>
      <c r="L2001" s="172"/>
    </row>
    <row r="2002" spans="11:12" x14ac:dyDescent="0.2">
      <c r="K2002" s="6"/>
      <c r="L2002" s="172"/>
    </row>
    <row r="2003" spans="11:12" x14ac:dyDescent="0.2">
      <c r="K2003" s="6"/>
      <c r="L2003" s="172"/>
    </row>
    <row r="2004" spans="11:12" x14ac:dyDescent="0.2">
      <c r="K2004" s="6"/>
      <c r="L2004" s="172"/>
    </row>
    <row r="2005" spans="11:12" x14ac:dyDescent="0.2">
      <c r="K2005" s="6"/>
      <c r="L2005" s="172"/>
    </row>
    <row r="2006" spans="11:12" x14ac:dyDescent="0.2">
      <c r="K2006" s="6"/>
      <c r="L2006" s="172"/>
    </row>
    <row r="2007" spans="11:12" x14ac:dyDescent="0.2">
      <c r="K2007" s="6"/>
      <c r="L2007" s="172"/>
    </row>
    <row r="2008" spans="11:12" x14ac:dyDescent="0.2">
      <c r="K2008" s="6"/>
      <c r="L2008" s="172"/>
    </row>
    <row r="2009" spans="11:12" x14ac:dyDescent="0.2">
      <c r="K2009" s="6"/>
      <c r="L2009" s="172"/>
    </row>
    <row r="2010" spans="11:12" x14ac:dyDescent="0.2">
      <c r="K2010" s="6"/>
      <c r="L2010" s="172"/>
    </row>
    <row r="2011" spans="11:12" x14ac:dyDescent="0.2">
      <c r="K2011" s="6"/>
      <c r="L2011" s="172"/>
    </row>
    <row r="2012" spans="11:12" x14ac:dyDescent="0.2">
      <c r="K2012" s="6"/>
      <c r="L2012" s="172"/>
    </row>
    <row r="2013" spans="11:12" x14ac:dyDescent="0.2">
      <c r="K2013" s="6"/>
      <c r="L2013" s="172"/>
    </row>
    <row r="2014" spans="11:12" x14ac:dyDescent="0.2">
      <c r="K2014" s="6"/>
      <c r="L2014" s="172"/>
    </row>
    <row r="2015" spans="11:12" x14ac:dyDescent="0.2">
      <c r="K2015" s="6"/>
      <c r="L2015" s="172"/>
    </row>
    <row r="2016" spans="11:12" x14ac:dyDescent="0.2">
      <c r="K2016" s="6"/>
      <c r="L2016" s="172"/>
    </row>
    <row r="2017" spans="11:12" x14ac:dyDescent="0.2">
      <c r="K2017" s="6"/>
      <c r="L2017" s="172"/>
    </row>
    <row r="2018" spans="11:12" x14ac:dyDescent="0.2">
      <c r="K2018" s="6"/>
      <c r="L2018" s="172"/>
    </row>
    <row r="2019" spans="11:12" x14ac:dyDescent="0.2">
      <c r="K2019" s="6"/>
      <c r="L2019" s="172"/>
    </row>
    <row r="2020" spans="11:12" x14ac:dyDescent="0.2">
      <c r="K2020" s="6"/>
      <c r="L2020" s="172"/>
    </row>
    <row r="2021" spans="11:12" x14ac:dyDescent="0.2">
      <c r="K2021" s="6"/>
      <c r="L2021" s="172"/>
    </row>
    <row r="2022" spans="11:12" x14ac:dyDescent="0.2">
      <c r="K2022" s="6"/>
      <c r="L2022" s="172"/>
    </row>
    <row r="2023" spans="11:12" x14ac:dyDescent="0.2">
      <c r="K2023" s="6"/>
      <c r="L2023" s="172"/>
    </row>
    <row r="2024" spans="11:12" x14ac:dyDescent="0.2">
      <c r="K2024" s="6"/>
      <c r="L2024" s="172"/>
    </row>
    <row r="2025" spans="11:12" x14ac:dyDescent="0.2">
      <c r="K2025" s="6"/>
      <c r="L2025" s="172"/>
    </row>
    <row r="2026" spans="11:12" x14ac:dyDescent="0.2">
      <c r="K2026" s="6"/>
      <c r="L2026" s="172"/>
    </row>
    <row r="2027" spans="11:12" x14ac:dyDescent="0.2">
      <c r="K2027" s="6"/>
      <c r="L2027" s="172"/>
    </row>
    <row r="2028" spans="11:12" x14ac:dyDescent="0.2">
      <c r="K2028" s="6"/>
      <c r="L2028" s="172"/>
    </row>
    <row r="2029" spans="11:12" x14ac:dyDescent="0.2">
      <c r="K2029" s="6"/>
      <c r="L2029" s="172"/>
    </row>
    <row r="2030" spans="11:12" x14ac:dyDescent="0.2">
      <c r="K2030" s="6"/>
      <c r="L2030" s="172"/>
    </row>
    <row r="2031" spans="11:12" x14ac:dyDescent="0.2">
      <c r="K2031" s="6"/>
      <c r="L2031" s="172"/>
    </row>
    <row r="2032" spans="11:12" x14ac:dyDescent="0.2">
      <c r="K2032" s="6"/>
      <c r="L2032" s="172"/>
    </row>
    <row r="2033" spans="11:12" x14ac:dyDescent="0.2">
      <c r="K2033" s="6"/>
      <c r="L2033" s="172"/>
    </row>
    <row r="2034" spans="11:12" x14ac:dyDescent="0.2">
      <c r="K2034" s="6"/>
      <c r="L2034" s="172"/>
    </row>
    <row r="2035" spans="11:12" x14ac:dyDescent="0.2">
      <c r="K2035" s="6"/>
      <c r="L2035" s="172"/>
    </row>
    <row r="2036" spans="11:12" x14ac:dyDescent="0.2">
      <c r="K2036" s="6"/>
      <c r="L2036" s="172"/>
    </row>
    <row r="2037" spans="11:12" x14ac:dyDescent="0.2">
      <c r="K2037" s="6"/>
      <c r="L2037" s="172"/>
    </row>
    <row r="2038" spans="11:12" x14ac:dyDescent="0.2">
      <c r="K2038" s="6"/>
      <c r="L2038" s="172"/>
    </row>
    <row r="2039" spans="11:12" x14ac:dyDescent="0.2">
      <c r="K2039" s="6"/>
      <c r="L2039" s="172"/>
    </row>
    <row r="2040" spans="11:12" x14ac:dyDescent="0.2">
      <c r="K2040" s="6"/>
      <c r="L2040" s="172"/>
    </row>
    <row r="2041" spans="11:12" x14ac:dyDescent="0.2">
      <c r="K2041" s="6"/>
      <c r="L2041" s="172"/>
    </row>
    <row r="2042" spans="11:12" x14ac:dyDescent="0.2">
      <c r="K2042" s="6"/>
      <c r="L2042" s="172"/>
    </row>
    <row r="2043" spans="11:12" x14ac:dyDescent="0.2">
      <c r="K2043" s="6"/>
      <c r="L2043" s="172"/>
    </row>
    <row r="2044" spans="11:12" x14ac:dyDescent="0.2">
      <c r="K2044" s="6"/>
      <c r="L2044" s="172"/>
    </row>
    <row r="2045" spans="11:12" x14ac:dyDescent="0.2">
      <c r="K2045" s="6"/>
      <c r="L2045" s="172"/>
    </row>
    <row r="2046" spans="11:12" x14ac:dyDescent="0.2">
      <c r="K2046" s="6"/>
      <c r="L2046" s="172"/>
    </row>
    <row r="2047" spans="11:12" x14ac:dyDescent="0.2">
      <c r="K2047" s="6"/>
      <c r="L2047" s="172"/>
    </row>
    <row r="2048" spans="11:12" x14ac:dyDescent="0.2">
      <c r="K2048" s="6"/>
      <c r="L2048" s="172"/>
    </row>
    <row r="2049" spans="11:12" x14ac:dyDescent="0.2">
      <c r="K2049" s="6"/>
      <c r="L2049" s="172"/>
    </row>
    <row r="2050" spans="11:12" x14ac:dyDescent="0.2">
      <c r="K2050" s="6"/>
      <c r="L2050" s="172"/>
    </row>
    <row r="2051" spans="11:12" x14ac:dyDescent="0.2">
      <c r="K2051" s="6"/>
      <c r="L2051" s="172"/>
    </row>
    <row r="2052" spans="11:12" x14ac:dyDescent="0.2">
      <c r="K2052" s="6"/>
      <c r="L2052" s="172"/>
    </row>
    <row r="2053" spans="11:12" x14ac:dyDescent="0.2">
      <c r="K2053" s="6"/>
      <c r="L2053" s="172"/>
    </row>
    <row r="2054" spans="11:12" x14ac:dyDescent="0.2">
      <c r="K2054" s="6"/>
      <c r="L2054" s="172"/>
    </row>
    <row r="2055" spans="11:12" x14ac:dyDescent="0.2">
      <c r="K2055" s="6"/>
      <c r="L2055" s="172"/>
    </row>
    <row r="2056" spans="11:12" x14ac:dyDescent="0.2">
      <c r="K2056" s="6"/>
      <c r="L2056" s="172"/>
    </row>
    <row r="2057" spans="11:12" x14ac:dyDescent="0.2">
      <c r="K2057" s="6"/>
      <c r="L2057" s="172"/>
    </row>
    <row r="2058" spans="11:12" x14ac:dyDescent="0.2">
      <c r="K2058" s="6"/>
      <c r="L2058" s="172"/>
    </row>
    <row r="2059" spans="11:12" x14ac:dyDescent="0.2">
      <c r="K2059" s="6"/>
      <c r="L2059" s="172"/>
    </row>
    <row r="2060" spans="11:12" x14ac:dyDescent="0.2">
      <c r="K2060" s="6"/>
      <c r="L2060" s="172"/>
    </row>
    <row r="2061" spans="11:12" x14ac:dyDescent="0.2">
      <c r="K2061" s="6"/>
      <c r="L2061" s="172"/>
    </row>
    <row r="2062" spans="11:12" x14ac:dyDescent="0.2">
      <c r="K2062" s="6"/>
      <c r="L2062" s="172"/>
    </row>
    <row r="2063" spans="11:12" x14ac:dyDescent="0.2">
      <c r="K2063" s="6"/>
      <c r="L2063" s="172"/>
    </row>
    <row r="2064" spans="11:12" x14ac:dyDescent="0.2">
      <c r="K2064" s="6"/>
      <c r="L2064" s="172"/>
    </row>
    <row r="2065" spans="11:12" x14ac:dyDescent="0.2">
      <c r="K2065" s="6"/>
      <c r="L2065" s="172"/>
    </row>
    <row r="2066" spans="11:12" x14ac:dyDescent="0.2">
      <c r="K2066" s="6"/>
      <c r="L2066" s="172"/>
    </row>
    <row r="2067" spans="11:12" x14ac:dyDescent="0.2">
      <c r="K2067" s="6"/>
      <c r="L2067" s="172"/>
    </row>
    <row r="2068" spans="11:12" x14ac:dyDescent="0.2">
      <c r="K2068" s="6"/>
      <c r="L2068" s="172"/>
    </row>
    <row r="2069" spans="11:12" x14ac:dyDescent="0.2">
      <c r="K2069" s="6"/>
      <c r="L2069" s="172"/>
    </row>
    <row r="2070" spans="11:12" x14ac:dyDescent="0.2">
      <c r="K2070" s="6"/>
      <c r="L2070" s="172"/>
    </row>
    <row r="2071" spans="11:12" x14ac:dyDescent="0.2">
      <c r="K2071" s="6"/>
      <c r="L2071" s="172"/>
    </row>
    <row r="2072" spans="11:12" x14ac:dyDescent="0.2">
      <c r="K2072" s="6"/>
      <c r="L2072" s="172"/>
    </row>
    <row r="2073" spans="11:12" x14ac:dyDescent="0.2">
      <c r="K2073" s="6"/>
      <c r="L2073" s="172"/>
    </row>
    <row r="2074" spans="11:12" x14ac:dyDescent="0.2">
      <c r="K2074" s="6"/>
      <c r="L2074" s="172"/>
    </row>
    <row r="2075" spans="11:12" x14ac:dyDescent="0.2">
      <c r="K2075" s="6"/>
      <c r="L2075" s="172"/>
    </row>
    <row r="2076" spans="11:12" x14ac:dyDescent="0.2">
      <c r="K2076" s="6"/>
      <c r="L2076" s="172"/>
    </row>
    <row r="2077" spans="11:12" x14ac:dyDescent="0.2">
      <c r="K2077" s="6"/>
      <c r="L2077" s="172"/>
    </row>
    <row r="2078" spans="11:12" x14ac:dyDescent="0.2">
      <c r="K2078" s="6"/>
      <c r="L2078" s="172"/>
    </row>
    <row r="2079" spans="11:12" x14ac:dyDescent="0.2">
      <c r="K2079" s="6"/>
      <c r="L2079" s="172"/>
    </row>
    <row r="2080" spans="11:12" x14ac:dyDescent="0.2">
      <c r="K2080" s="6"/>
      <c r="L2080" s="172"/>
    </row>
    <row r="2081" spans="11:12" x14ac:dyDescent="0.2">
      <c r="K2081" s="6"/>
      <c r="L2081" s="172"/>
    </row>
    <row r="2082" spans="11:12" x14ac:dyDescent="0.2">
      <c r="K2082" s="6"/>
      <c r="L2082" s="172"/>
    </row>
    <row r="2083" spans="11:12" x14ac:dyDescent="0.2">
      <c r="K2083" s="6"/>
      <c r="L2083" s="172"/>
    </row>
    <row r="2084" spans="11:12" x14ac:dyDescent="0.2">
      <c r="K2084" s="6"/>
      <c r="L2084" s="172"/>
    </row>
    <row r="2085" spans="11:12" x14ac:dyDescent="0.2">
      <c r="K2085" s="6"/>
      <c r="L2085" s="172"/>
    </row>
    <row r="2086" spans="11:12" x14ac:dyDescent="0.2">
      <c r="K2086" s="6"/>
      <c r="L2086" s="172"/>
    </row>
    <row r="2087" spans="11:12" x14ac:dyDescent="0.2">
      <c r="K2087" s="6"/>
      <c r="L2087" s="172"/>
    </row>
    <row r="2088" spans="11:12" x14ac:dyDescent="0.2">
      <c r="K2088" s="6"/>
      <c r="L2088" s="172"/>
    </row>
    <row r="2089" spans="11:12" x14ac:dyDescent="0.2">
      <c r="K2089" s="6"/>
      <c r="L2089" s="172"/>
    </row>
    <row r="2090" spans="11:12" x14ac:dyDescent="0.2">
      <c r="K2090" s="6"/>
      <c r="L2090" s="172"/>
    </row>
    <row r="2091" spans="11:12" x14ac:dyDescent="0.2">
      <c r="K2091" s="6"/>
      <c r="L2091" s="172"/>
    </row>
    <row r="2092" spans="11:12" x14ac:dyDescent="0.2">
      <c r="K2092" s="6"/>
      <c r="L2092" s="172"/>
    </row>
    <row r="2093" spans="11:12" x14ac:dyDescent="0.2">
      <c r="K2093" s="6"/>
      <c r="L2093" s="172"/>
    </row>
    <row r="2094" spans="11:12" x14ac:dyDescent="0.2">
      <c r="K2094" s="6"/>
      <c r="L2094" s="172"/>
    </row>
    <row r="2095" spans="11:12" x14ac:dyDescent="0.2">
      <c r="K2095" s="6"/>
      <c r="L2095" s="172"/>
    </row>
    <row r="2096" spans="11:12" x14ac:dyDescent="0.2">
      <c r="K2096" s="6"/>
      <c r="L2096" s="172"/>
    </row>
    <row r="2097" spans="11:12" x14ac:dyDescent="0.2">
      <c r="K2097" s="6"/>
      <c r="L2097" s="172"/>
    </row>
    <row r="2098" spans="11:12" x14ac:dyDescent="0.2">
      <c r="K2098" s="6"/>
      <c r="L2098" s="172"/>
    </row>
    <row r="2099" spans="11:12" x14ac:dyDescent="0.2">
      <c r="K2099" s="6"/>
      <c r="L2099" s="172"/>
    </row>
    <row r="2100" spans="11:12" x14ac:dyDescent="0.2">
      <c r="K2100" s="6"/>
      <c r="L2100" s="172"/>
    </row>
    <row r="2101" spans="11:12" x14ac:dyDescent="0.2">
      <c r="K2101" s="6"/>
      <c r="L2101" s="172"/>
    </row>
    <row r="2102" spans="11:12" x14ac:dyDescent="0.2">
      <c r="K2102" s="6"/>
      <c r="L2102" s="172"/>
    </row>
    <row r="2103" spans="11:12" x14ac:dyDescent="0.2">
      <c r="K2103" s="6"/>
      <c r="L2103" s="172"/>
    </row>
    <row r="2104" spans="11:12" x14ac:dyDescent="0.2">
      <c r="K2104" s="6"/>
      <c r="L2104" s="172"/>
    </row>
    <row r="2105" spans="11:12" x14ac:dyDescent="0.2">
      <c r="K2105" s="6"/>
      <c r="L2105" s="172"/>
    </row>
    <row r="2106" spans="11:12" x14ac:dyDescent="0.2">
      <c r="K2106" s="6"/>
      <c r="L2106" s="172"/>
    </row>
    <row r="2107" spans="11:12" x14ac:dyDescent="0.2">
      <c r="K2107" s="6"/>
      <c r="L2107" s="172"/>
    </row>
    <row r="2108" spans="11:12" x14ac:dyDescent="0.2">
      <c r="K2108" s="6"/>
      <c r="L2108" s="172"/>
    </row>
    <row r="2109" spans="11:12" x14ac:dyDescent="0.2">
      <c r="K2109" s="6"/>
      <c r="L2109" s="172"/>
    </row>
    <row r="2110" spans="11:12" x14ac:dyDescent="0.2">
      <c r="K2110" s="6"/>
      <c r="L2110" s="172"/>
    </row>
    <row r="2111" spans="11:12" x14ac:dyDescent="0.2">
      <c r="K2111" s="6"/>
      <c r="L2111" s="172"/>
    </row>
    <row r="2112" spans="11:12" x14ac:dyDescent="0.2">
      <c r="K2112" s="6"/>
      <c r="L2112" s="172"/>
    </row>
    <row r="2113" spans="11:12" x14ac:dyDescent="0.2">
      <c r="K2113" s="6"/>
      <c r="L2113" s="172"/>
    </row>
    <row r="2114" spans="11:12" x14ac:dyDescent="0.2">
      <c r="K2114" s="6"/>
      <c r="L2114" s="172"/>
    </row>
    <row r="2115" spans="11:12" x14ac:dyDescent="0.2">
      <c r="K2115" s="6"/>
      <c r="L2115" s="172"/>
    </row>
    <row r="2116" spans="11:12" x14ac:dyDescent="0.2">
      <c r="K2116" s="6"/>
      <c r="L2116" s="172"/>
    </row>
    <row r="2117" spans="11:12" x14ac:dyDescent="0.2">
      <c r="K2117" s="6"/>
      <c r="L2117" s="172"/>
    </row>
    <row r="2118" spans="11:12" x14ac:dyDescent="0.2">
      <c r="K2118" s="6"/>
      <c r="L2118" s="172"/>
    </row>
    <row r="2119" spans="11:12" x14ac:dyDescent="0.2">
      <c r="K2119" s="6"/>
      <c r="L2119" s="172"/>
    </row>
    <row r="2120" spans="11:12" x14ac:dyDescent="0.2">
      <c r="K2120" s="6"/>
      <c r="L2120" s="172"/>
    </row>
    <row r="2121" spans="11:12" x14ac:dyDescent="0.2">
      <c r="K2121" s="6"/>
      <c r="L2121" s="172"/>
    </row>
    <row r="2122" spans="11:12" x14ac:dyDescent="0.2">
      <c r="K2122" s="6"/>
      <c r="L2122" s="172"/>
    </row>
    <row r="2123" spans="11:12" x14ac:dyDescent="0.2">
      <c r="K2123" s="6"/>
      <c r="L2123" s="172"/>
    </row>
    <row r="2124" spans="11:12" x14ac:dyDescent="0.2">
      <c r="K2124" s="6"/>
      <c r="L2124" s="172"/>
    </row>
    <row r="2125" spans="11:12" x14ac:dyDescent="0.2">
      <c r="K2125" s="6"/>
      <c r="L2125" s="172"/>
    </row>
    <row r="2126" spans="11:12" x14ac:dyDescent="0.2">
      <c r="K2126" s="6"/>
      <c r="L2126" s="172"/>
    </row>
    <row r="2127" spans="11:12" x14ac:dyDescent="0.2">
      <c r="K2127" s="6"/>
      <c r="L2127" s="172"/>
    </row>
    <row r="2128" spans="11:12" x14ac:dyDescent="0.2">
      <c r="K2128" s="6"/>
      <c r="L2128" s="172"/>
    </row>
    <row r="2129" spans="11:12" x14ac:dyDescent="0.2">
      <c r="K2129" s="6"/>
      <c r="L2129" s="172"/>
    </row>
    <row r="2130" spans="11:12" x14ac:dyDescent="0.2">
      <c r="K2130" s="6"/>
      <c r="L2130" s="172"/>
    </row>
    <row r="2131" spans="11:12" x14ac:dyDescent="0.2">
      <c r="K2131" s="6"/>
      <c r="L2131" s="172"/>
    </row>
    <row r="2132" spans="11:12" x14ac:dyDescent="0.2">
      <c r="K2132" s="6"/>
      <c r="L2132" s="172"/>
    </row>
    <row r="2133" spans="11:12" x14ac:dyDescent="0.2">
      <c r="K2133" s="6"/>
      <c r="L2133" s="172"/>
    </row>
    <row r="2134" spans="11:12" x14ac:dyDescent="0.2">
      <c r="K2134" s="6"/>
      <c r="L2134" s="172"/>
    </row>
    <row r="2135" spans="11:12" x14ac:dyDescent="0.2">
      <c r="K2135" s="6"/>
      <c r="L2135" s="172"/>
    </row>
    <row r="2136" spans="11:12" x14ac:dyDescent="0.2">
      <c r="K2136" s="6"/>
      <c r="L2136" s="172"/>
    </row>
    <row r="2137" spans="11:12" x14ac:dyDescent="0.2">
      <c r="K2137" s="6"/>
      <c r="L2137" s="172"/>
    </row>
    <row r="2138" spans="11:12" x14ac:dyDescent="0.2">
      <c r="K2138" s="6"/>
      <c r="L2138" s="172"/>
    </row>
    <row r="2139" spans="11:12" x14ac:dyDescent="0.2">
      <c r="K2139" s="6"/>
      <c r="L2139" s="172"/>
    </row>
    <row r="2140" spans="11:12" x14ac:dyDescent="0.2">
      <c r="K2140" s="6"/>
      <c r="L2140" s="172"/>
    </row>
    <row r="2141" spans="11:12" x14ac:dyDescent="0.2">
      <c r="K2141" s="6"/>
      <c r="L2141" s="172"/>
    </row>
    <row r="2142" spans="11:12" x14ac:dyDescent="0.2">
      <c r="K2142" s="6"/>
      <c r="L2142" s="172"/>
    </row>
    <row r="2143" spans="11:12" x14ac:dyDescent="0.2">
      <c r="K2143" s="6"/>
      <c r="L2143" s="172"/>
    </row>
    <row r="2144" spans="11:12" x14ac:dyDescent="0.2">
      <c r="K2144" s="6"/>
      <c r="L2144" s="172"/>
    </row>
    <row r="2145" spans="11:12" x14ac:dyDescent="0.2">
      <c r="K2145" s="6"/>
      <c r="L2145" s="172"/>
    </row>
    <row r="2146" spans="11:12" x14ac:dyDescent="0.2">
      <c r="K2146" s="6"/>
      <c r="L2146" s="172"/>
    </row>
    <row r="2147" spans="11:12" x14ac:dyDescent="0.2">
      <c r="K2147" s="6"/>
      <c r="L2147" s="172"/>
    </row>
    <row r="2148" spans="11:12" x14ac:dyDescent="0.2">
      <c r="K2148" s="6"/>
      <c r="L2148" s="172"/>
    </row>
    <row r="2149" spans="11:12" x14ac:dyDescent="0.2">
      <c r="K2149" s="6"/>
      <c r="L2149" s="172"/>
    </row>
    <row r="2150" spans="11:12" x14ac:dyDescent="0.2">
      <c r="K2150" s="6"/>
      <c r="L2150" s="172"/>
    </row>
    <row r="2151" spans="11:12" x14ac:dyDescent="0.2">
      <c r="K2151" s="6"/>
      <c r="L2151" s="172"/>
    </row>
    <row r="2152" spans="11:12" x14ac:dyDescent="0.2">
      <c r="K2152" s="6"/>
      <c r="L2152" s="172"/>
    </row>
    <row r="2153" spans="11:12" x14ac:dyDescent="0.2">
      <c r="K2153" s="6"/>
      <c r="L2153" s="172"/>
    </row>
    <row r="2154" spans="11:12" x14ac:dyDescent="0.2">
      <c r="K2154" s="6"/>
      <c r="L2154" s="172"/>
    </row>
    <row r="2155" spans="11:12" x14ac:dyDescent="0.2">
      <c r="K2155" s="6"/>
      <c r="L2155" s="172"/>
    </row>
    <row r="2156" spans="11:12" x14ac:dyDescent="0.2">
      <c r="K2156" s="6"/>
      <c r="L2156" s="172"/>
    </row>
    <row r="2157" spans="11:12" x14ac:dyDescent="0.2">
      <c r="K2157" s="6"/>
      <c r="L2157" s="172"/>
    </row>
    <row r="2158" spans="11:12" x14ac:dyDescent="0.2">
      <c r="K2158" s="6"/>
      <c r="L2158" s="172"/>
    </row>
    <row r="2159" spans="11:12" x14ac:dyDescent="0.2">
      <c r="K2159" s="6"/>
      <c r="L2159" s="172"/>
    </row>
    <row r="2160" spans="11:12" x14ac:dyDescent="0.2">
      <c r="K2160" s="6"/>
      <c r="L2160" s="172"/>
    </row>
    <row r="2161" spans="11:12" x14ac:dyDescent="0.2">
      <c r="K2161" s="6"/>
      <c r="L2161" s="172"/>
    </row>
    <row r="2162" spans="11:12" x14ac:dyDescent="0.2">
      <c r="K2162" s="6"/>
      <c r="L2162" s="172"/>
    </row>
    <row r="2163" spans="11:12" x14ac:dyDescent="0.2">
      <c r="K2163" s="6"/>
      <c r="L2163" s="172"/>
    </row>
    <row r="2164" spans="11:12" x14ac:dyDescent="0.2">
      <c r="K2164" s="6"/>
      <c r="L2164" s="172"/>
    </row>
    <row r="2165" spans="11:12" x14ac:dyDescent="0.2">
      <c r="K2165" s="6"/>
      <c r="L2165" s="172"/>
    </row>
    <row r="2166" spans="11:12" x14ac:dyDescent="0.2">
      <c r="K2166" s="6"/>
      <c r="L2166" s="172"/>
    </row>
    <row r="2167" spans="11:12" x14ac:dyDescent="0.2">
      <c r="K2167" s="6"/>
      <c r="L2167" s="172"/>
    </row>
    <row r="2168" spans="11:12" x14ac:dyDescent="0.2">
      <c r="K2168" s="6"/>
      <c r="L2168" s="172"/>
    </row>
    <row r="2169" spans="11:12" x14ac:dyDescent="0.2">
      <c r="K2169" s="6"/>
      <c r="L2169" s="172"/>
    </row>
    <row r="2170" spans="11:12" x14ac:dyDescent="0.2">
      <c r="K2170" s="6"/>
      <c r="L2170" s="172"/>
    </row>
    <row r="2171" spans="11:12" x14ac:dyDescent="0.2">
      <c r="K2171" s="6"/>
      <c r="L2171" s="172"/>
    </row>
    <row r="2172" spans="11:12" x14ac:dyDescent="0.2">
      <c r="K2172" s="6"/>
      <c r="L2172" s="172"/>
    </row>
    <row r="2173" spans="11:12" x14ac:dyDescent="0.2">
      <c r="K2173" s="6"/>
      <c r="L2173" s="172"/>
    </row>
    <row r="2174" spans="11:12" x14ac:dyDescent="0.2">
      <c r="K2174" s="6"/>
      <c r="L2174" s="172"/>
    </row>
    <row r="2175" spans="11:12" x14ac:dyDescent="0.2">
      <c r="K2175" s="6"/>
      <c r="L2175" s="172"/>
    </row>
    <row r="2176" spans="11:12" x14ac:dyDescent="0.2">
      <c r="K2176" s="6"/>
      <c r="L2176" s="172"/>
    </row>
    <row r="2177" spans="11:12" x14ac:dyDescent="0.2">
      <c r="K2177" s="6"/>
      <c r="L2177" s="172"/>
    </row>
    <row r="2178" spans="11:12" x14ac:dyDescent="0.2">
      <c r="K2178" s="6"/>
      <c r="L2178" s="172"/>
    </row>
    <row r="2179" spans="11:12" x14ac:dyDescent="0.2">
      <c r="K2179" s="6"/>
      <c r="L2179" s="172"/>
    </row>
    <row r="2180" spans="11:12" x14ac:dyDescent="0.2">
      <c r="K2180" s="6"/>
      <c r="L2180" s="172"/>
    </row>
    <row r="2181" spans="11:12" x14ac:dyDescent="0.2">
      <c r="K2181" s="6"/>
      <c r="L2181" s="172"/>
    </row>
    <row r="2182" spans="11:12" x14ac:dyDescent="0.2">
      <c r="K2182" s="6"/>
      <c r="L2182" s="172"/>
    </row>
    <row r="2183" spans="11:12" x14ac:dyDescent="0.2">
      <c r="K2183" s="6"/>
      <c r="L2183" s="172"/>
    </row>
    <row r="2184" spans="11:12" x14ac:dyDescent="0.2">
      <c r="K2184" s="6"/>
      <c r="L2184" s="172"/>
    </row>
    <row r="2185" spans="11:12" x14ac:dyDescent="0.2">
      <c r="K2185" s="6"/>
      <c r="L2185" s="172"/>
    </row>
    <row r="2186" spans="11:12" x14ac:dyDescent="0.2">
      <c r="K2186" s="6"/>
      <c r="L2186" s="172"/>
    </row>
    <row r="2187" spans="11:12" x14ac:dyDescent="0.2">
      <c r="K2187" s="6"/>
      <c r="L2187" s="172"/>
    </row>
    <row r="2188" spans="11:12" x14ac:dyDescent="0.2">
      <c r="K2188" s="6"/>
      <c r="L2188" s="172"/>
    </row>
    <row r="2189" spans="11:12" x14ac:dyDescent="0.2">
      <c r="K2189" s="6"/>
      <c r="L2189" s="172"/>
    </row>
    <row r="2190" spans="11:12" x14ac:dyDescent="0.2">
      <c r="K2190" s="6"/>
      <c r="L2190" s="172"/>
    </row>
    <row r="2191" spans="11:12" x14ac:dyDescent="0.2">
      <c r="K2191" s="6"/>
      <c r="L2191" s="172"/>
    </row>
    <row r="2192" spans="11:12" x14ac:dyDescent="0.2">
      <c r="K2192" s="6"/>
      <c r="L2192" s="172"/>
    </row>
    <row r="2193" spans="11:12" x14ac:dyDescent="0.2">
      <c r="K2193" s="6"/>
      <c r="L2193" s="172"/>
    </row>
    <row r="2194" spans="11:12" x14ac:dyDescent="0.2">
      <c r="K2194" s="6"/>
      <c r="L2194" s="172"/>
    </row>
    <row r="2195" spans="11:12" x14ac:dyDescent="0.2">
      <c r="K2195" s="6"/>
      <c r="L2195" s="172"/>
    </row>
    <row r="2196" spans="11:12" x14ac:dyDescent="0.2">
      <c r="K2196" s="6"/>
      <c r="L2196" s="172"/>
    </row>
    <row r="2197" spans="11:12" x14ac:dyDescent="0.2">
      <c r="K2197" s="6"/>
      <c r="L2197" s="172"/>
    </row>
    <row r="2198" spans="11:12" x14ac:dyDescent="0.2">
      <c r="K2198" s="6"/>
      <c r="L2198" s="172"/>
    </row>
    <row r="2199" spans="11:12" x14ac:dyDescent="0.2">
      <c r="K2199" s="6"/>
      <c r="L2199" s="172"/>
    </row>
    <row r="2200" spans="11:12" x14ac:dyDescent="0.2">
      <c r="K2200" s="6"/>
      <c r="L2200" s="172"/>
    </row>
    <row r="2201" spans="11:12" x14ac:dyDescent="0.2">
      <c r="K2201" s="6"/>
      <c r="L2201" s="172"/>
    </row>
    <row r="2202" spans="11:12" x14ac:dyDescent="0.2">
      <c r="K2202" s="6"/>
      <c r="L2202" s="172"/>
    </row>
    <row r="2203" spans="11:12" x14ac:dyDescent="0.2">
      <c r="K2203" s="6"/>
      <c r="L2203" s="172"/>
    </row>
    <row r="2204" spans="11:12" x14ac:dyDescent="0.2">
      <c r="K2204" s="6"/>
      <c r="L2204" s="172"/>
    </row>
    <row r="2205" spans="11:12" x14ac:dyDescent="0.2">
      <c r="K2205" s="6"/>
      <c r="L2205" s="172"/>
    </row>
    <row r="2206" spans="11:12" x14ac:dyDescent="0.2">
      <c r="K2206" s="6"/>
      <c r="L2206" s="172"/>
    </row>
    <row r="2207" spans="11:12" x14ac:dyDescent="0.2">
      <c r="K2207" s="6"/>
      <c r="L2207" s="172"/>
    </row>
    <row r="2208" spans="11:12" x14ac:dyDescent="0.2">
      <c r="K2208" s="6"/>
      <c r="L2208" s="172"/>
    </row>
    <row r="2209" spans="11:12" x14ac:dyDescent="0.2">
      <c r="K2209" s="6"/>
      <c r="L2209" s="172"/>
    </row>
    <row r="2210" spans="11:12" x14ac:dyDescent="0.2">
      <c r="K2210" s="6"/>
      <c r="L2210" s="172"/>
    </row>
    <row r="2211" spans="11:12" x14ac:dyDescent="0.2">
      <c r="K2211" s="6"/>
      <c r="L2211" s="172"/>
    </row>
    <row r="2212" spans="11:12" x14ac:dyDescent="0.2">
      <c r="K2212" s="6"/>
      <c r="L2212" s="172"/>
    </row>
    <row r="2213" spans="11:12" x14ac:dyDescent="0.2">
      <c r="K2213" s="6"/>
      <c r="L2213" s="172"/>
    </row>
    <row r="2214" spans="11:12" x14ac:dyDescent="0.2">
      <c r="K2214" s="6"/>
      <c r="L2214" s="172"/>
    </row>
    <row r="2215" spans="11:12" x14ac:dyDescent="0.2">
      <c r="K2215" s="6"/>
      <c r="L2215" s="172"/>
    </row>
    <row r="2216" spans="11:12" x14ac:dyDescent="0.2">
      <c r="K2216" s="6"/>
      <c r="L2216" s="172"/>
    </row>
    <row r="2217" spans="11:12" x14ac:dyDescent="0.2">
      <c r="K2217" s="6"/>
      <c r="L2217" s="172"/>
    </row>
    <row r="2218" spans="11:12" x14ac:dyDescent="0.2">
      <c r="K2218" s="6"/>
      <c r="L2218" s="172"/>
    </row>
    <row r="2219" spans="11:12" x14ac:dyDescent="0.2">
      <c r="K2219" s="6"/>
      <c r="L2219" s="172"/>
    </row>
    <row r="2220" spans="11:12" x14ac:dyDescent="0.2">
      <c r="K2220" s="6"/>
      <c r="L2220" s="172"/>
    </row>
    <row r="2221" spans="11:12" x14ac:dyDescent="0.2">
      <c r="K2221" s="6"/>
      <c r="L2221" s="172"/>
    </row>
    <row r="2222" spans="11:12" x14ac:dyDescent="0.2">
      <c r="K2222" s="6"/>
      <c r="L2222" s="172"/>
    </row>
    <row r="2223" spans="11:12" x14ac:dyDescent="0.2">
      <c r="K2223" s="6"/>
      <c r="L2223" s="172"/>
    </row>
    <row r="2224" spans="11:12" x14ac:dyDescent="0.2">
      <c r="K2224" s="6"/>
      <c r="L2224" s="172"/>
    </row>
    <row r="2225" spans="11:12" x14ac:dyDescent="0.2">
      <c r="K2225" s="6"/>
      <c r="L2225" s="172"/>
    </row>
    <row r="2226" spans="11:12" x14ac:dyDescent="0.2">
      <c r="K2226" s="6"/>
      <c r="L2226" s="172"/>
    </row>
    <row r="2227" spans="11:12" x14ac:dyDescent="0.2">
      <c r="K2227" s="6"/>
      <c r="L2227" s="172"/>
    </row>
    <row r="2228" spans="11:12" x14ac:dyDescent="0.2">
      <c r="K2228" s="6"/>
      <c r="L2228" s="172"/>
    </row>
    <row r="2229" spans="11:12" x14ac:dyDescent="0.2">
      <c r="K2229" s="6"/>
      <c r="L2229" s="172"/>
    </row>
    <row r="2230" spans="11:12" x14ac:dyDescent="0.2">
      <c r="K2230" s="6"/>
      <c r="L2230" s="172"/>
    </row>
    <row r="2231" spans="11:12" x14ac:dyDescent="0.2">
      <c r="K2231" s="6"/>
      <c r="L2231" s="172"/>
    </row>
    <row r="2232" spans="11:12" x14ac:dyDescent="0.2">
      <c r="K2232" s="6"/>
      <c r="L2232" s="172"/>
    </row>
    <row r="2233" spans="11:12" x14ac:dyDescent="0.2">
      <c r="K2233" s="6"/>
      <c r="L2233" s="172"/>
    </row>
    <row r="2234" spans="11:12" x14ac:dyDescent="0.2">
      <c r="K2234" s="6"/>
      <c r="L2234" s="172"/>
    </row>
    <row r="2235" spans="11:12" x14ac:dyDescent="0.2">
      <c r="K2235" s="6"/>
      <c r="L2235" s="172"/>
    </row>
    <row r="2236" spans="11:12" x14ac:dyDescent="0.2">
      <c r="K2236" s="6"/>
      <c r="L2236" s="172"/>
    </row>
    <row r="2237" spans="11:12" x14ac:dyDescent="0.2">
      <c r="K2237" s="6"/>
      <c r="L2237" s="172"/>
    </row>
    <row r="2238" spans="11:12" x14ac:dyDescent="0.2">
      <c r="K2238" s="6"/>
      <c r="L2238" s="172"/>
    </row>
    <row r="2239" spans="11:12" x14ac:dyDescent="0.2">
      <c r="K2239" s="6"/>
      <c r="L2239" s="172"/>
    </row>
    <row r="2240" spans="11:12" x14ac:dyDescent="0.2">
      <c r="K2240" s="6"/>
      <c r="L2240" s="172"/>
    </row>
    <row r="2241" spans="11:12" x14ac:dyDescent="0.2">
      <c r="K2241" s="6"/>
      <c r="L2241" s="172"/>
    </row>
    <row r="2242" spans="11:12" x14ac:dyDescent="0.2">
      <c r="K2242" s="6"/>
      <c r="L2242" s="172"/>
    </row>
    <row r="2243" spans="11:12" x14ac:dyDescent="0.2">
      <c r="K2243" s="6"/>
      <c r="L2243" s="172"/>
    </row>
    <row r="2244" spans="11:12" x14ac:dyDescent="0.2">
      <c r="K2244" s="6"/>
      <c r="L2244" s="172"/>
    </row>
    <row r="2245" spans="11:12" x14ac:dyDescent="0.2">
      <c r="K2245" s="6"/>
      <c r="L2245" s="172"/>
    </row>
    <row r="2246" spans="11:12" x14ac:dyDescent="0.2">
      <c r="K2246" s="6"/>
      <c r="L2246" s="172"/>
    </row>
    <row r="2247" spans="11:12" x14ac:dyDescent="0.2">
      <c r="K2247" s="6"/>
      <c r="L2247" s="172"/>
    </row>
    <row r="2248" spans="11:12" x14ac:dyDescent="0.2">
      <c r="K2248" s="6"/>
      <c r="L2248" s="172"/>
    </row>
    <row r="2249" spans="11:12" x14ac:dyDescent="0.2">
      <c r="K2249" s="6"/>
      <c r="L2249" s="172"/>
    </row>
    <row r="2250" spans="11:12" x14ac:dyDescent="0.2">
      <c r="K2250" s="6"/>
      <c r="L2250" s="172"/>
    </row>
    <row r="2251" spans="11:12" x14ac:dyDescent="0.2">
      <c r="K2251" s="6"/>
      <c r="L2251" s="172"/>
    </row>
    <row r="2252" spans="11:12" x14ac:dyDescent="0.2">
      <c r="K2252" s="6"/>
      <c r="L2252" s="172"/>
    </row>
    <row r="2253" spans="11:12" x14ac:dyDescent="0.2">
      <c r="K2253" s="6"/>
      <c r="L2253" s="172"/>
    </row>
    <row r="2254" spans="11:12" x14ac:dyDescent="0.2">
      <c r="K2254" s="6"/>
      <c r="L2254" s="172"/>
    </row>
    <row r="2255" spans="11:12" x14ac:dyDescent="0.2">
      <c r="K2255" s="6"/>
      <c r="L2255" s="172"/>
    </row>
    <row r="2256" spans="11:12" x14ac:dyDescent="0.2">
      <c r="K2256" s="6"/>
      <c r="L2256" s="172"/>
    </row>
    <row r="2257" spans="11:12" x14ac:dyDescent="0.2">
      <c r="K2257" s="6"/>
      <c r="L2257" s="172"/>
    </row>
    <row r="2258" spans="11:12" x14ac:dyDescent="0.2">
      <c r="K2258" s="6"/>
      <c r="L2258" s="172"/>
    </row>
    <row r="2259" spans="11:12" x14ac:dyDescent="0.2">
      <c r="K2259" s="6"/>
      <c r="L2259" s="172"/>
    </row>
    <row r="2260" spans="11:12" x14ac:dyDescent="0.2">
      <c r="K2260" s="6"/>
      <c r="L2260" s="172"/>
    </row>
    <row r="2261" spans="11:12" x14ac:dyDescent="0.2">
      <c r="K2261" s="6"/>
      <c r="L2261" s="172"/>
    </row>
    <row r="2262" spans="11:12" x14ac:dyDescent="0.2">
      <c r="K2262" s="6"/>
      <c r="L2262" s="172"/>
    </row>
    <row r="2263" spans="11:12" x14ac:dyDescent="0.2">
      <c r="K2263" s="6"/>
      <c r="L2263" s="172"/>
    </row>
    <row r="2264" spans="11:12" x14ac:dyDescent="0.2">
      <c r="K2264" s="6"/>
      <c r="L2264" s="172"/>
    </row>
    <row r="2265" spans="11:12" x14ac:dyDescent="0.2">
      <c r="K2265" s="6"/>
      <c r="L2265" s="172"/>
    </row>
    <row r="2266" spans="11:12" x14ac:dyDescent="0.2">
      <c r="K2266" s="6"/>
      <c r="L2266" s="172"/>
    </row>
    <row r="2267" spans="11:12" x14ac:dyDescent="0.2">
      <c r="K2267" s="6"/>
      <c r="L2267" s="172"/>
    </row>
    <row r="2268" spans="11:12" x14ac:dyDescent="0.2">
      <c r="K2268" s="6"/>
      <c r="L2268" s="172"/>
    </row>
    <row r="2269" spans="11:12" x14ac:dyDescent="0.2">
      <c r="K2269" s="6"/>
      <c r="L2269" s="172"/>
    </row>
    <row r="2270" spans="11:12" x14ac:dyDescent="0.2">
      <c r="K2270" s="6"/>
      <c r="L2270" s="172"/>
    </row>
    <row r="2271" spans="11:12" x14ac:dyDescent="0.2">
      <c r="K2271" s="6"/>
      <c r="L2271" s="172"/>
    </row>
    <row r="2272" spans="11:12" x14ac:dyDescent="0.2">
      <c r="K2272" s="6"/>
      <c r="L2272" s="172"/>
    </row>
    <row r="2273" spans="11:12" x14ac:dyDescent="0.2">
      <c r="K2273" s="6"/>
      <c r="L2273" s="172"/>
    </row>
    <row r="2274" spans="11:12" x14ac:dyDescent="0.2">
      <c r="K2274" s="6"/>
      <c r="L2274" s="172"/>
    </row>
    <row r="2275" spans="11:12" x14ac:dyDescent="0.2">
      <c r="K2275" s="6"/>
      <c r="L2275" s="172"/>
    </row>
    <row r="2276" spans="11:12" x14ac:dyDescent="0.2">
      <c r="K2276" s="6"/>
      <c r="L2276" s="172"/>
    </row>
    <row r="2277" spans="11:12" x14ac:dyDescent="0.2">
      <c r="K2277" s="6"/>
      <c r="L2277" s="172"/>
    </row>
    <row r="2278" spans="11:12" x14ac:dyDescent="0.2">
      <c r="K2278" s="6"/>
      <c r="L2278" s="172"/>
    </row>
    <row r="2279" spans="11:12" x14ac:dyDescent="0.2">
      <c r="K2279" s="6"/>
      <c r="L2279" s="172"/>
    </row>
    <row r="2280" spans="11:12" x14ac:dyDescent="0.2">
      <c r="K2280" s="6"/>
      <c r="L2280" s="172"/>
    </row>
    <row r="2281" spans="11:12" x14ac:dyDescent="0.2">
      <c r="K2281" s="6"/>
      <c r="L2281" s="172"/>
    </row>
    <row r="2282" spans="11:12" x14ac:dyDescent="0.2">
      <c r="K2282" s="6"/>
      <c r="L2282" s="172"/>
    </row>
    <row r="2283" spans="11:12" x14ac:dyDescent="0.2">
      <c r="K2283" s="6"/>
      <c r="L2283" s="172"/>
    </row>
    <row r="2284" spans="11:12" x14ac:dyDescent="0.2">
      <c r="K2284" s="6"/>
      <c r="L2284" s="172"/>
    </row>
    <row r="2285" spans="11:12" x14ac:dyDescent="0.2">
      <c r="K2285" s="6"/>
      <c r="L2285" s="172"/>
    </row>
    <row r="2286" spans="11:12" x14ac:dyDescent="0.2">
      <c r="K2286" s="6"/>
      <c r="L2286" s="172"/>
    </row>
    <row r="2287" spans="11:12" x14ac:dyDescent="0.2">
      <c r="K2287" s="6"/>
      <c r="L2287" s="172"/>
    </row>
    <row r="2288" spans="11:12" x14ac:dyDescent="0.2">
      <c r="K2288" s="6"/>
      <c r="L2288" s="172"/>
    </row>
    <row r="2289" spans="11:12" x14ac:dyDescent="0.2">
      <c r="K2289" s="6"/>
      <c r="L2289" s="172"/>
    </row>
    <row r="2290" spans="11:12" x14ac:dyDescent="0.2">
      <c r="K2290" s="6"/>
      <c r="L2290" s="172"/>
    </row>
    <row r="2291" spans="11:12" x14ac:dyDescent="0.2">
      <c r="K2291" s="6"/>
      <c r="L2291" s="172"/>
    </row>
    <row r="2292" spans="11:12" x14ac:dyDescent="0.2">
      <c r="K2292" s="6"/>
      <c r="L2292" s="172"/>
    </row>
    <row r="2293" spans="11:12" x14ac:dyDescent="0.2">
      <c r="K2293" s="6"/>
      <c r="L2293" s="172"/>
    </row>
    <row r="2294" spans="11:12" x14ac:dyDescent="0.2">
      <c r="K2294" s="6"/>
      <c r="L2294" s="172"/>
    </row>
    <row r="2295" spans="11:12" x14ac:dyDescent="0.2">
      <c r="K2295" s="6"/>
      <c r="L2295" s="172"/>
    </row>
    <row r="2296" spans="11:12" x14ac:dyDescent="0.2">
      <c r="K2296" s="6"/>
      <c r="L2296" s="172"/>
    </row>
    <row r="2297" spans="11:12" x14ac:dyDescent="0.2">
      <c r="K2297" s="6"/>
      <c r="L2297" s="172"/>
    </row>
    <row r="2298" spans="11:12" x14ac:dyDescent="0.2">
      <c r="K2298" s="6"/>
      <c r="L2298" s="172"/>
    </row>
    <row r="2299" spans="11:12" x14ac:dyDescent="0.2">
      <c r="K2299" s="6"/>
      <c r="L2299" s="172"/>
    </row>
    <row r="2300" spans="11:12" x14ac:dyDescent="0.2">
      <c r="K2300" s="6"/>
      <c r="L2300" s="172"/>
    </row>
    <row r="2301" spans="11:12" x14ac:dyDescent="0.2">
      <c r="K2301" s="6"/>
      <c r="L2301" s="172"/>
    </row>
    <row r="2302" spans="11:12" x14ac:dyDescent="0.2">
      <c r="K2302" s="6"/>
      <c r="L2302" s="172"/>
    </row>
    <row r="2303" spans="11:12" x14ac:dyDescent="0.2">
      <c r="K2303" s="6"/>
      <c r="L2303" s="172"/>
    </row>
    <row r="2304" spans="11:12" x14ac:dyDescent="0.2">
      <c r="K2304" s="6"/>
      <c r="L2304" s="172"/>
    </row>
    <row r="2305" spans="11:12" x14ac:dyDescent="0.2">
      <c r="K2305" s="6"/>
      <c r="L2305" s="172"/>
    </row>
    <row r="2306" spans="11:12" x14ac:dyDescent="0.2">
      <c r="K2306" s="6"/>
      <c r="L2306" s="172"/>
    </row>
    <row r="2307" spans="11:12" x14ac:dyDescent="0.2">
      <c r="K2307" s="6"/>
      <c r="L2307" s="172"/>
    </row>
    <row r="2308" spans="11:12" x14ac:dyDescent="0.2">
      <c r="K2308" s="6"/>
      <c r="L2308" s="172"/>
    </row>
    <row r="2309" spans="11:12" x14ac:dyDescent="0.2">
      <c r="K2309" s="6"/>
      <c r="L2309" s="172"/>
    </row>
    <row r="2310" spans="11:12" x14ac:dyDescent="0.2">
      <c r="K2310" s="6"/>
      <c r="L2310" s="172"/>
    </row>
    <row r="2311" spans="11:12" x14ac:dyDescent="0.2">
      <c r="K2311" s="6"/>
      <c r="L2311" s="172"/>
    </row>
    <row r="2312" spans="11:12" x14ac:dyDescent="0.2">
      <c r="K2312" s="6"/>
      <c r="L2312" s="172"/>
    </row>
    <row r="2313" spans="11:12" x14ac:dyDescent="0.2">
      <c r="K2313" s="6"/>
      <c r="L2313" s="172"/>
    </row>
    <row r="2314" spans="11:12" x14ac:dyDescent="0.2">
      <c r="K2314" s="6"/>
      <c r="L2314" s="172"/>
    </row>
    <row r="2315" spans="11:12" x14ac:dyDescent="0.2">
      <c r="K2315" s="6"/>
      <c r="L2315" s="172"/>
    </row>
    <row r="2316" spans="11:12" x14ac:dyDescent="0.2">
      <c r="K2316" s="6"/>
      <c r="L2316" s="172"/>
    </row>
    <row r="2317" spans="11:12" x14ac:dyDescent="0.2">
      <c r="K2317" s="6"/>
      <c r="L2317" s="172"/>
    </row>
    <row r="2318" spans="11:12" x14ac:dyDescent="0.2">
      <c r="K2318" s="6"/>
      <c r="L2318" s="172"/>
    </row>
    <row r="2319" spans="11:12" x14ac:dyDescent="0.2">
      <c r="K2319" s="6"/>
      <c r="L2319" s="172"/>
    </row>
    <row r="2320" spans="11:12" x14ac:dyDescent="0.2">
      <c r="K2320" s="6"/>
      <c r="L2320" s="172"/>
    </row>
    <row r="2321" spans="11:12" x14ac:dyDescent="0.2">
      <c r="K2321" s="6"/>
      <c r="L2321" s="172"/>
    </row>
    <row r="2322" spans="11:12" x14ac:dyDescent="0.2">
      <c r="K2322" s="6"/>
      <c r="L2322" s="172"/>
    </row>
    <row r="2323" spans="11:12" x14ac:dyDescent="0.2">
      <c r="K2323" s="6"/>
      <c r="L2323" s="172"/>
    </row>
    <row r="2324" spans="11:12" x14ac:dyDescent="0.2">
      <c r="K2324" s="6"/>
      <c r="L2324" s="172"/>
    </row>
    <row r="2325" spans="11:12" x14ac:dyDescent="0.2">
      <c r="K2325" s="6"/>
      <c r="L2325" s="172"/>
    </row>
    <row r="2326" spans="11:12" x14ac:dyDescent="0.2">
      <c r="K2326" s="6"/>
      <c r="L2326" s="172"/>
    </row>
    <row r="2327" spans="11:12" x14ac:dyDescent="0.2">
      <c r="K2327" s="6"/>
      <c r="L2327" s="172"/>
    </row>
    <row r="2328" spans="11:12" x14ac:dyDescent="0.2">
      <c r="K2328" s="6"/>
      <c r="L2328" s="172"/>
    </row>
    <row r="2329" spans="11:12" x14ac:dyDescent="0.2">
      <c r="K2329" s="6"/>
      <c r="L2329" s="172"/>
    </row>
    <row r="2330" spans="11:12" x14ac:dyDescent="0.2">
      <c r="K2330" s="6"/>
      <c r="L2330" s="172"/>
    </row>
    <row r="2331" spans="11:12" x14ac:dyDescent="0.2">
      <c r="K2331" s="6"/>
      <c r="L2331" s="172"/>
    </row>
    <row r="2332" spans="11:12" x14ac:dyDescent="0.2">
      <c r="K2332" s="6"/>
      <c r="L2332" s="172"/>
    </row>
    <row r="2333" spans="11:12" x14ac:dyDescent="0.2">
      <c r="K2333" s="6"/>
      <c r="L2333" s="172"/>
    </row>
    <row r="2334" spans="11:12" x14ac:dyDescent="0.2">
      <c r="K2334" s="6"/>
      <c r="L2334" s="172"/>
    </row>
    <row r="2335" spans="11:12" x14ac:dyDescent="0.2">
      <c r="K2335" s="6"/>
      <c r="L2335" s="172"/>
    </row>
    <row r="2336" spans="11:12" x14ac:dyDescent="0.2">
      <c r="K2336" s="6"/>
      <c r="L2336" s="172"/>
    </row>
    <row r="2337" spans="11:12" x14ac:dyDescent="0.2">
      <c r="K2337" s="6"/>
      <c r="L2337" s="172"/>
    </row>
    <row r="2338" spans="11:12" x14ac:dyDescent="0.2">
      <c r="K2338" s="6"/>
      <c r="L2338" s="172"/>
    </row>
    <row r="2339" spans="11:12" x14ac:dyDescent="0.2">
      <c r="K2339" s="6"/>
      <c r="L2339" s="172"/>
    </row>
    <row r="2340" spans="11:12" x14ac:dyDescent="0.2">
      <c r="K2340" s="6"/>
      <c r="L2340" s="172"/>
    </row>
    <row r="2341" spans="11:12" x14ac:dyDescent="0.2">
      <c r="K2341" s="6"/>
      <c r="L2341" s="172"/>
    </row>
    <row r="2342" spans="11:12" x14ac:dyDescent="0.2">
      <c r="K2342" s="6"/>
      <c r="L2342" s="172"/>
    </row>
    <row r="2343" spans="11:12" x14ac:dyDescent="0.2">
      <c r="K2343" s="6"/>
      <c r="L2343" s="172"/>
    </row>
    <row r="2344" spans="11:12" x14ac:dyDescent="0.2">
      <c r="K2344" s="6"/>
      <c r="L2344" s="172"/>
    </row>
    <row r="2345" spans="11:12" x14ac:dyDescent="0.2">
      <c r="K2345" s="6"/>
      <c r="L2345" s="172"/>
    </row>
    <row r="2346" spans="11:12" x14ac:dyDescent="0.2">
      <c r="K2346" s="6"/>
      <c r="L2346" s="172"/>
    </row>
    <row r="2347" spans="11:12" x14ac:dyDescent="0.2">
      <c r="K2347" s="6"/>
      <c r="L2347" s="172"/>
    </row>
    <row r="2348" spans="11:12" x14ac:dyDescent="0.2">
      <c r="K2348" s="6"/>
      <c r="L2348" s="172"/>
    </row>
    <row r="2349" spans="11:12" x14ac:dyDescent="0.2">
      <c r="K2349" s="6"/>
      <c r="L2349" s="172"/>
    </row>
    <row r="2350" spans="11:12" x14ac:dyDescent="0.2">
      <c r="K2350" s="6"/>
      <c r="L2350" s="172"/>
    </row>
    <row r="2351" spans="11:12" x14ac:dyDescent="0.2">
      <c r="K2351" s="6"/>
      <c r="L2351" s="172"/>
    </row>
    <row r="2352" spans="11:12" x14ac:dyDescent="0.2">
      <c r="K2352" s="6"/>
      <c r="L2352" s="172"/>
    </row>
    <row r="2353" spans="11:12" x14ac:dyDescent="0.2">
      <c r="K2353" s="6"/>
      <c r="L2353" s="172"/>
    </row>
    <row r="2354" spans="11:12" x14ac:dyDescent="0.2">
      <c r="K2354" s="6"/>
      <c r="L2354" s="172"/>
    </row>
    <row r="2355" spans="11:12" x14ac:dyDescent="0.2">
      <c r="K2355" s="6"/>
      <c r="L2355" s="172"/>
    </row>
    <row r="2356" spans="11:12" x14ac:dyDescent="0.2">
      <c r="K2356" s="6"/>
      <c r="L2356" s="172"/>
    </row>
    <row r="2357" spans="11:12" x14ac:dyDescent="0.2">
      <c r="K2357" s="6"/>
      <c r="L2357" s="172"/>
    </row>
    <row r="2358" spans="11:12" x14ac:dyDescent="0.2">
      <c r="K2358" s="6"/>
      <c r="L2358" s="172"/>
    </row>
    <row r="2359" spans="11:12" x14ac:dyDescent="0.2">
      <c r="K2359" s="6"/>
      <c r="L2359" s="172"/>
    </row>
    <row r="2360" spans="11:12" x14ac:dyDescent="0.2">
      <c r="K2360" s="6"/>
      <c r="L2360" s="172"/>
    </row>
    <row r="2361" spans="11:12" x14ac:dyDescent="0.2">
      <c r="K2361" s="6"/>
      <c r="L2361" s="172"/>
    </row>
    <row r="2362" spans="11:12" x14ac:dyDescent="0.2">
      <c r="K2362" s="6"/>
      <c r="L2362" s="172"/>
    </row>
    <row r="2363" spans="11:12" x14ac:dyDescent="0.2">
      <c r="K2363" s="6"/>
      <c r="L2363" s="172"/>
    </row>
    <row r="2364" spans="11:12" x14ac:dyDescent="0.2">
      <c r="K2364" s="6"/>
      <c r="L2364" s="172"/>
    </row>
    <row r="2365" spans="11:12" x14ac:dyDescent="0.2">
      <c r="K2365" s="6"/>
      <c r="L2365" s="172"/>
    </row>
    <row r="2366" spans="11:12" x14ac:dyDescent="0.2">
      <c r="K2366" s="6"/>
      <c r="L2366" s="172"/>
    </row>
    <row r="2367" spans="11:12" x14ac:dyDescent="0.2">
      <c r="K2367" s="6"/>
      <c r="L2367" s="172"/>
    </row>
    <row r="2368" spans="11:12" x14ac:dyDescent="0.2">
      <c r="K2368" s="6"/>
      <c r="L2368" s="172"/>
    </row>
    <row r="2369" spans="11:12" x14ac:dyDescent="0.2">
      <c r="K2369" s="6"/>
      <c r="L2369" s="172"/>
    </row>
    <row r="2370" spans="11:12" x14ac:dyDescent="0.2">
      <c r="K2370" s="6"/>
      <c r="L2370" s="172"/>
    </row>
    <row r="2371" spans="11:12" x14ac:dyDescent="0.2">
      <c r="K2371" s="6"/>
      <c r="L2371" s="172"/>
    </row>
    <row r="2372" spans="11:12" x14ac:dyDescent="0.2">
      <c r="K2372" s="6"/>
      <c r="L2372" s="172"/>
    </row>
    <row r="2373" spans="11:12" x14ac:dyDescent="0.2">
      <c r="K2373" s="6"/>
      <c r="L2373" s="172"/>
    </row>
    <row r="2374" spans="11:12" x14ac:dyDescent="0.2">
      <c r="K2374" s="6"/>
      <c r="L2374" s="172"/>
    </row>
    <row r="2375" spans="11:12" x14ac:dyDescent="0.2">
      <c r="K2375" s="6"/>
      <c r="L2375" s="172"/>
    </row>
    <row r="2376" spans="11:12" x14ac:dyDescent="0.2">
      <c r="K2376" s="6"/>
      <c r="L2376" s="172"/>
    </row>
    <row r="2377" spans="11:12" x14ac:dyDescent="0.2">
      <c r="K2377" s="6"/>
      <c r="L2377" s="172"/>
    </row>
    <row r="2378" spans="11:12" x14ac:dyDescent="0.2">
      <c r="K2378" s="6"/>
      <c r="L2378" s="172"/>
    </row>
    <row r="2379" spans="11:12" x14ac:dyDescent="0.2">
      <c r="K2379" s="6"/>
      <c r="L2379" s="172"/>
    </row>
    <row r="2380" spans="11:12" x14ac:dyDescent="0.2">
      <c r="K2380" s="6"/>
      <c r="L2380" s="172"/>
    </row>
    <row r="2381" spans="11:12" x14ac:dyDescent="0.2">
      <c r="K2381" s="6"/>
      <c r="L2381" s="172"/>
    </row>
    <row r="2382" spans="11:12" x14ac:dyDescent="0.2">
      <c r="K2382" s="6"/>
      <c r="L2382" s="172"/>
    </row>
    <row r="2383" spans="11:12" x14ac:dyDescent="0.2">
      <c r="K2383" s="6"/>
      <c r="L2383" s="172"/>
    </row>
    <row r="2384" spans="11:12" x14ac:dyDescent="0.2">
      <c r="K2384" s="6"/>
      <c r="L2384" s="172"/>
    </row>
    <row r="2385" spans="11:12" x14ac:dyDescent="0.2">
      <c r="K2385" s="6"/>
      <c r="L2385" s="172"/>
    </row>
    <row r="2386" spans="11:12" x14ac:dyDescent="0.2">
      <c r="K2386" s="6"/>
      <c r="L2386" s="172"/>
    </row>
    <row r="2387" spans="11:12" x14ac:dyDescent="0.2">
      <c r="K2387" s="6"/>
      <c r="L2387" s="172"/>
    </row>
    <row r="2388" spans="11:12" x14ac:dyDescent="0.2">
      <c r="K2388" s="6"/>
      <c r="L2388" s="172"/>
    </row>
    <row r="2389" spans="11:12" x14ac:dyDescent="0.2">
      <c r="K2389" s="6"/>
      <c r="L2389" s="172"/>
    </row>
    <row r="2390" spans="11:12" x14ac:dyDescent="0.2">
      <c r="K2390" s="6"/>
      <c r="L2390" s="172"/>
    </row>
    <row r="2391" spans="11:12" x14ac:dyDescent="0.2">
      <c r="K2391" s="6"/>
      <c r="L2391" s="172"/>
    </row>
    <row r="2392" spans="11:12" x14ac:dyDescent="0.2">
      <c r="K2392" s="6"/>
      <c r="L2392" s="172"/>
    </row>
    <row r="2393" spans="11:12" x14ac:dyDescent="0.2">
      <c r="K2393" s="6"/>
      <c r="L2393" s="172"/>
    </row>
    <row r="2394" spans="11:12" x14ac:dyDescent="0.2">
      <c r="K2394" s="6"/>
      <c r="L2394" s="172"/>
    </row>
    <row r="2395" spans="11:12" x14ac:dyDescent="0.2">
      <c r="K2395" s="6"/>
      <c r="L2395" s="172"/>
    </row>
    <row r="2396" spans="11:12" x14ac:dyDescent="0.2">
      <c r="K2396" s="6"/>
      <c r="L2396" s="172"/>
    </row>
    <row r="2397" spans="11:12" x14ac:dyDescent="0.2">
      <c r="K2397" s="6"/>
      <c r="L2397" s="172"/>
    </row>
    <row r="2398" spans="11:12" x14ac:dyDescent="0.2">
      <c r="K2398" s="6"/>
      <c r="L2398" s="172"/>
    </row>
    <row r="2399" spans="11:12" x14ac:dyDescent="0.2">
      <c r="K2399" s="6"/>
      <c r="L2399" s="172"/>
    </row>
    <row r="2400" spans="11:12" x14ac:dyDescent="0.2">
      <c r="K2400" s="6"/>
      <c r="L2400" s="172"/>
    </row>
    <row r="2401" spans="11:12" x14ac:dyDescent="0.2">
      <c r="K2401" s="6"/>
      <c r="L2401" s="172"/>
    </row>
    <row r="2402" spans="11:12" x14ac:dyDescent="0.2">
      <c r="K2402" s="6"/>
      <c r="L2402" s="172"/>
    </row>
    <row r="2403" spans="11:12" x14ac:dyDescent="0.2">
      <c r="K2403" s="6"/>
      <c r="L2403" s="172"/>
    </row>
    <row r="2404" spans="11:12" x14ac:dyDescent="0.2">
      <c r="K2404" s="6"/>
      <c r="L2404" s="172"/>
    </row>
    <row r="2405" spans="11:12" x14ac:dyDescent="0.2">
      <c r="K2405" s="6"/>
      <c r="L2405" s="172"/>
    </row>
    <row r="2406" spans="11:12" x14ac:dyDescent="0.2">
      <c r="K2406" s="6"/>
      <c r="L2406" s="172"/>
    </row>
    <row r="2407" spans="11:12" x14ac:dyDescent="0.2">
      <c r="K2407" s="6"/>
      <c r="L2407" s="172"/>
    </row>
    <row r="2408" spans="11:12" x14ac:dyDescent="0.2">
      <c r="K2408" s="6"/>
      <c r="L2408" s="172"/>
    </row>
    <row r="2409" spans="11:12" x14ac:dyDescent="0.2">
      <c r="K2409" s="6"/>
      <c r="L2409" s="172"/>
    </row>
    <row r="2410" spans="11:12" x14ac:dyDescent="0.2">
      <c r="K2410" s="6"/>
      <c r="L2410" s="172"/>
    </row>
    <row r="2411" spans="11:12" x14ac:dyDescent="0.2">
      <c r="K2411" s="6"/>
      <c r="L2411" s="172"/>
    </row>
    <row r="2412" spans="11:12" x14ac:dyDescent="0.2">
      <c r="K2412" s="6"/>
      <c r="L2412" s="172"/>
    </row>
    <row r="2413" spans="11:12" x14ac:dyDescent="0.2">
      <c r="K2413" s="6"/>
      <c r="L2413" s="172"/>
    </row>
    <row r="2414" spans="11:12" x14ac:dyDescent="0.2">
      <c r="K2414" s="6"/>
      <c r="L2414" s="172"/>
    </row>
    <row r="2415" spans="11:12" x14ac:dyDescent="0.2">
      <c r="K2415" s="6"/>
      <c r="L2415" s="172"/>
    </row>
    <row r="2416" spans="11:12" x14ac:dyDescent="0.2">
      <c r="K2416" s="6"/>
      <c r="L2416" s="172"/>
    </row>
    <row r="2417" spans="11:12" x14ac:dyDescent="0.2">
      <c r="K2417" s="6"/>
      <c r="L2417" s="172"/>
    </row>
    <row r="2418" spans="11:12" x14ac:dyDescent="0.2">
      <c r="K2418" s="6"/>
      <c r="L2418" s="172"/>
    </row>
    <row r="2419" spans="11:12" x14ac:dyDescent="0.2">
      <c r="K2419" s="6"/>
      <c r="L2419" s="172"/>
    </row>
    <row r="2420" spans="11:12" x14ac:dyDescent="0.2">
      <c r="K2420" s="6"/>
      <c r="L2420" s="172"/>
    </row>
    <row r="2421" spans="11:12" x14ac:dyDescent="0.2">
      <c r="K2421" s="6"/>
      <c r="L2421" s="172"/>
    </row>
    <row r="2422" spans="11:12" x14ac:dyDescent="0.2">
      <c r="K2422" s="6"/>
      <c r="L2422" s="172"/>
    </row>
    <row r="2423" spans="11:12" x14ac:dyDescent="0.2">
      <c r="K2423" s="6"/>
      <c r="L2423" s="172"/>
    </row>
    <row r="2424" spans="11:12" x14ac:dyDescent="0.2">
      <c r="K2424" s="6"/>
      <c r="L2424" s="172"/>
    </row>
    <row r="2425" spans="11:12" x14ac:dyDescent="0.2">
      <c r="K2425" s="6"/>
      <c r="L2425" s="172"/>
    </row>
    <row r="2426" spans="11:12" x14ac:dyDescent="0.2">
      <c r="K2426" s="6"/>
      <c r="L2426" s="172"/>
    </row>
    <row r="2427" spans="11:12" x14ac:dyDescent="0.2">
      <c r="K2427" s="6"/>
      <c r="L2427" s="172"/>
    </row>
    <row r="2428" spans="11:12" x14ac:dyDescent="0.2">
      <c r="K2428" s="6"/>
      <c r="L2428" s="172"/>
    </row>
    <row r="2429" spans="11:12" x14ac:dyDescent="0.2">
      <c r="K2429" s="6"/>
      <c r="L2429" s="172"/>
    </row>
    <row r="2430" spans="11:12" x14ac:dyDescent="0.2">
      <c r="K2430" s="6"/>
      <c r="L2430" s="172"/>
    </row>
    <row r="2431" spans="11:12" x14ac:dyDescent="0.2">
      <c r="K2431" s="6"/>
      <c r="L2431" s="172"/>
    </row>
    <row r="2432" spans="11:12" x14ac:dyDescent="0.2">
      <c r="K2432" s="6"/>
      <c r="L2432" s="172"/>
    </row>
    <row r="2433" spans="11:12" x14ac:dyDescent="0.2">
      <c r="K2433" s="6"/>
      <c r="L2433" s="172"/>
    </row>
    <row r="2434" spans="11:12" x14ac:dyDescent="0.2">
      <c r="K2434" s="6"/>
      <c r="L2434" s="172"/>
    </row>
    <row r="2435" spans="11:12" x14ac:dyDescent="0.2">
      <c r="K2435" s="6"/>
      <c r="L2435" s="172"/>
    </row>
    <row r="2436" spans="11:12" x14ac:dyDescent="0.2">
      <c r="K2436" s="6"/>
      <c r="L2436" s="172"/>
    </row>
    <row r="2437" spans="11:12" x14ac:dyDescent="0.2">
      <c r="K2437" s="6"/>
      <c r="L2437" s="172"/>
    </row>
    <row r="2438" spans="11:12" x14ac:dyDescent="0.2">
      <c r="K2438" s="6"/>
      <c r="L2438" s="172"/>
    </row>
    <row r="2439" spans="11:12" x14ac:dyDescent="0.2">
      <c r="K2439" s="6"/>
      <c r="L2439" s="172"/>
    </row>
    <row r="2440" spans="11:12" x14ac:dyDescent="0.2">
      <c r="K2440" s="6"/>
      <c r="L2440" s="172"/>
    </row>
    <row r="2441" spans="11:12" x14ac:dyDescent="0.2">
      <c r="K2441" s="6"/>
      <c r="L2441" s="172"/>
    </row>
    <row r="2442" spans="11:12" x14ac:dyDescent="0.2">
      <c r="K2442" s="6"/>
      <c r="L2442" s="172"/>
    </row>
    <row r="2443" spans="11:12" x14ac:dyDescent="0.2">
      <c r="K2443" s="6"/>
      <c r="L2443" s="172"/>
    </row>
    <row r="2444" spans="11:12" x14ac:dyDescent="0.2">
      <c r="K2444" s="6"/>
      <c r="L2444" s="172"/>
    </row>
    <row r="2445" spans="11:12" x14ac:dyDescent="0.2">
      <c r="K2445" s="6"/>
      <c r="L2445" s="172"/>
    </row>
    <row r="2446" spans="11:12" x14ac:dyDescent="0.2">
      <c r="K2446" s="6"/>
      <c r="L2446" s="172"/>
    </row>
    <row r="2447" spans="11:12" x14ac:dyDescent="0.2">
      <c r="K2447" s="6"/>
      <c r="L2447" s="172"/>
    </row>
    <row r="2448" spans="11:12" x14ac:dyDescent="0.2">
      <c r="K2448" s="6"/>
      <c r="L2448" s="172"/>
    </row>
    <row r="2449" spans="11:12" x14ac:dyDescent="0.2">
      <c r="K2449" s="6"/>
      <c r="L2449" s="172"/>
    </row>
    <row r="2450" spans="11:12" x14ac:dyDescent="0.2">
      <c r="K2450" s="6"/>
      <c r="L2450" s="172"/>
    </row>
    <row r="2451" spans="11:12" x14ac:dyDescent="0.2">
      <c r="K2451" s="6"/>
      <c r="L2451" s="172"/>
    </row>
    <row r="2452" spans="11:12" x14ac:dyDescent="0.2">
      <c r="K2452" s="6"/>
      <c r="L2452" s="172"/>
    </row>
    <row r="2453" spans="11:12" x14ac:dyDescent="0.2">
      <c r="K2453" s="6"/>
      <c r="L2453" s="172"/>
    </row>
    <row r="2454" spans="11:12" x14ac:dyDescent="0.2">
      <c r="K2454" s="6"/>
      <c r="L2454" s="172"/>
    </row>
    <row r="2455" spans="11:12" x14ac:dyDescent="0.2">
      <c r="K2455" s="6"/>
      <c r="L2455" s="172"/>
    </row>
    <row r="2456" spans="11:12" x14ac:dyDescent="0.2">
      <c r="K2456" s="6"/>
      <c r="L2456" s="172"/>
    </row>
    <row r="2457" spans="11:12" x14ac:dyDescent="0.2">
      <c r="K2457" s="6"/>
      <c r="L2457" s="172"/>
    </row>
    <row r="2458" spans="11:12" x14ac:dyDescent="0.2">
      <c r="K2458" s="6"/>
      <c r="L2458" s="172"/>
    </row>
    <row r="2459" spans="11:12" x14ac:dyDescent="0.2">
      <c r="K2459" s="6"/>
      <c r="L2459" s="172"/>
    </row>
    <row r="2460" spans="11:12" x14ac:dyDescent="0.2">
      <c r="K2460" s="6"/>
      <c r="L2460" s="172"/>
    </row>
    <row r="2461" spans="11:12" x14ac:dyDescent="0.2">
      <c r="K2461" s="6"/>
      <c r="L2461" s="172"/>
    </row>
    <row r="2462" spans="11:12" x14ac:dyDescent="0.2">
      <c r="K2462" s="6"/>
      <c r="L2462" s="172"/>
    </row>
    <row r="2463" spans="11:12" x14ac:dyDescent="0.2">
      <c r="K2463" s="6"/>
      <c r="L2463" s="172"/>
    </row>
    <row r="2464" spans="11:12" x14ac:dyDescent="0.2">
      <c r="K2464" s="6"/>
      <c r="L2464" s="172"/>
    </row>
    <row r="2465" spans="11:12" x14ac:dyDescent="0.2">
      <c r="K2465" s="6"/>
      <c r="L2465" s="172"/>
    </row>
    <row r="2466" spans="11:12" x14ac:dyDescent="0.2">
      <c r="K2466" s="6"/>
      <c r="L2466" s="172"/>
    </row>
    <row r="2467" spans="11:12" x14ac:dyDescent="0.2">
      <c r="K2467" s="6"/>
      <c r="L2467" s="172"/>
    </row>
    <row r="2468" spans="11:12" x14ac:dyDescent="0.2">
      <c r="K2468" s="6"/>
      <c r="L2468" s="172"/>
    </row>
    <row r="2469" spans="11:12" x14ac:dyDescent="0.2">
      <c r="K2469" s="6"/>
      <c r="L2469" s="172"/>
    </row>
    <row r="2470" spans="11:12" x14ac:dyDescent="0.2">
      <c r="K2470" s="6"/>
      <c r="L2470" s="172"/>
    </row>
    <row r="2471" spans="11:12" x14ac:dyDescent="0.2">
      <c r="K2471" s="6"/>
      <c r="L2471" s="172"/>
    </row>
    <row r="2472" spans="11:12" x14ac:dyDescent="0.2">
      <c r="K2472" s="6"/>
      <c r="L2472" s="172"/>
    </row>
    <row r="2473" spans="11:12" x14ac:dyDescent="0.2">
      <c r="K2473" s="6"/>
      <c r="L2473" s="172"/>
    </row>
    <row r="2474" spans="11:12" x14ac:dyDescent="0.2">
      <c r="K2474" s="6"/>
      <c r="L2474" s="172"/>
    </row>
    <row r="2475" spans="11:12" x14ac:dyDescent="0.2">
      <c r="K2475" s="6"/>
      <c r="L2475" s="172"/>
    </row>
    <row r="2476" spans="11:12" x14ac:dyDescent="0.2">
      <c r="K2476" s="6"/>
      <c r="L2476" s="172"/>
    </row>
    <row r="2477" spans="11:12" x14ac:dyDescent="0.2">
      <c r="K2477" s="6"/>
      <c r="L2477" s="172"/>
    </row>
    <row r="2478" spans="11:12" x14ac:dyDescent="0.2">
      <c r="K2478" s="6"/>
      <c r="L2478" s="172"/>
    </row>
    <row r="2479" spans="11:12" x14ac:dyDescent="0.2">
      <c r="K2479" s="6"/>
      <c r="L2479" s="172"/>
    </row>
    <row r="2480" spans="11:12" x14ac:dyDescent="0.2">
      <c r="K2480" s="6"/>
      <c r="L2480" s="172"/>
    </row>
    <row r="2481" spans="11:12" x14ac:dyDescent="0.2">
      <c r="K2481" s="6"/>
      <c r="L2481" s="172"/>
    </row>
    <row r="2482" spans="11:12" x14ac:dyDescent="0.2">
      <c r="K2482" s="6"/>
      <c r="L2482" s="172"/>
    </row>
    <row r="2483" spans="11:12" x14ac:dyDescent="0.2">
      <c r="K2483" s="6"/>
      <c r="L2483" s="172"/>
    </row>
    <row r="2484" spans="11:12" x14ac:dyDescent="0.2">
      <c r="K2484" s="6"/>
      <c r="L2484" s="172"/>
    </row>
    <row r="2485" spans="11:12" x14ac:dyDescent="0.2">
      <c r="K2485" s="6"/>
      <c r="L2485" s="172"/>
    </row>
    <row r="2486" spans="11:12" x14ac:dyDescent="0.2">
      <c r="K2486" s="6"/>
      <c r="L2486" s="172"/>
    </row>
    <row r="2487" spans="11:12" x14ac:dyDescent="0.2">
      <c r="K2487" s="6"/>
      <c r="L2487" s="172"/>
    </row>
    <row r="2488" spans="11:12" x14ac:dyDescent="0.2">
      <c r="K2488" s="6"/>
      <c r="L2488" s="172"/>
    </row>
    <row r="2489" spans="11:12" x14ac:dyDescent="0.2">
      <c r="K2489" s="6"/>
      <c r="L2489" s="172"/>
    </row>
    <row r="2490" spans="11:12" x14ac:dyDescent="0.2">
      <c r="K2490" s="6"/>
      <c r="L2490" s="172"/>
    </row>
    <row r="2491" spans="11:12" x14ac:dyDescent="0.2">
      <c r="K2491" s="6"/>
      <c r="L2491" s="172"/>
    </row>
    <row r="2492" spans="11:12" x14ac:dyDescent="0.2">
      <c r="K2492" s="6"/>
      <c r="L2492" s="172"/>
    </row>
    <row r="2493" spans="11:12" x14ac:dyDescent="0.2">
      <c r="K2493" s="6"/>
      <c r="L2493" s="172"/>
    </row>
    <row r="2494" spans="11:12" x14ac:dyDescent="0.2">
      <c r="K2494" s="6"/>
      <c r="L2494" s="172"/>
    </row>
    <row r="2495" spans="11:12" x14ac:dyDescent="0.2">
      <c r="K2495" s="6"/>
      <c r="L2495" s="172"/>
    </row>
    <row r="2496" spans="11:12" x14ac:dyDescent="0.2">
      <c r="K2496" s="6"/>
      <c r="L2496" s="172"/>
    </row>
    <row r="2497" spans="11:12" x14ac:dyDescent="0.2">
      <c r="K2497" s="6"/>
      <c r="L2497" s="172"/>
    </row>
    <row r="2498" spans="11:12" x14ac:dyDescent="0.2">
      <c r="K2498" s="6"/>
      <c r="L2498" s="172"/>
    </row>
    <row r="2499" spans="11:12" x14ac:dyDescent="0.2">
      <c r="K2499" s="6"/>
      <c r="L2499" s="172"/>
    </row>
    <row r="2500" spans="11:12" x14ac:dyDescent="0.2">
      <c r="K2500" s="6"/>
      <c r="L2500" s="172"/>
    </row>
    <row r="2501" spans="11:12" x14ac:dyDescent="0.2">
      <c r="K2501" s="6"/>
      <c r="L2501" s="172"/>
    </row>
    <row r="2502" spans="11:12" x14ac:dyDescent="0.2">
      <c r="K2502" s="6"/>
      <c r="L2502" s="172"/>
    </row>
    <row r="2503" spans="11:12" x14ac:dyDescent="0.2">
      <c r="K2503" s="6"/>
      <c r="L2503" s="172"/>
    </row>
    <row r="2504" spans="11:12" x14ac:dyDescent="0.2">
      <c r="K2504" s="6"/>
      <c r="L2504" s="172"/>
    </row>
    <row r="2505" spans="11:12" x14ac:dyDescent="0.2">
      <c r="K2505" s="6"/>
      <c r="L2505" s="172"/>
    </row>
    <row r="2506" spans="11:12" x14ac:dyDescent="0.2">
      <c r="K2506" s="6"/>
      <c r="L2506" s="172"/>
    </row>
    <row r="2507" spans="11:12" x14ac:dyDescent="0.2">
      <c r="K2507" s="6"/>
      <c r="L2507" s="172"/>
    </row>
    <row r="2508" spans="11:12" x14ac:dyDescent="0.2">
      <c r="K2508" s="6"/>
      <c r="L2508" s="172"/>
    </row>
    <row r="2509" spans="11:12" x14ac:dyDescent="0.2">
      <c r="K2509" s="6"/>
      <c r="L2509" s="172"/>
    </row>
    <row r="2510" spans="11:12" x14ac:dyDescent="0.2">
      <c r="K2510" s="6"/>
      <c r="L2510" s="172"/>
    </row>
    <row r="2511" spans="11:12" x14ac:dyDescent="0.2">
      <c r="K2511" s="6"/>
      <c r="L2511" s="172"/>
    </row>
    <row r="2512" spans="11:12" x14ac:dyDescent="0.2">
      <c r="K2512" s="6"/>
      <c r="L2512" s="172"/>
    </row>
    <row r="2513" spans="11:12" x14ac:dyDescent="0.2">
      <c r="K2513" s="6"/>
      <c r="L2513" s="172"/>
    </row>
    <row r="2514" spans="11:12" x14ac:dyDescent="0.2">
      <c r="K2514" s="6"/>
      <c r="L2514" s="172"/>
    </row>
    <row r="2515" spans="11:12" x14ac:dyDescent="0.2">
      <c r="K2515" s="6"/>
      <c r="L2515" s="172"/>
    </row>
    <row r="2516" spans="11:12" x14ac:dyDescent="0.2">
      <c r="K2516" s="6"/>
      <c r="L2516" s="172"/>
    </row>
    <row r="2517" spans="11:12" x14ac:dyDescent="0.2">
      <c r="K2517" s="6"/>
      <c r="L2517" s="172"/>
    </row>
    <row r="2518" spans="11:12" x14ac:dyDescent="0.2">
      <c r="K2518" s="6"/>
      <c r="L2518" s="172"/>
    </row>
    <row r="2519" spans="11:12" x14ac:dyDescent="0.2">
      <c r="K2519" s="6"/>
      <c r="L2519" s="172"/>
    </row>
    <row r="2520" spans="11:12" x14ac:dyDescent="0.2">
      <c r="K2520" s="6"/>
      <c r="L2520" s="172"/>
    </row>
    <row r="2521" spans="11:12" x14ac:dyDescent="0.2">
      <c r="K2521" s="6"/>
      <c r="L2521" s="172"/>
    </row>
    <row r="2522" spans="11:12" x14ac:dyDescent="0.2">
      <c r="K2522" s="6"/>
      <c r="L2522" s="172"/>
    </row>
    <row r="2523" spans="11:12" x14ac:dyDescent="0.2">
      <c r="K2523" s="6"/>
      <c r="L2523" s="172"/>
    </row>
    <row r="2524" spans="11:12" x14ac:dyDescent="0.2">
      <c r="K2524" s="6"/>
      <c r="L2524" s="172"/>
    </row>
    <row r="2525" spans="11:12" x14ac:dyDescent="0.2">
      <c r="K2525" s="6"/>
      <c r="L2525" s="172"/>
    </row>
    <row r="2526" spans="11:12" x14ac:dyDescent="0.2">
      <c r="K2526" s="6"/>
      <c r="L2526" s="172"/>
    </row>
    <row r="2527" spans="11:12" x14ac:dyDescent="0.2">
      <c r="K2527" s="6"/>
      <c r="L2527" s="172"/>
    </row>
    <row r="2528" spans="11:12" x14ac:dyDescent="0.2">
      <c r="K2528" s="6"/>
      <c r="L2528" s="172"/>
    </row>
    <row r="2529" spans="11:12" x14ac:dyDescent="0.2">
      <c r="K2529" s="6"/>
      <c r="L2529" s="172"/>
    </row>
    <row r="2530" spans="11:12" x14ac:dyDescent="0.2">
      <c r="K2530" s="6"/>
      <c r="L2530" s="172"/>
    </row>
    <row r="2531" spans="11:12" x14ac:dyDescent="0.2">
      <c r="K2531" s="6"/>
      <c r="L2531" s="172"/>
    </row>
    <row r="2532" spans="11:12" x14ac:dyDescent="0.2">
      <c r="K2532" s="6"/>
      <c r="L2532" s="172"/>
    </row>
    <row r="2533" spans="11:12" x14ac:dyDescent="0.2">
      <c r="K2533" s="6"/>
      <c r="L2533" s="172"/>
    </row>
    <row r="2534" spans="11:12" x14ac:dyDescent="0.2">
      <c r="K2534" s="6"/>
      <c r="L2534" s="172"/>
    </row>
    <row r="2535" spans="11:12" x14ac:dyDescent="0.2">
      <c r="K2535" s="6"/>
      <c r="L2535" s="172"/>
    </row>
    <row r="2536" spans="11:12" x14ac:dyDescent="0.2">
      <c r="K2536" s="6"/>
      <c r="L2536" s="172"/>
    </row>
    <row r="2537" spans="11:12" x14ac:dyDescent="0.2">
      <c r="K2537" s="6"/>
      <c r="L2537" s="172"/>
    </row>
    <row r="2538" spans="11:12" x14ac:dyDescent="0.2">
      <c r="K2538" s="6"/>
      <c r="L2538" s="172"/>
    </row>
    <row r="2539" spans="11:12" x14ac:dyDescent="0.2">
      <c r="K2539" s="6"/>
      <c r="L2539" s="172"/>
    </row>
    <row r="2540" spans="11:12" x14ac:dyDescent="0.2">
      <c r="K2540" s="6"/>
      <c r="L2540" s="172"/>
    </row>
    <row r="2541" spans="11:12" x14ac:dyDescent="0.2">
      <c r="K2541" s="6"/>
      <c r="L2541" s="172"/>
    </row>
    <row r="2542" spans="11:12" x14ac:dyDescent="0.2">
      <c r="K2542" s="6"/>
      <c r="L2542" s="172"/>
    </row>
    <row r="2543" spans="11:12" x14ac:dyDescent="0.2">
      <c r="K2543" s="6"/>
      <c r="L2543" s="172"/>
    </row>
    <row r="2544" spans="11:12" x14ac:dyDescent="0.2">
      <c r="K2544" s="6"/>
      <c r="L2544" s="172"/>
    </row>
    <row r="2545" spans="11:12" x14ac:dyDescent="0.2">
      <c r="K2545" s="6"/>
      <c r="L2545" s="172"/>
    </row>
    <row r="2546" spans="11:12" x14ac:dyDescent="0.2">
      <c r="K2546" s="6"/>
      <c r="L2546" s="172"/>
    </row>
    <row r="2547" spans="11:12" x14ac:dyDescent="0.2">
      <c r="K2547" s="6"/>
      <c r="L2547" s="172"/>
    </row>
    <row r="2548" spans="11:12" x14ac:dyDescent="0.2">
      <c r="K2548" s="6"/>
      <c r="L2548" s="172"/>
    </row>
    <row r="2549" spans="11:12" x14ac:dyDescent="0.2">
      <c r="K2549" s="6"/>
      <c r="L2549" s="172"/>
    </row>
    <row r="2550" spans="11:12" x14ac:dyDescent="0.2">
      <c r="K2550" s="6"/>
      <c r="L2550" s="172"/>
    </row>
    <row r="2551" spans="11:12" x14ac:dyDescent="0.2">
      <c r="K2551" s="6"/>
      <c r="L2551" s="172"/>
    </row>
    <row r="2552" spans="11:12" x14ac:dyDescent="0.2">
      <c r="K2552" s="6"/>
      <c r="L2552" s="172"/>
    </row>
    <row r="2553" spans="11:12" x14ac:dyDescent="0.2">
      <c r="K2553" s="6"/>
      <c r="L2553" s="172"/>
    </row>
    <row r="2554" spans="11:12" x14ac:dyDescent="0.2">
      <c r="K2554" s="6"/>
      <c r="L2554" s="172"/>
    </row>
    <row r="2555" spans="11:12" x14ac:dyDescent="0.2">
      <c r="K2555" s="6"/>
      <c r="L2555" s="172"/>
    </row>
    <row r="2556" spans="11:12" x14ac:dyDescent="0.2">
      <c r="K2556" s="6"/>
      <c r="L2556" s="172"/>
    </row>
    <row r="2557" spans="11:12" x14ac:dyDescent="0.2">
      <c r="K2557" s="6"/>
      <c r="L2557" s="172"/>
    </row>
    <row r="2558" spans="11:12" x14ac:dyDescent="0.2">
      <c r="K2558" s="6"/>
      <c r="L2558" s="172"/>
    </row>
    <row r="2559" spans="11:12" x14ac:dyDescent="0.2">
      <c r="K2559" s="6"/>
      <c r="L2559" s="172"/>
    </row>
    <row r="2560" spans="11:12" x14ac:dyDescent="0.2">
      <c r="K2560" s="6"/>
      <c r="L2560" s="172"/>
    </row>
    <row r="2561" spans="11:12" x14ac:dyDescent="0.2">
      <c r="K2561" s="6"/>
      <c r="L2561" s="172"/>
    </row>
    <row r="2562" spans="11:12" x14ac:dyDescent="0.2">
      <c r="K2562" s="6"/>
      <c r="L2562" s="172"/>
    </row>
    <row r="2563" spans="11:12" x14ac:dyDescent="0.2">
      <c r="K2563" s="6"/>
      <c r="L2563" s="172"/>
    </row>
    <row r="2564" spans="11:12" x14ac:dyDescent="0.2">
      <c r="K2564" s="6"/>
      <c r="L2564" s="172"/>
    </row>
    <row r="2565" spans="11:12" x14ac:dyDescent="0.2">
      <c r="K2565" s="6"/>
      <c r="L2565" s="172"/>
    </row>
    <row r="2566" spans="11:12" x14ac:dyDescent="0.2">
      <c r="K2566" s="6"/>
      <c r="L2566" s="172"/>
    </row>
    <row r="2567" spans="11:12" x14ac:dyDescent="0.2">
      <c r="K2567" s="6"/>
      <c r="L2567" s="172"/>
    </row>
    <row r="2568" spans="11:12" x14ac:dyDescent="0.2">
      <c r="K2568" s="6"/>
      <c r="L2568" s="172"/>
    </row>
    <row r="2569" spans="11:12" x14ac:dyDescent="0.2">
      <c r="K2569" s="6"/>
      <c r="L2569" s="172"/>
    </row>
    <row r="2570" spans="11:12" x14ac:dyDescent="0.2">
      <c r="K2570" s="6"/>
      <c r="L2570" s="172"/>
    </row>
    <row r="2571" spans="11:12" x14ac:dyDescent="0.2">
      <c r="K2571" s="6"/>
      <c r="L2571" s="172"/>
    </row>
    <row r="2572" spans="11:12" x14ac:dyDescent="0.2">
      <c r="K2572" s="6"/>
      <c r="L2572" s="172"/>
    </row>
    <row r="2573" spans="11:12" x14ac:dyDescent="0.2">
      <c r="K2573" s="6"/>
      <c r="L2573" s="172"/>
    </row>
    <row r="2574" spans="11:12" x14ac:dyDescent="0.2">
      <c r="K2574" s="6"/>
      <c r="L2574" s="172"/>
    </row>
    <row r="2575" spans="11:12" x14ac:dyDescent="0.2">
      <c r="K2575" s="6"/>
      <c r="L2575" s="172"/>
    </row>
    <row r="2576" spans="11:12" x14ac:dyDescent="0.2">
      <c r="K2576" s="6"/>
      <c r="L2576" s="172"/>
    </row>
    <row r="2577" spans="11:12" x14ac:dyDescent="0.2">
      <c r="K2577" s="6"/>
      <c r="L2577" s="172"/>
    </row>
    <row r="2578" spans="11:12" x14ac:dyDescent="0.2">
      <c r="K2578" s="6"/>
      <c r="L2578" s="172"/>
    </row>
    <row r="2579" spans="11:12" x14ac:dyDescent="0.2">
      <c r="K2579" s="6"/>
      <c r="L2579" s="172"/>
    </row>
    <row r="2580" spans="11:12" x14ac:dyDescent="0.2">
      <c r="K2580" s="6"/>
      <c r="L2580" s="172"/>
    </row>
    <row r="2581" spans="11:12" x14ac:dyDescent="0.2">
      <c r="K2581" s="6"/>
      <c r="L2581" s="172"/>
    </row>
    <row r="2582" spans="11:12" x14ac:dyDescent="0.2">
      <c r="K2582" s="6"/>
      <c r="L2582" s="172"/>
    </row>
    <row r="2583" spans="11:12" x14ac:dyDescent="0.2">
      <c r="K2583" s="6"/>
      <c r="L2583" s="172"/>
    </row>
    <row r="2584" spans="11:12" x14ac:dyDescent="0.2">
      <c r="K2584" s="6"/>
      <c r="L2584" s="172"/>
    </row>
    <row r="2585" spans="11:12" x14ac:dyDescent="0.2">
      <c r="K2585" s="6"/>
      <c r="L2585" s="172"/>
    </row>
    <row r="2586" spans="11:12" x14ac:dyDescent="0.2">
      <c r="K2586" s="6"/>
      <c r="L2586" s="172"/>
    </row>
    <row r="2587" spans="11:12" x14ac:dyDescent="0.2">
      <c r="K2587" s="6"/>
      <c r="L2587" s="172"/>
    </row>
    <row r="2588" spans="11:12" x14ac:dyDescent="0.2">
      <c r="K2588" s="6"/>
      <c r="L2588" s="172"/>
    </row>
    <row r="2589" spans="11:12" x14ac:dyDescent="0.2">
      <c r="K2589" s="6"/>
      <c r="L2589" s="172"/>
    </row>
    <row r="2590" spans="11:12" x14ac:dyDescent="0.2">
      <c r="K2590" s="6"/>
      <c r="L2590" s="172"/>
    </row>
    <row r="2591" spans="11:12" x14ac:dyDescent="0.2">
      <c r="K2591" s="6"/>
      <c r="L2591" s="172"/>
    </row>
    <row r="2592" spans="11:12" x14ac:dyDescent="0.2">
      <c r="K2592" s="6"/>
      <c r="L2592" s="172"/>
    </row>
    <row r="2593" spans="11:12" x14ac:dyDescent="0.2">
      <c r="K2593" s="6"/>
      <c r="L2593" s="172"/>
    </row>
    <row r="2594" spans="11:12" x14ac:dyDescent="0.2">
      <c r="K2594" s="6"/>
      <c r="L2594" s="172"/>
    </row>
    <row r="2595" spans="11:12" x14ac:dyDescent="0.2">
      <c r="K2595" s="6"/>
      <c r="L2595" s="172"/>
    </row>
    <row r="2596" spans="11:12" x14ac:dyDescent="0.2">
      <c r="K2596" s="6"/>
      <c r="L2596" s="172"/>
    </row>
    <row r="2597" spans="11:12" x14ac:dyDescent="0.2">
      <c r="K2597" s="6"/>
      <c r="L2597" s="172"/>
    </row>
    <row r="2598" spans="11:12" x14ac:dyDescent="0.2">
      <c r="K2598" s="6"/>
      <c r="L2598" s="172"/>
    </row>
    <row r="2599" spans="11:12" x14ac:dyDescent="0.2">
      <c r="K2599" s="6"/>
      <c r="L2599" s="172"/>
    </row>
    <row r="2600" spans="11:12" x14ac:dyDescent="0.2">
      <c r="K2600" s="6"/>
      <c r="L2600" s="172"/>
    </row>
    <row r="2601" spans="11:12" x14ac:dyDescent="0.2">
      <c r="K2601" s="6"/>
      <c r="L2601" s="172"/>
    </row>
    <row r="2602" spans="11:12" x14ac:dyDescent="0.2">
      <c r="K2602" s="6"/>
      <c r="L2602" s="172"/>
    </row>
    <row r="2603" spans="11:12" x14ac:dyDescent="0.2">
      <c r="K2603" s="6"/>
      <c r="L2603" s="172"/>
    </row>
    <row r="2604" spans="11:12" x14ac:dyDescent="0.2">
      <c r="K2604" s="6"/>
      <c r="L2604" s="172"/>
    </row>
    <row r="2605" spans="11:12" x14ac:dyDescent="0.2">
      <c r="K2605" s="6"/>
      <c r="L2605" s="172"/>
    </row>
    <row r="2606" spans="11:12" x14ac:dyDescent="0.2">
      <c r="K2606" s="6"/>
      <c r="L2606" s="172"/>
    </row>
    <row r="2607" spans="11:12" x14ac:dyDescent="0.2">
      <c r="K2607" s="6"/>
      <c r="L2607" s="172"/>
    </row>
    <row r="2608" spans="11:12" x14ac:dyDescent="0.2">
      <c r="K2608" s="6"/>
      <c r="L2608" s="172"/>
    </row>
    <row r="2609" spans="11:12" x14ac:dyDescent="0.2">
      <c r="K2609" s="6"/>
      <c r="L2609" s="172"/>
    </row>
    <row r="2610" spans="11:12" x14ac:dyDescent="0.2">
      <c r="K2610" s="6"/>
      <c r="L2610" s="172"/>
    </row>
    <row r="2611" spans="11:12" x14ac:dyDescent="0.2">
      <c r="K2611" s="6"/>
      <c r="L2611" s="172"/>
    </row>
    <row r="2612" spans="11:12" x14ac:dyDescent="0.2">
      <c r="K2612" s="6"/>
      <c r="L2612" s="172"/>
    </row>
    <row r="2613" spans="11:12" x14ac:dyDescent="0.2">
      <c r="K2613" s="6"/>
      <c r="L2613" s="172"/>
    </row>
    <row r="2614" spans="11:12" x14ac:dyDescent="0.2">
      <c r="K2614" s="6"/>
      <c r="L2614" s="172"/>
    </row>
    <row r="2615" spans="11:12" x14ac:dyDescent="0.2">
      <c r="K2615" s="6"/>
      <c r="L2615" s="172"/>
    </row>
    <row r="2616" spans="11:12" x14ac:dyDescent="0.2">
      <c r="K2616" s="6"/>
      <c r="L2616" s="172"/>
    </row>
    <row r="2617" spans="11:12" x14ac:dyDescent="0.2">
      <c r="K2617" s="6"/>
      <c r="L2617" s="172"/>
    </row>
    <row r="2618" spans="11:12" x14ac:dyDescent="0.2">
      <c r="K2618" s="6"/>
      <c r="L2618" s="172"/>
    </row>
    <row r="2619" spans="11:12" x14ac:dyDescent="0.2">
      <c r="K2619" s="6"/>
      <c r="L2619" s="172"/>
    </row>
    <row r="2620" spans="11:12" x14ac:dyDescent="0.2">
      <c r="K2620" s="6"/>
      <c r="L2620" s="172"/>
    </row>
    <row r="2621" spans="11:12" x14ac:dyDescent="0.2">
      <c r="K2621" s="6"/>
      <c r="L2621" s="172"/>
    </row>
    <row r="2622" spans="11:12" x14ac:dyDescent="0.2">
      <c r="K2622" s="6"/>
      <c r="L2622" s="172"/>
    </row>
    <row r="2623" spans="11:12" x14ac:dyDescent="0.2">
      <c r="K2623" s="6"/>
      <c r="L2623" s="172"/>
    </row>
    <row r="2624" spans="11:12" x14ac:dyDescent="0.2">
      <c r="K2624" s="6"/>
      <c r="L2624" s="172"/>
    </row>
    <row r="2625" spans="11:12" x14ac:dyDescent="0.2">
      <c r="K2625" s="6"/>
      <c r="L2625" s="172"/>
    </row>
    <row r="2626" spans="11:12" x14ac:dyDescent="0.2">
      <c r="K2626" s="6"/>
      <c r="L2626" s="172"/>
    </row>
    <row r="2627" spans="11:12" x14ac:dyDescent="0.2">
      <c r="K2627" s="6"/>
      <c r="L2627" s="172"/>
    </row>
    <row r="2628" spans="11:12" x14ac:dyDescent="0.2">
      <c r="K2628" s="6"/>
      <c r="L2628" s="172"/>
    </row>
    <row r="2629" spans="11:12" x14ac:dyDescent="0.2">
      <c r="K2629" s="6"/>
      <c r="L2629" s="172"/>
    </row>
    <row r="2630" spans="11:12" x14ac:dyDescent="0.2">
      <c r="K2630" s="6"/>
      <c r="L2630" s="172"/>
    </row>
    <row r="2631" spans="11:12" x14ac:dyDescent="0.2">
      <c r="K2631" s="6"/>
      <c r="L2631" s="172"/>
    </row>
    <row r="2632" spans="11:12" x14ac:dyDescent="0.2">
      <c r="K2632" s="6"/>
      <c r="L2632" s="172"/>
    </row>
    <row r="2633" spans="11:12" x14ac:dyDescent="0.2">
      <c r="K2633" s="6"/>
      <c r="L2633" s="172"/>
    </row>
    <row r="2634" spans="11:12" x14ac:dyDescent="0.2">
      <c r="K2634" s="6"/>
      <c r="L2634" s="172"/>
    </row>
    <row r="2635" spans="11:12" x14ac:dyDescent="0.2">
      <c r="K2635" s="6"/>
      <c r="L2635" s="172"/>
    </row>
    <row r="2636" spans="11:12" x14ac:dyDescent="0.2">
      <c r="K2636" s="6"/>
      <c r="L2636" s="172"/>
    </row>
    <row r="2637" spans="11:12" x14ac:dyDescent="0.2">
      <c r="K2637" s="6"/>
      <c r="L2637" s="172"/>
    </row>
    <row r="2638" spans="11:12" x14ac:dyDescent="0.2">
      <c r="K2638" s="6"/>
      <c r="L2638" s="172"/>
    </row>
    <row r="2639" spans="11:12" x14ac:dyDescent="0.2">
      <c r="K2639" s="6"/>
      <c r="L2639" s="172"/>
    </row>
    <row r="2640" spans="11:12" x14ac:dyDescent="0.2">
      <c r="K2640" s="6"/>
      <c r="L2640" s="172"/>
    </row>
    <row r="2641" spans="11:12" x14ac:dyDescent="0.2">
      <c r="K2641" s="6"/>
      <c r="L2641" s="172"/>
    </row>
    <row r="2642" spans="11:12" x14ac:dyDescent="0.2">
      <c r="K2642" s="6"/>
      <c r="L2642" s="172"/>
    </row>
    <row r="2643" spans="11:12" x14ac:dyDescent="0.2">
      <c r="K2643" s="6"/>
      <c r="L2643" s="172"/>
    </row>
    <row r="2644" spans="11:12" x14ac:dyDescent="0.2">
      <c r="K2644" s="6"/>
      <c r="L2644" s="172"/>
    </row>
    <row r="2645" spans="11:12" x14ac:dyDescent="0.2">
      <c r="K2645" s="6"/>
      <c r="L2645" s="172"/>
    </row>
    <row r="2646" spans="11:12" x14ac:dyDescent="0.2">
      <c r="K2646" s="6"/>
      <c r="L2646" s="172"/>
    </row>
    <row r="2647" spans="11:12" x14ac:dyDescent="0.2">
      <c r="K2647" s="6"/>
      <c r="L2647" s="172"/>
    </row>
    <row r="2648" spans="11:12" x14ac:dyDescent="0.2">
      <c r="K2648" s="6"/>
      <c r="L2648" s="172"/>
    </row>
    <row r="2649" spans="11:12" x14ac:dyDescent="0.2">
      <c r="K2649" s="6"/>
      <c r="L2649" s="172"/>
    </row>
    <row r="2650" spans="11:12" x14ac:dyDescent="0.2">
      <c r="K2650" s="6"/>
      <c r="L2650" s="172"/>
    </row>
    <row r="2651" spans="11:12" x14ac:dyDescent="0.2">
      <c r="K2651" s="6"/>
      <c r="L2651" s="172"/>
    </row>
    <row r="2652" spans="11:12" x14ac:dyDescent="0.2">
      <c r="K2652" s="6"/>
      <c r="L2652" s="172"/>
    </row>
    <row r="2653" spans="11:12" x14ac:dyDescent="0.2">
      <c r="K2653" s="6"/>
      <c r="L2653" s="172"/>
    </row>
    <row r="2654" spans="11:12" x14ac:dyDescent="0.2">
      <c r="K2654" s="6"/>
      <c r="L2654" s="172"/>
    </row>
    <row r="2655" spans="11:12" x14ac:dyDescent="0.2">
      <c r="K2655" s="6"/>
      <c r="L2655" s="172"/>
    </row>
    <row r="2656" spans="11:12" x14ac:dyDescent="0.2">
      <c r="K2656" s="6"/>
      <c r="L2656" s="172"/>
    </row>
    <row r="2657" spans="11:12" x14ac:dyDescent="0.2">
      <c r="K2657" s="6"/>
      <c r="L2657" s="172"/>
    </row>
    <row r="2658" spans="11:12" x14ac:dyDescent="0.2">
      <c r="K2658" s="6"/>
      <c r="L2658" s="172"/>
    </row>
    <row r="2659" spans="11:12" x14ac:dyDescent="0.2">
      <c r="K2659" s="6"/>
      <c r="L2659" s="172"/>
    </row>
    <row r="2660" spans="11:12" x14ac:dyDescent="0.2">
      <c r="K2660" s="6"/>
      <c r="L2660" s="172"/>
    </row>
    <row r="2661" spans="11:12" x14ac:dyDescent="0.2">
      <c r="K2661" s="6"/>
      <c r="L2661" s="172"/>
    </row>
    <row r="2662" spans="11:12" x14ac:dyDescent="0.2">
      <c r="K2662" s="6"/>
      <c r="L2662" s="172"/>
    </row>
    <row r="2663" spans="11:12" x14ac:dyDescent="0.2">
      <c r="K2663" s="6"/>
      <c r="L2663" s="172"/>
    </row>
    <row r="2664" spans="11:12" x14ac:dyDescent="0.2">
      <c r="K2664" s="6"/>
      <c r="L2664" s="172"/>
    </row>
    <row r="2665" spans="11:12" x14ac:dyDescent="0.2">
      <c r="K2665" s="6"/>
      <c r="L2665" s="172"/>
    </row>
    <row r="2666" spans="11:12" x14ac:dyDescent="0.2">
      <c r="K2666" s="6"/>
      <c r="L2666" s="172"/>
    </row>
    <row r="2667" spans="11:12" x14ac:dyDescent="0.2">
      <c r="K2667" s="6"/>
      <c r="L2667" s="172"/>
    </row>
    <row r="2668" spans="11:12" x14ac:dyDescent="0.2">
      <c r="K2668" s="6"/>
      <c r="L2668" s="172"/>
    </row>
    <row r="2669" spans="11:12" x14ac:dyDescent="0.2">
      <c r="K2669" s="6"/>
      <c r="L2669" s="172"/>
    </row>
    <row r="2670" spans="11:12" x14ac:dyDescent="0.2">
      <c r="K2670" s="6"/>
      <c r="L2670" s="172"/>
    </row>
    <row r="2671" spans="11:12" x14ac:dyDescent="0.2">
      <c r="K2671" s="6"/>
      <c r="L2671" s="172"/>
    </row>
    <row r="2672" spans="11:12" x14ac:dyDescent="0.2">
      <c r="K2672" s="6"/>
      <c r="L2672" s="172"/>
    </row>
    <row r="2673" spans="11:12" x14ac:dyDescent="0.2">
      <c r="K2673" s="6"/>
      <c r="L2673" s="172"/>
    </row>
    <row r="2674" spans="11:12" x14ac:dyDescent="0.2">
      <c r="K2674" s="6"/>
      <c r="L2674" s="172"/>
    </row>
    <row r="2675" spans="11:12" x14ac:dyDescent="0.2">
      <c r="K2675" s="6"/>
      <c r="L2675" s="172"/>
    </row>
    <row r="2676" spans="11:12" x14ac:dyDescent="0.2">
      <c r="K2676" s="6"/>
      <c r="L2676" s="172"/>
    </row>
    <row r="2677" spans="11:12" x14ac:dyDescent="0.2">
      <c r="K2677" s="6"/>
      <c r="L2677" s="172"/>
    </row>
    <row r="2678" spans="11:12" x14ac:dyDescent="0.2">
      <c r="K2678" s="6"/>
      <c r="L2678" s="172"/>
    </row>
    <row r="2679" spans="11:12" x14ac:dyDescent="0.2">
      <c r="K2679" s="6"/>
      <c r="L2679" s="172"/>
    </row>
    <row r="2680" spans="11:12" x14ac:dyDescent="0.2">
      <c r="K2680" s="6"/>
      <c r="L2680" s="172"/>
    </row>
    <row r="2681" spans="11:12" x14ac:dyDescent="0.2">
      <c r="K2681" s="6"/>
      <c r="L2681" s="172"/>
    </row>
    <row r="2682" spans="11:12" x14ac:dyDescent="0.2">
      <c r="K2682" s="6"/>
      <c r="L2682" s="172"/>
    </row>
    <row r="2683" spans="11:12" x14ac:dyDescent="0.2">
      <c r="K2683" s="6"/>
      <c r="L2683" s="172"/>
    </row>
    <row r="2684" spans="11:12" x14ac:dyDescent="0.2">
      <c r="K2684" s="6"/>
      <c r="L2684" s="172"/>
    </row>
    <row r="2685" spans="11:12" x14ac:dyDescent="0.2">
      <c r="K2685" s="6"/>
      <c r="L2685" s="172"/>
    </row>
    <row r="2686" spans="11:12" x14ac:dyDescent="0.2">
      <c r="K2686" s="6"/>
      <c r="L2686" s="172"/>
    </row>
    <row r="2687" spans="11:12" x14ac:dyDescent="0.2">
      <c r="K2687" s="6"/>
      <c r="L2687" s="172"/>
    </row>
    <row r="2688" spans="11:12" x14ac:dyDescent="0.2">
      <c r="K2688" s="6"/>
      <c r="L2688" s="172"/>
    </row>
    <row r="2689" spans="11:12" x14ac:dyDescent="0.2">
      <c r="K2689" s="6"/>
      <c r="L2689" s="172"/>
    </row>
    <row r="2690" spans="11:12" x14ac:dyDescent="0.2">
      <c r="K2690" s="6"/>
      <c r="L2690" s="172"/>
    </row>
    <row r="2691" spans="11:12" x14ac:dyDescent="0.2">
      <c r="K2691" s="6"/>
      <c r="L2691" s="172"/>
    </row>
    <row r="2692" spans="11:12" x14ac:dyDescent="0.2">
      <c r="K2692" s="6"/>
      <c r="L2692" s="172"/>
    </row>
    <row r="2693" spans="11:12" x14ac:dyDescent="0.2">
      <c r="K2693" s="6"/>
      <c r="L2693" s="172"/>
    </row>
    <row r="2694" spans="11:12" x14ac:dyDescent="0.2">
      <c r="K2694" s="6"/>
      <c r="L2694" s="172"/>
    </row>
    <row r="2695" spans="11:12" x14ac:dyDescent="0.2">
      <c r="K2695" s="6"/>
      <c r="L2695" s="172"/>
    </row>
    <row r="2696" spans="11:12" x14ac:dyDescent="0.2">
      <c r="K2696" s="6"/>
      <c r="L2696" s="172"/>
    </row>
    <row r="2697" spans="11:12" x14ac:dyDescent="0.2">
      <c r="K2697" s="6"/>
      <c r="L2697" s="172"/>
    </row>
    <row r="2698" spans="11:12" x14ac:dyDescent="0.2">
      <c r="K2698" s="6"/>
      <c r="L2698" s="172"/>
    </row>
    <row r="2699" spans="11:12" x14ac:dyDescent="0.2">
      <c r="K2699" s="6"/>
      <c r="L2699" s="172"/>
    </row>
    <row r="2700" spans="11:12" x14ac:dyDescent="0.2">
      <c r="K2700" s="6"/>
      <c r="L2700" s="172"/>
    </row>
    <row r="2701" spans="11:12" x14ac:dyDescent="0.2">
      <c r="K2701" s="6"/>
      <c r="L2701" s="172"/>
    </row>
    <row r="2702" spans="11:12" x14ac:dyDescent="0.2">
      <c r="K2702" s="6"/>
      <c r="L2702" s="172"/>
    </row>
    <row r="2703" spans="11:12" x14ac:dyDescent="0.2">
      <c r="K2703" s="6"/>
      <c r="L2703" s="172"/>
    </row>
    <row r="2704" spans="11:12" x14ac:dyDescent="0.2">
      <c r="K2704" s="6"/>
      <c r="L2704" s="172"/>
    </row>
    <row r="2705" spans="11:12" x14ac:dyDescent="0.2">
      <c r="K2705" s="6"/>
      <c r="L2705" s="172"/>
    </row>
    <row r="2706" spans="11:12" x14ac:dyDescent="0.2">
      <c r="K2706" s="6"/>
      <c r="L2706" s="172"/>
    </row>
    <row r="2707" spans="11:12" x14ac:dyDescent="0.2">
      <c r="K2707" s="6"/>
      <c r="L2707" s="172"/>
    </row>
    <row r="2708" spans="11:12" x14ac:dyDescent="0.2">
      <c r="K2708" s="6"/>
      <c r="L2708" s="172"/>
    </row>
    <row r="2709" spans="11:12" x14ac:dyDescent="0.2">
      <c r="K2709" s="6"/>
      <c r="L2709" s="172"/>
    </row>
    <row r="2710" spans="11:12" x14ac:dyDescent="0.2">
      <c r="K2710" s="6"/>
      <c r="L2710" s="172"/>
    </row>
    <row r="2711" spans="11:12" x14ac:dyDescent="0.2">
      <c r="K2711" s="6"/>
      <c r="L2711" s="172"/>
    </row>
    <row r="2712" spans="11:12" x14ac:dyDescent="0.2">
      <c r="K2712" s="6"/>
      <c r="L2712" s="172"/>
    </row>
    <row r="2713" spans="11:12" x14ac:dyDescent="0.2">
      <c r="K2713" s="6"/>
      <c r="L2713" s="172"/>
    </row>
    <row r="2714" spans="11:12" x14ac:dyDescent="0.2">
      <c r="K2714" s="6"/>
      <c r="L2714" s="172"/>
    </row>
    <row r="2715" spans="11:12" x14ac:dyDescent="0.2">
      <c r="K2715" s="6"/>
      <c r="L2715" s="172"/>
    </row>
    <row r="2716" spans="11:12" x14ac:dyDescent="0.2">
      <c r="K2716" s="6"/>
      <c r="L2716" s="172"/>
    </row>
    <row r="2717" spans="11:12" x14ac:dyDescent="0.2">
      <c r="K2717" s="6"/>
      <c r="L2717" s="172"/>
    </row>
    <row r="2718" spans="11:12" x14ac:dyDescent="0.2">
      <c r="K2718" s="6"/>
      <c r="L2718" s="172"/>
    </row>
    <row r="2719" spans="11:12" x14ac:dyDescent="0.2">
      <c r="K2719" s="6"/>
      <c r="L2719" s="172"/>
    </row>
    <row r="2720" spans="11:12" x14ac:dyDescent="0.2">
      <c r="K2720" s="6"/>
      <c r="L2720" s="172"/>
    </row>
    <row r="2721" spans="11:12" x14ac:dyDescent="0.2">
      <c r="K2721" s="6"/>
      <c r="L2721" s="172"/>
    </row>
    <row r="2722" spans="11:12" x14ac:dyDescent="0.2">
      <c r="K2722" s="6"/>
      <c r="L2722" s="172"/>
    </row>
    <row r="2723" spans="11:12" x14ac:dyDescent="0.2">
      <c r="K2723" s="6"/>
      <c r="L2723" s="172"/>
    </row>
    <row r="2724" spans="11:12" x14ac:dyDescent="0.2">
      <c r="K2724" s="6"/>
      <c r="L2724" s="172"/>
    </row>
    <row r="2725" spans="11:12" x14ac:dyDescent="0.2">
      <c r="K2725" s="6"/>
      <c r="L2725" s="172"/>
    </row>
    <row r="2726" spans="11:12" x14ac:dyDescent="0.2">
      <c r="K2726" s="6"/>
      <c r="L2726" s="172"/>
    </row>
    <row r="2727" spans="11:12" x14ac:dyDescent="0.2">
      <c r="K2727" s="6"/>
      <c r="L2727" s="172"/>
    </row>
    <row r="2728" spans="11:12" x14ac:dyDescent="0.2">
      <c r="K2728" s="6"/>
      <c r="L2728" s="172"/>
    </row>
    <row r="2729" spans="11:12" x14ac:dyDescent="0.2">
      <c r="K2729" s="6"/>
      <c r="L2729" s="172"/>
    </row>
    <row r="2730" spans="11:12" x14ac:dyDescent="0.2">
      <c r="K2730" s="6"/>
      <c r="L2730" s="172"/>
    </row>
    <row r="2731" spans="11:12" x14ac:dyDescent="0.2">
      <c r="K2731" s="6"/>
      <c r="L2731" s="172"/>
    </row>
    <row r="2732" spans="11:12" x14ac:dyDescent="0.2">
      <c r="K2732" s="6"/>
      <c r="L2732" s="172"/>
    </row>
    <row r="2733" spans="11:12" x14ac:dyDescent="0.2">
      <c r="K2733" s="6"/>
      <c r="L2733" s="172"/>
    </row>
    <row r="2734" spans="11:12" x14ac:dyDescent="0.2">
      <c r="K2734" s="6"/>
      <c r="L2734" s="172"/>
    </row>
    <row r="2735" spans="11:12" x14ac:dyDescent="0.2">
      <c r="K2735" s="6"/>
      <c r="L2735" s="172"/>
    </row>
    <row r="2736" spans="11:12" x14ac:dyDescent="0.2">
      <c r="K2736" s="6"/>
      <c r="L2736" s="172"/>
    </row>
    <row r="2737" spans="11:12" x14ac:dyDescent="0.2">
      <c r="K2737" s="6"/>
      <c r="L2737" s="172"/>
    </row>
    <row r="2738" spans="11:12" x14ac:dyDescent="0.2">
      <c r="K2738" s="6"/>
      <c r="L2738" s="172"/>
    </row>
    <row r="2739" spans="11:12" x14ac:dyDescent="0.2">
      <c r="K2739" s="6"/>
      <c r="L2739" s="172"/>
    </row>
    <row r="2740" spans="11:12" x14ac:dyDescent="0.2">
      <c r="K2740" s="6"/>
      <c r="L2740" s="172"/>
    </row>
    <row r="2741" spans="11:12" x14ac:dyDescent="0.2">
      <c r="K2741" s="6"/>
      <c r="L2741" s="172"/>
    </row>
    <row r="2742" spans="11:12" x14ac:dyDescent="0.2">
      <c r="K2742" s="6"/>
      <c r="L2742" s="172"/>
    </row>
    <row r="2743" spans="11:12" x14ac:dyDescent="0.2">
      <c r="K2743" s="6"/>
      <c r="L2743" s="172"/>
    </row>
    <row r="2744" spans="11:12" x14ac:dyDescent="0.2">
      <c r="K2744" s="6"/>
      <c r="L2744" s="172"/>
    </row>
    <row r="2745" spans="11:12" x14ac:dyDescent="0.2">
      <c r="K2745" s="6"/>
      <c r="L2745" s="172"/>
    </row>
    <row r="2746" spans="11:12" x14ac:dyDescent="0.2">
      <c r="K2746" s="6"/>
      <c r="L2746" s="172"/>
    </row>
    <row r="2747" spans="11:12" x14ac:dyDescent="0.2">
      <c r="K2747" s="6"/>
      <c r="L2747" s="172"/>
    </row>
    <row r="2748" spans="11:12" x14ac:dyDescent="0.2">
      <c r="K2748" s="6"/>
      <c r="L2748" s="172"/>
    </row>
    <row r="2749" spans="11:12" x14ac:dyDescent="0.2">
      <c r="K2749" s="6"/>
      <c r="L2749" s="172"/>
    </row>
    <row r="2750" spans="11:12" x14ac:dyDescent="0.2">
      <c r="K2750" s="6"/>
      <c r="L2750" s="172"/>
    </row>
    <row r="2751" spans="11:12" x14ac:dyDescent="0.2">
      <c r="K2751" s="6"/>
      <c r="L2751" s="172"/>
    </row>
    <row r="2752" spans="11:12" x14ac:dyDescent="0.2">
      <c r="K2752" s="6"/>
      <c r="L2752" s="172"/>
    </row>
    <row r="2753" spans="11:12" x14ac:dyDescent="0.2">
      <c r="K2753" s="6"/>
      <c r="L2753" s="172"/>
    </row>
    <row r="2754" spans="11:12" x14ac:dyDescent="0.2">
      <c r="K2754" s="6"/>
      <c r="L2754" s="172"/>
    </row>
    <row r="2755" spans="11:12" x14ac:dyDescent="0.2">
      <c r="K2755" s="6"/>
      <c r="L2755" s="172"/>
    </row>
    <row r="2756" spans="11:12" x14ac:dyDescent="0.2">
      <c r="K2756" s="6"/>
      <c r="L2756" s="172"/>
    </row>
    <row r="2757" spans="11:12" x14ac:dyDescent="0.2">
      <c r="K2757" s="6"/>
      <c r="L2757" s="172"/>
    </row>
    <row r="2758" spans="11:12" x14ac:dyDescent="0.2">
      <c r="K2758" s="6"/>
      <c r="L2758" s="172"/>
    </row>
    <row r="2759" spans="11:12" x14ac:dyDescent="0.2">
      <c r="K2759" s="6"/>
      <c r="L2759" s="172"/>
    </row>
    <row r="2760" spans="11:12" x14ac:dyDescent="0.2">
      <c r="K2760" s="6"/>
      <c r="L2760" s="172"/>
    </row>
    <row r="2761" spans="11:12" x14ac:dyDescent="0.2">
      <c r="K2761" s="6"/>
      <c r="L2761" s="172"/>
    </row>
    <row r="2762" spans="11:12" x14ac:dyDescent="0.2">
      <c r="K2762" s="6"/>
      <c r="L2762" s="172"/>
    </row>
    <row r="2763" spans="11:12" x14ac:dyDescent="0.2">
      <c r="K2763" s="6"/>
      <c r="L2763" s="172"/>
    </row>
    <row r="2764" spans="11:12" x14ac:dyDescent="0.2">
      <c r="K2764" s="6"/>
      <c r="L2764" s="172"/>
    </row>
    <row r="2765" spans="11:12" x14ac:dyDescent="0.2">
      <c r="K2765" s="6"/>
      <c r="L2765" s="172"/>
    </row>
    <row r="2766" spans="11:12" x14ac:dyDescent="0.2">
      <c r="K2766" s="6"/>
      <c r="L2766" s="172"/>
    </row>
    <row r="2767" spans="11:12" x14ac:dyDescent="0.2">
      <c r="K2767" s="6"/>
      <c r="L2767" s="172"/>
    </row>
    <row r="2768" spans="11:12" x14ac:dyDescent="0.2">
      <c r="K2768" s="6"/>
      <c r="L2768" s="172"/>
    </row>
    <row r="2769" spans="11:12" x14ac:dyDescent="0.2">
      <c r="K2769" s="6"/>
      <c r="L2769" s="172"/>
    </row>
    <row r="2770" spans="11:12" x14ac:dyDescent="0.2">
      <c r="K2770" s="6"/>
      <c r="L2770" s="172"/>
    </row>
    <row r="2771" spans="11:12" x14ac:dyDescent="0.2">
      <c r="K2771" s="6"/>
      <c r="L2771" s="172"/>
    </row>
    <row r="2772" spans="11:12" x14ac:dyDescent="0.2">
      <c r="K2772" s="6"/>
      <c r="L2772" s="172"/>
    </row>
    <row r="2773" spans="11:12" x14ac:dyDescent="0.2">
      <c r="K2773" s="6"/>
      <c r="L2773" s="172"/>
    </row>
    <row r="2774" spans="11:12" x14ac:dyDescent="0.2">
      <c r="K2774" s="6"/>
      <c r="L2774" s="172"/>
    </row>
    <row r="2775" spans="11:12" x14ac:dyDescent="0.2">
      <c r="K2775" s="6"/>
      <c r="L2775" s="172"/>
    </row>
    <row r="2776" spans="11:12" x14ac:dyDescent="0.2">
      <c r="K2776" s="6"/>
      <c r="L2776" s="172"/>
    </row>
    <row r="2777" spans="11:12" x14ac:dyDescent="0.2">
      <c r="K2777" s="6"/>
      <c r="L2777" s="172"/>
    </row>
    <row r="2778" spans="11:12" x14ac:dyDescent="0.2">
      <c r="K2778" s="6"/>
      <c r="L2778" s="172"/>
    </row>
    <row r="2779" spans="11:12" x14ac:dyDescent="0.2">
      <c r="K2779" s="6"/>
      <c r="L2779" s="172"/>
    </row>
    <row r="2780" spans="11:12" x14ac:dyDescent="0.2">
      <c r="K2780" s="6"/>
      <c r="L2780" s="172"/>
    </row>
    <row r="2781" spans="11:12" x14ac:dyDescent="0.2">
      <c r="K2781" s="6"/>
      <c r="L2781" s="172"/>
    </row>
    <row r="2782" spans="11:12" x14ac:dyDescent="0.2">
      <c r="K2782" s="6"/>
      <c r="L2782" s="172"/>
    </row>
    <row r="2783" spans="11:12" x14ac:dyDescent="0.2">
      <c r="K2783" s="6"/>
      <c r="L2783" s="172"/>
    </row>
    <row r="2784" spans="11:12" x14ac:dyDescent="0.2">
      <c r="K2784" s="6"/>
      <c r="L2784" s="172"/>
    </row>
    <row r="2785" spans="11:12" x14ac:dyDescent="0.2">
      <c r="K2785" s="6"/>
      <c r="L2785" s="172"/>
    </row>
    <row r="2786" spans="11:12" x14ac:dyDescent="0.2">
      <c r="K2786" s="6"/>
      <c r="L2786" s="172"/>
    </row>
    <row r="2787" spans="11:12" x14ac:dyDescent="0.2">
      <c r="K2787" s="6"/>
      <c r="L2787" s="172"/>
    </row>
    <row r="2788" spans="11:12" x14ac:dyDescent="0.2">
      <c r="K2788" s="6"/>
      <c r="L2788" s="172"/>
    </row>
    <row r="2789" spans="11:12" x14ac:dyDescent="0.2">
      <c r="K2789" s="6"/>
      <c r="L2789" s="172"/>
    </row>
    <row r="2790" spans="11:12" x14ac:dyDescent="0.2">
      <c r="K2790" s="6"/>
      <c r="L2790" s="172"/>
    </row>
    <row r="2791" spans="11:12" x14ac:dyDescent="0.2">
      <c r="K2791" s="6"/>
      <c r="L2791" s="172"/>
    </row>
    <row r="2792" spans="11:12" x14ac:dyDescent="0.2">
      <c r="K2792" s="6"/>
      <c r="L2792" s="172"/>
    </row>
    <row r="2793" spans="11:12" x14ac:dyDescent="0.2">
      <c r="K2793" s="6"/>
      <c r="L2793" s="172"/>
    </row>
    <row r="2794" spans="11:12" x14ac:dyDescent="0.2">
      <c r="K2794" s="6"/>
      <c r="L2794" s="172"/>
    </row>
    <row r="2795" spans="11:12" x14ac:dyDescent="0.2">
      <c r="K2795" s="6"/>
      <c r="L2795" s="172"/>
    </row>
    <row r="2796" spans="11:12" x14ac:dyDescent="0.2">
      <c r="K2796" s="6"/>
      <c r="L2796" s="172"/>
    </row>
    <row r="2797" spans="11:12" x14ac:dyDescent="0.2">
      <c r="K2797" s="6"/>
      <c r="L2797" s="172"/>
    </row>
    <row r="2798" spans="11:12" x14ac:dyDescent="0.2">
      <c r="K2798" s="6"/>
      <c r="L2798" s="172"/>
    </row>
    <row r="2799" spans="11:12" x14ac:dyDescent="0.2">
      <c r="K2799" s="6"/>
      <c r="L2799" s="172"/>
    </row>
    <row r="2800" spans="11:12" x14ac:dyDescent="0.2">
      <c r="K2800" s="6"/>
      <c r="L2800" s="172"/>
    </row>
    <row r="2801" spans="11:12" x14ac:dyDescent="0.2">
      <c r="K2801" s="6"/>
      <c r="L2801" s="172"/>
    </row>
    <row r="2802" spans="11:12" x14ac:dyDescent="0.2">
      <c r="K2802" s="6"/>
      <c r="L2802" s="172"/>
    </row>
    <row r="2803" spans="11:12" x14ac:dyDescent="0.2">
      <c r="K2803" s="6"/>
      <c r="L2803" s="172"/>
    </row>
    <row r="2804" spans="11:12" x14ac:dyDescent="0.2">
      <c r="K2804" s="6"/>
      <c r="L2804" s="172"/>
    </row>
    <row r="2805" spans="11:12" x14ac:dyDescent="0.2">
      <c r="K2805" s="6"/>
      <c r="L2805" s="172"/>
    </row>
    <row r="2806" spans="11:12" x14ac:dyDescent="0.2">
      <c r="K2806" s="6"/>
      <c r="L2806" s="172"/>
    </row>
    <row r="2807" spans="11:12" x14ac:dyDescent="0.2">
      <c r="K2807" s="6"/>
      <c r="L2807" s="172"/>
    </row>
    <row r="2808" spans="11:12" x14ac:dyDescent="0.2">
      <c r="K2808" s="6"/>
      <c r="L2808" s="172"/>
    </row>
    <row r="2809" spans="11:12" x14ac:dyDescent="0.2">
      <c r="K2809" s="6"/>
      <c r="L2809" s="172"/>
    </row>
    <row r="2810" spans="11:12" x14ac:dyDescent="0.2">
      <c r="K2810" s="6"/>
      <c r="L2810" s="172"/>
    </row>
    <row r="2811" spans="11:12" x14ac:dyDescent="0.2">
      <c r="K2811" s="6"/>
      <c r="L2811" s="172"/>
    </row>
    <row r="2812" spans="11:12" x14ac:dyDescent="0.2">
      <c r="K2812" s="6"/>
      <c r="L2812" s="172"/>
    </row>
    <row r="2813" spans="11:12" x14ac:dyDescent="0.2">
      <c r="K2813" s="6"/>
      <c r="L2813" s="172"/>
    </row>
    <row r="2814" spans="11:12" x14ac:dyDescent="0.2">
      <c r="K2814" s="6"/>
      <c r="L2814" s="172"/>
    </row>
    <row r="2815" spans="11:12" x14ac:dyDescent="0.2">
      <c r="K2815" s="6"/>
      <c r="L2815" s="172"/>
    </row>
    <row r="2816" spans="11:12" x14ac:dyDescent="0.2">
      <c r="K2816" s="6"/>
      <c r="L2816" s="172"/>
    </row>
    <row r="2817" spans="11:12" x14ac:dyDescent="0.2">
      <c r="K2817" s="6"/>
      <c r="L2817" s="172"/>
    </row>
    <row r="2818" spans="11:12" x14ac:dyDescent="0.2">
      <c r="K2818" s="6"/>
      <c r="L2818" s="172"/>
    </row>
    <row r="2819" spans="11:12" x14ac:dyDescent="0.2">
      <c r="K2819" s="6"/>
      <c r="L2819" s="172"/>
    </row>
    <row r="2820" spans="11:12" x14ac:dyDescent="0.2">
      <c r="K2820" s="6"/>
      <c r="L2820" s="172"/>
    </row>
    <row r="2821" spans="11:12" x14ac:dyDescent="0.2">
      <c r="K2821" s="6"/>
      <c r="L2821" s="172"/>
    </row>
    <row r="2822" spans="11:12" x14ac:dyDescent="0.2">
      <c r="K2822" s="6"/>
      <c r="L2822" s="172"/>
    </row>
    <row r="2823" spans="11:12" x14ac:dyDescent="0.2">
      <c r="K2823" s="6"/>
      <c r="L2823" s="172"/>
    </row>
    <row r="2824" spans="11:12" x14ac:dyDescent="0.2">
      <c r="K2824" s="6"/>
      <c r="L2824" s="172"/>
    </row>
    <row r="2825" spans="11:12" x14ac:dyDescent="0.2">
      <c r="K2825" s="6"/>
      <c r="L2825" s="172"/>
    </row>
    <row r="2826" spans="11:12" x14ac:dyDescent="0.2">
      <c r="K2826" s="6"/>
      <c r="L2826" s="172"/>
    </row>
    <row r="2827" spans="11:12" x14ac:dyDescent="0.2">
      <c r="K2827" s="6"/>
      <c r="L2827" s="172"/>
    </row>
    <row r="2828" spans="11:12" x14ac:dyDescent="0.2">
      <c r="K2828" s="6"/>
      <c r="L2828" s="172"/>
    </row>
    <row r="2829" spans="11:12" x14ac:dyDescent="0.2">
      <c r="K2829" s="6"/>
      <c r="L2829" s="172"/>
    </row>
    <row r="2830" spans="11:12" x14ac:dyDescent="0.2">
      <c r="K2830" s="6"/>
      <c r="L2830" s="172"/>
    </row>
    <row r="2831" spans="11:12" x14ac:dyDescent="0.2">
      <c r="K2831" s="6"/>
      <c r="L2831" s="172"/>
    </row>
    <row r="2832" spans="11:12" x14ac:dyDescent="0.2">
      <c r="K2832" s="6"/>
      <c r="L2832" s="172"/>
    </row>
    <row r="2833" spans="11:12" x14ac:dyDescent="0.2">
      <c r="K2833" s="6"/>
      <c r="L2833" s="172"/>
    </row>
    <row r="2834" spans="11:12" x14ac:dyDescent="0.2">
      <c r="K2834" s="6"/>
      <c r="L2834" s="172"/>
    </row>
    <row r="2835" spans="11:12" x14ac:dyDescent="0.2">
      <c r="K2835" s="6"/>
      <c r="L2835" s="172"/>
    </row>
    <row r="2836" spans="11:12" x14ac:dyDescent="0.2">
      <c r="K2836" s="6"/>
      <c r="L2836" s="172"/>
    </row>
    <row r="2837" spans="11:12" x14ac:dyDescent="0.2">
      <c r="K2837" s="6"/>
      <c r="L2837" s="172"/>
    </row>
    <row r="2838" spans="11:12" x14ac:dyDescent="0.2">
      <c r="K2838" s="6"/>
      <c r="L2838" s="172"/>
    </row>
    <row r="2839" spans="11:12" x14ac:dyDescent="0.2">
      <c r="K2839" s="6"/>
      <c r="L2839" s="172"/>
    </row>
    <row r="2840" spans="11:12" x14ac:dyDescent="0.2">
      <c r="K2840" s="6"/>
      <c r="L2840" s="172"/>
    </row>
    <row r="2841" spans="11:12" x14ac:dyDescent="0.2">
      <c r="K2841" s="6"/>
      <c r="L2841" s="172"/>
    </row>
    <row r="2842" spans="11:12" x14ac:dyDescent="0.2">
      <c r="K2842" s="6"/>
      <c r="L2842" s="172"/>
    </row>
    <row r="2843" spans="11:12" x14ac:dyDescent="0.2">
      <c r="K2843" s="6"/>
      <c r="L2843" s="172"/>
    </row>
    <row r="2844" spans="11:12" x14ac:dyDescent="0.2">
      <c r="K2844" s="6"/>
      <c r="L2844" s="172"/>
    </row>
    <row r="2845" spans="11:12" x14ac:dyDescent="0.2">
      <c r="K2845" s="6"/>
      <c r="L2845" s="172"/>
    </row>
    <row r="2846" spans="11:12" x14ac:dyDescent="0.2">
      <c r="K2846" s="6"/>
      <c r="L2846" s="172"/>
    </row>
    <row r="2847" spans="11:12" x14ac:dyDescent="0.2">
      <c r="K2847" s="6"/>
      <c r="L2847" s="172"/>
    </row>
    <row r="2848" spans="11:12" x14ac:dyDescent="0.2">
      <c r="K2848" s="6"/>
      <c r="L2848" s="172"/>
    </row>
    <row r="2849" spans="11:12" x14ac:dyDescent="0.2">
      <c r="K2849" s="6"/>
      <c r="L2849" s="172"/>
    </row>
    <row r="2850" spans="11:12" x14ac:dyDescent="0.2">
      <c r="K2850" s="6"/>
      <c r="L2850" s="172"/>
    </row>
    <row r="2851" spans="11:12" x14ac:dyDescent="0.2">
      <c r="K2851" s="6"/>
      <c r="L2851" s="172"/>
    </row>
    <row r="2852" spans="11:12" x14ac:dyDescent="0.2">
      <c r="K2852" s="6"/>
      <c r="L2852" s="172"/>
    </row>
    <row r="2853" spans="11:12" x14ac:dyDescent="0.2">
      <c r="K2853" s="6"/>
      <c r="L2853" s="172"/>
    </row>
    <row r="2854" spans="11:12" x14ac:dyDescent="0.2">
      <c r="K2854" s="6"/>
      <c r="L2854" s="172"/>
    </row>
    <row r="2855" spans="11:12" x14ac:dyDescent="0.2">
      <c r="K2855" s="6"/>
      <c r="L2855" s="172"/>
    </row>
    <row r="2856" spans="11:12" x14ac:dyDescent="0.2">
      <c r="K2856" s="6"/>
      <c r="L2856" s="172"/>
    </row>
    <row r="2857" spans="11:12" x14ac:dyDescent="0.2">
      <c r="K2857" s="6"/>
      <c r="L2857" s="172"/>
    </row>
    <row r="2858" spans="11:12" x14ac:dyDescent="0.2">
      <c r="K2858" s="6"/>
      <c r="L2858" s="172"/>
    </row>
    <row r="2859" spans="11:12" x14ac:dyDescent="0.2">
      <c r="K2859" s="6"/>
      <c r="L2859" s="172"/>
    </row>
    <row r="2860" spans="11:12" x14ac:dyDescent="0.2">
      <c r="K2860" s="6"/>
      <c r="L2860" s="172"/>
    </row>
    <row r="2861" spans="11:12" x14ac:dyDescent="0.2">
      <c r="K2861" s="6"/>
      <c r="L2861" s="172"/>
    </row>
    <row r="2862" spans="11:12" x14ac:dyDescent="0.2">
      <c r="K2862" s="6"/>
      <c r="L2862" s="172"/>
    </row>
    <row r="2863" spans="11:12" x14ac:dyDescent="0.2">
      <c r="K2863" s="6"/>
      <c r="L2863" s="172"/>
    </row>
    <row r="2864" spans="11:12" x14ac:dyDescent="0.2">
      <c r="K2864" s="6"/>
      <c r="L2864" s="172"/>
    </row>
    <row r="2865" spans="11:12" x14ac:dyDescent="0.2">
      <c r="K2865" s="6"/>
      <c r="L2865" s="172"/>
    </row>
    <row r="2866" spans="11:12" x14ac:dyDescent="0.2">
      <c r="K2866" s="6"/>
      <c r="L2866" s="172"/>
    </row>
    <row r="2867" spans="11:12" x14ac:dyDescent="0.2">
      <c r="K2867" s="6"/>
      <c r="L2867" s="172"/>
    </row>
    <row r="2868" spans="11:12" x14ac:dyDescent="0.2">
      <c r="K2868" s="6"/>
      <c r="L2868" s="172"/>
    </row>
    <row r="2869" spans="11:12" x14ac:dyDescent="0.2">
      <c r="K2869" s="6"/>
      <c r="L2869" s="172"/>
    </row>
    <row r="2870" spans="11:12" x14ac:dyDescent="0.2">
      <c r="K2870" s="6"/>
      <c r="L2870" s="172"/>
    </row>
    <row r="2871" spans="11:12" x14ac:dyDescent="0.2">
      <c r="K2871" s="6"/>
      <c r="L2871" s="172"/>
    </row>
    <row r="2872" spans="11:12" x14ac:dyDescent="0.2">
      <c r="K2872" s="6"/>
      <c r="L2872" s="172"/>
    </row>
    <row r="2873" spans="11:12" x14ac:dyDescent="0.2">
      <c r="K2873" s="6"/>
      <c r="L2873" s="172"/>
    </row>
    <row r="2874" spans="11:12" x14ac:dyDescent="0.2">
      <c r="K2874" s="6"/>
      <c r="L2874" s="172"/>
    </row>
    <row r="2875" spans="11:12" x14ac:dyDescent="0.2">
      <c r="K2875" s="6"/>
      <c r="L2875" s="172"/>
    </row>
    <row r="2876" spans="11:12" x14ac:dyDescent="0.2">
      <c r="K2876" s="6"/>
      <c r="L2876" s="172"/>
    </row>
    <row r="2877" spans="11:12" x14ac:dyDescent="0.2">
      <c r="K2877" s="6"/>
      <c r="L2877" s="172"/>
    </row>
    <row r="2878" spans="11:12" x14ac:dyDescent="0.2">
      <c r="K2878" s="6"/>
      <c r="L2878" s="172"/>
    </row>
    <row r="2879" spans="11:12" x14ac:dyDescent="0.2">
      <c r="K2879" s="6"/>
      <c r="L2879" s="172"/>
    </row>
    <row r="2880" spans="11:12" x14ac:dyDescent="0.2">
      <c r="K2880" s="6"/>
      <c r="L2880" s="172"/>
    </row>
    <row r="2881" spans="11:12" x14ac:dyDescent="0.2">
      <c r="K2881" s="6"/>
      <c r="L2881" s="172"/>
    </row>
    <row r="2882" spans="11:12" x14ac:dyDescent="0.2">
      <c r="K2882" s="6"/>
      <c r="L2882" s="172"/>
    </row>
    <row r="2883" spans="11:12" x14ac:dyDescent="0.2">
      <c r="K2883" s="6"/>
      <c r="L2883" s="172"/>
    </row>
    <row r="2884" spans="11:12" x14ac:dyDescent="0.2">
      <c r="K2884" s="6"/>
      <c r="L2884" s="172"/>
    </row>
    <row r="2885" spans="11:12" x14ac:dyDescent="0.2">
      <c r="K2885" s="6"/>
      <c r="L2885" s="172"/>
    </row>
    <row r="2886" spans="11:12" x14ac:dyDescent="0.2">
      <c r="K2886" s="6"/>
      <c r="L2886" s="172"/>
    </row>
    <row r="2887" spans="11:12" x14ac:dyDescent="0.2">
      <c r="K2887" s="6"/>
      <c r="L2887" s="172"/>
    </row>
    <row r="2888" spans="11:12" x14ac:dyDescent="0.2">
      <c r="K2888" s="6"/>
      <c r="L2888" s="172"/>
    </row>
    <row r="2889" spans="11:12" x14ac:dyDescent="0.2">
      <c r="K2889" s="6"/>
      <c r="L2889" s="172"/>
    </row>
    <row r="2890" spans="11:12" x14ac:dyDescent="0.2">
      <c r="K2890" s="6"/>
      <c r="L2890" s="172"/>
    </row>
    <row r="2891" spans="11:12" x14ac:dyDescent="0.2">
      <c r="K2891" s="6"/>
      <c r="L2891" s="172"/>
    </row>
    <row r="2892" spans="11:12" x14ac:dyDescent="0.2">
      <c r="K2892" s="6"/>
      <c r="L2892" s="172"/>
    </row>
    <row r="2893" spans="11:12" x14ac:dyDescent="0.2">
      <c r="K2893" s="6"/>
      <c r="L2893" s="172"/>
    </row>
    <row r="2894" spans="11:12" x14ac:dyDescent="0.2">
      <c r="K2894" s="6"/>
      <c r="L2894" s="172"/>
    </row>
    <row r="2895" spans="11:12" x14ac:dyDescent="0.2">
      <c r="K2895" s="6"/>
      <c r="L2895" s="172"/>
    </row>
    <row r="2896" spans="11:12" x14ac:dyDescent="0.2">
      <c r="K2896" s="6"/>
      <c r="L2896" s="172"/>
    </row>
    <row r="2897" spans="11:12" x14ac:dyDescent="0.2">
      <c r="K2897" s="6"/>
      <c r="L2897" s="172"/>
    </row>
    <row r="2898" spans="11:12" x14ac:dyDescent="0.2">
      <c r="K2898" s="6"/>
      <c r="L2898" s="172"/>
    </row>
    <row r="2899" spans="11:12" x14ac:dyDescent="0.2">
      <c r="K2899" s="6"/>
      <c r="L2899" s="172"/>
    </row>
    <row r="2900" spans="11:12" x14ac:dyDescent="0.2">
      <c r="K2900" s="6"/>
      <c r="L2900" s="172"/>
    </row>
    <row r="2901" spans="11:12" x14ac:dyDescent="0.2">
      <c r="K2901" s="6"/>
      <c r="L2901" s="172"/>
    </row>
    <row r="2902" spans="11:12" x14ac:dyDescent="0.2">
      <c r="K2902" s="6"/>
      <c r="L2902" s="172"/>
    </row>
    <row r="2903" spans="11:12" x14ac:dyDescent="0.2">
      <c r="K2903" s="6"/>
      <c r="L2903" s="172"/>
    </row>
    <row r="2904" spans="11:12" x14ac:dyDescent="0.2">
      <c r="K2904" s="6"/>
      <c r="L2904" s="172"/>
    </row>
    <row r="2905" spans="11:12" x14ac:dyDescent="0.2">
      <c r="K2905" s="6"/>
      <c r="L2905" s="172"/>
    </row>
    <row r="2906" spans="11:12" x14ac:dyDescent="0.2">
      <c r="K2906" s="6"/>
      <c r="L2906" s="172"/>
    </row>
    <row r="2907" spans="11:12" x14ac:dyDescent="0.2">
      <c r="K2907" s="6"/>
      <c r="L2907" s="172"/>
    </row>
    <row r="2908" spans="11:12" x14ac:dyDescent="0.2">
      <c r="K2908" s="6"/>
      <c r="L2908" s="172"/>
    </row>
    <row r="2909" spans="11:12" x14ac:dyDescent="0.2">
      <c r="K2909" s="6"/>
      <c r="L2909" s="172"/>
    </row>
    <row r="2910" spans="11:12" x14ac:dyDescent="0.2">
      <c r="K2910" s="6"/>
      <c r="L2910" s="172"/>
    </row>
    <row r="2911" spans="11:12" x14ac:dyDescent="0.2">
      <c r="K2911" s="6"/>
      <c r="L2911" s="172"/>
    </row>
    <row r="2912" spans="11:12" x14ac:dyDescent="0.2">
      <c r="K2912" s="6"/>
      <c r="L2912" s="172"/>
    </row>
    <row r="2913" spans="11:12" x14ac:dyDescent="0.2">
      <c r="K2913" s="6"/>
      <c r="L2913" s="172"/>
    </row>
    <row r="2914" spans="11:12" x14ac:dyDescent="0.2">
      <c r="K2914" s="6"/>
      <c r="L2914" s="172"/>
    </row>
    <row r="2915" spans="11:12" x14ac:dyDescent="0.2">
      <c r="K2915" s="6"/>
      <c r="L2915" s="172"/>
    </row>
    <row r="2916" spans="11:12" x14ac:dyDescent="0.2">
      <c r="K2916" s="6"/>
      <c r="L2916" s="172"/>
    </row>
    <row r="2917" spans="11:12" x14ac:dyDescent="0.2">
      <c r="K2917" s="6"/>
      <c r="L2917" s="172"/>
    </row>
    <row r="2918" spans="11:12" x14ac:dyDescent="0.2">
      <c r="K2918" s="6"/>
      <c r="L2918" s="172"/>
    </row>
    <row r="2919" spans="11:12" x14ac:dyDescent="0.2">
      <c r="K2919" s="6"/>
      <c r="L2919" s="172"/>
    </row>
    <row r="2920" spans="11:12" x14ac:dyDescent="0.2">
      <c r="K2920" s="6"/>
      <c r="L2920" s="172"/>
    </row>
    <row r="2921" spans="11:12" x14ac:dyDescent="0.2">
      <c r="K2921" s="6"/>
      <c r="L2921" s="172"/>
    </row>
    <row r="2922" spans="11:12" x14ac:dyDescent="0.2">
      <c r="K2922" s="6"/>
      <c r="L2922" s="172"/>
    </row>
    <row r="2923" spans="11:12" x14ac:dyDescent="0.2">
      <c r="K2923" s="6"/>
      <c r="L2923" s="172"/>
    </row>
    <row r="2924" spans="11:12" x14ac:dyDescent="0.2">
      <c r="K2924" s="6"/>
      <c r="L2924" s="172"/>
    </row>
    <row r="2925" spans="11:12" x14ac:dyDescent="0.2">
      <c r="K2925" s="6"/>
      <c r="L2925" s="172"/>
    </row>
    <row r="2926" spans="11:12" x14ac:dyDescent="0.2">
      <c r="K2926" s="6"/>
      <c r="L2926" s="172"/>
    </row>
    <row r="2927" spans="11:12" x14ac:dyDescent="0.2">
      <c r="K2927" s="6"/>
      <c r="L2927" s="172"/>
    </row>
    <row r="2928" spans="11:12" x14ac:dyDescent="0.2">
      <c r="K2928" s="6"/>
      <c r="L2928" s="172"/>
    </row>
    <row r="2929" spans="11:12" x14ac:dyDescent="0.2">
      <c r="K2929" s="6"/>
      <c r="L2929" s="172"/>
    </row>
    <row r="2930" spans="11:12" x14ac:dyDescent="0.2">
      <c r="K2930" s="6"/>
      <c r="L2930" s="172"/>
    </row>
    <row r="2931" spans="11:12" x14ac:dyDescent="0.2">
      <c r="K2931" s="6"/>
      <c r="L2931" s="172"/>
    </row>
    <row r="2932" spans="11:12" x14ac:dyDescent="0.2">
      <c r="K2932" s="6"/>
      <c r="L2932" s="172"/>
    </row>
    <row r="2933" spans="11:12" x14ac:dyDescent="0.2">
      <c r="K2933" s="6"/>
      <c r="L2933" s="172"/>
    </row>
    <row r="2934" spans="11:12" x14ac:dyDescent="0.2">
      <c r="K2934" s="6"/>
      <c r="L2934" s="172"/>
    </row>
    <row r="2935" spans="11:12" x14ac:dyDescent="0.2">
      <c r="K2935" s="6"/>
      <c r="L2935" s="172"/>
    </row>
    <row r="2936" spans="11:12" x14ac:dyDescent="0.2">
      <c r="K2936" s="6"/>
      <c r="L2936" s="172"/>
    </row>
    <row r="2937" spans="11:12" x14ac:dyDescent="0.2">
      <c r="K2937" s="6"/>
      <c r="L2937" s="172"/>
    </row>
    <row r="2938" spans="11:12" x14ac:dyDescent="0.2">
      <c r="K2938" s="6"/>
      <c r="L2938" s="172"/>
    </row>
    <row r="2939" spans="11:12" x14ac:dyDescent="0.2">
      <c r="K2939" s="6"/>
      <c r="L2939" s="172"/>
    </row>
    <row r="2940" spans="11:12" x14ac:dyDescent="0.2">
      <c r="K2940" s="6"/>
      <c r="L2940" s="172"/>
    </row>
    <row r="2941" spans="11:12" x14ac:dyDescent="0.2">
      <c r="K2941" s="6"/>
      <c r="L2941" s="172"/>
    </row>
    <row r="2942" spans="11:12" x14ac:dyDescent="0.2">
      <c r="K2942" s="6"/>
      <c r="L2942" s="172"/>
    </row>
    <row r="2943" spans="11:12" x14ac:dyDescent="0.2">
      <c r="K2943" s="6"/>
      <c r="L2943" s="172"/>
    </row>
    <row r="2944" spans="11:12" x14ac:dyDescent="0.2">
      <c r="K2944" s="6"/>
      <c r="L2944" s="172"/>
    </row>
    <row r="2945" spans="11:12" x14ac:dyDescent="0.2">
      <c r="K2945" s="6"/>
      <c r="L2945" s="172"/>
    </row>
    <row r="2946" spans="11:12" x14ac:dyDescent="0.2">
      <c r="K2946" s="6"/>
      <c r="L2946" s="172"/>
    </row>
    <row r="2947" spans="11:12" x14ac:dyDescent="0.2">
      <c r="K2947" s="6"/>
      <c r="L2947" s="172"/>
    </row>
    <row r="2948" spans="11:12" x14ac:dyDescent="0.2">
      <c r="K2948" s="6"/>
      <c r="L2948" s="172"/>
    </row>
    <row r="2949" spans="11:12" x14ac:dyDescent="0.2">
      <c r="K2949" s="6"/>
      <c r="L2949" s="172"/>
    </row>
    <row r="2950" spans="11:12" x14ac:dyDescent="0.2">
      <c r="K2950" s="6"/>
      <c r="L2950" s="172"/>
    </row>
    <row r="2951" spans="11:12" x14ac:dyDescent="0.2">
      <c r="K2951" s="6"/>
      <c r="L2951" s="172"/>
    </row>
    <row r="2952" spans="11:12" x14ac:dyDescent="0.2">
      <c r="K2952" s="6"/>
      <c r="L2952" s="172"/>
    </row>
    <row r="2953" spans="11:12" x14ac:dyDescent="0.2">
      <c r="K2953" s="6"/>
      <c r="L2953" s="172"/>
    </row>
    <row r="2954" spans="11:12" x14ac:dyDescent="0.2">
      <c r="K2954" s="6"/>
      <c r="L2954" s="172"/>
    </row>
    <row r="2955" spans="11:12" x14ac:dyDescent="0.2">
      <c r="K2955" s="6"/>
      <c r="L2955" s="172"/>
    </row>
    <row r="2956" spans="11:12" x14ac:dyDescent="0.2">
      <c r="K2956" s="6"/>
      <c r="L2956" s="172"/>
    </row>
    <row r="2957" spans="11:12" x14ac:dyDescent="0.2">
      <c r="K2957" s="6"/>
      <c r="L2957" s="172"/>
    </row>
    <row r="2958" spans="11:12" x14ac:dyDescent="0.2">
      <c r="K2958" s="6"/>
      <c r="L2958" s="172"/>
    </row>
    <row r="2959" spans="11:12" x14ac:dyDescent="0.2">
      <c r="K2959" s="6"/>
      <c r="L2959" s="172"/>
    </row>
    <row r="2960" spans="11:12" x14ac:dyDescent="0.2">
      <c r="K2960" s="6"/>
      <c r="L2960" s="172"/>
    </row>
    <row r="2961" spans="11:12" x14ac:dyDescent="0.2">
      <c r="K2961" s="6"/>
      <c r="L2961" s="172"/>
    </row>
    <row r="2962" spans="11:12" x14ac:dyDescent="0.2">
      <c r="K2962" s="6"/>
      <c r="L2962" s="172"/>
    </row>
    <row r="2963" spans="11:12" x14ac:dyDescent="0.2">
      <c r="K2963" s="6"/>
      <c r="L2963" s="172"/>
    </row>
    <row r="2964" spans="11:12" x14ac:dyDescent="0.2">
      <c r="K2964" s="6"/>
      <c r="L2964" s="172"/>
    </row>
    <row r="2965" spans="11:12" x14ac:dyDescent="0.2">
      <c r="K2965" s="6"/>
      <c r="L2965" s="172"/>
    </row>
    <row r="2966" spans="11:12" x14ac:dyDescent="0.2">
      <c r="K2966" s="6"/>
      <c r="L2966" s="172"/>
    </row>
    <row r="2967" spans="11:12" x14ac:dyDescent="0.2">
      <c r="K2967" s="6"/>
      <c r="L2967" s="172"/>
    </row>
    <row r="2968" spans="11:12" x14ac:dyDescent="0.2">
      <c r="K2968" s="6"/>
      <c r="L2968" s="172"/>
    </row>
    <row r="2969" spans="11:12" x14ac:dyDescent="0.2">
      <c r="K2969" s="6"/>
      <c r="L2969" s="172"/>
    </row>
    <row r="2970" spans="11:12" x14ac:dyDescent="0.2">
      <c r="K2970" s="6"/>
      <c r="L2970" s="172"/>
    </row>
    <row r="2971" spans="11:12" x14ac:dyDescent="0.2">
      <c r="K2971" s="6"/>
      <c r="L2971" s="172"/>
    </row>
    <row r="2972" spans="11:12" x14ac:dyDescent="0.2">
      <c r="K2972" s="6"/>
      <c r="L2972" s="172"/>
    </row>
    <row r="2973" spans="11:12" x14ac:dyDescent="0.2">
      <c r="K2973" s="6"/>
      <c r="L2973" s="172"/>
    </row>
    <row r="2974" spans="11:12" x14ac:dyDescent="0.2">
      <c r="K2974" s="6"/>
      <c r="L2974" s="172"/>
    </row>
    <row r="2975" spans="11:12" x14ac:dyDescent="0.2">
      <c r="K2975" s="6"/>
      <c r="L2975" s="172"/>
    </row>
    <row r="2976" spans="11:12" x14ac:dyDescent="0.2">
      <c r="K2976" s="6"/>
      <c r="L2976" s="172"/>
    </row>
    <row r="2977" spans="11:12" x14ac:dyDescent="0.2">
      <c r="K2977" s="6"/>
      <c r="L2977" s="172"/>
    </row>
    <row r="2978" spans="11:12" x14ac:dyDescent="0.2">
      <c r="K2978" s="6"/>
      <c r="L2978" s="172"/>
    </row>
    <row r="2979" spans="11:12" x14ac:dyDescent="0.2">
      <c r="K2979" s="6"/>
      <c r="L2979" s="172"/>
    </row>
    <row r="2980" spans="11:12" x14ac:dyDescent="0.2">
      <c r="K2980" s="6"/>
      <c r="L2980" s="172"/>
    </row>
    <row r="2981" spans="11:12" x14ac:dyDescent="0.2">
      <c r="K2981" s="6"/>
      <c r="L2981" s="172"/>
    </row>
    <row r="2982" spans="11:12" x14ac:dyDescent="0.2">
      <c r="K2982" s="6"/>
      <c r="L2982" s="172"/>
    </row>
    <row r="2983" spans="11:12" x14ac:dyDescent="0.2">
      <c r="K2983" s="6"/>
      <c r="L2983" s="172"/>
    </row>
    <row r="2984" spans="11:12" x14ac:dyDescent="0.2">
      <c r="K2984" s="6"/>
      <c r="L2984" s="172"/>
    </row>
    <row r="2985" spans="11:12" x14ac:dyDescent="0.2">
      <c r="K2985" s="6"/>
      <c r="L2985" s="172"/>
    </row>
    <row r="2986" spans="11:12" x14ac:dyDescent="0.2">
      <c r="K2986" s="6"/>
      <c r="L2986" s="172"/>
    </row>
    <row r="2987" spans="11:12" x14ac:dyDescent="0.2">
      <c r="K2987" s="6"/>
      <c r="L2987" s="172"/>
    </row>
    <row r="2988" spans="11:12" x14ac:dyDescent="0.2">
      <c r="K2988" s="6"/>
      <c r="L2988" s="172"/>
    </row>
    <row r="2989" spans="11:12" x14ac:dyDescent="0.2">
      <c r="K2989" s="6"/>
      <c r="L2989" s="172"/>
    </row>
    <row r="2990" spans="11:12" x14ac:dyDescent="0.2">
      <c r="K2990" s="6"/>
      <c r="L2990" s="172"/>
    </row>
    <row r="2991" spans="11:12" x14ac:dyDescent="0.2">
      <c r="K2991" s="6"/>
      <c r="L2991" s="172"/>
    </row>
    <row r="2992" spans="11:12" x14ac:dyDescent="0.2">
      <c r="K2992" s="6"/>
      <c r="L2992" s="172"/>
    </row>
    <row r="2993" spans="11:12" x14ac:dyDescent="0.2">
      <c r="K2993" s="6"/>
      <c r="L2993" s="172"/>
    </row>
    <row r="2994" spans="11:12" x14ac:dyDescent="0.2">
      <c r="K2994" s="6"/>
      <c r="L2994" s="172"/>
    </row>
    <row r="2995" spans="11:12" x14ac:dyDescent="0.2">
      <c r="K2995" s="6"/>
      <c r="L2995" s="172"/>
    </row>
    <row r="2996" spans="11:12" x14ac:dyDescent="0.2">
      <c r="K2996" s="6"/>
      <c r="L2996" s="172"/>
    </row>
    <row r="2997" spans="11:12" x14ac:dyDescent="0.2">
      <c r="K2997" s="6"/>
      <c r="L2997" s="172"/>
    </row>
    <row r="2998" spans="11:12" x14ac:dyDescent="0.2">
      <c r="K2998" s="6"/>
      <c r="L2998" s="172"/>
    </row>
    <row r="2999" spans="11:12" x14ac:dyDescent="0.2">
      <c r="K2999" s="6"/>
      <c r="L2999" s="172"/>
    </row>
    <row r="3000" spans="11:12" x14ac:dyDescent="0.2">
      <c r="K3000" s="6"/>
      <c r="L3000" s="172"/>
    </row>
    <row r="3001" spans="11:12" x14ac:dyDescent="0.2">
      <c r="K3001" s="6"/>
      <c r="L3001" s="172"/>
    </row>
    <row r="3002" spans="11:12" x14ac:dyDescent="0.2">
      <c r="K3002" s="6"/>
      <c r="L3002" s="172"/>
    </row>
    <row r="3003" spans="11:12" x14ac:dyDescent="0.2">
      <c r="K3003" s="6"/>
      <c r="L3003" s="172"/>
    </row>
    <row r="3004" spans="11:12" x14ac:dyDescent="0.2">
      <c r="K3004" s="6"/>
      <c r="L3004" s="172"/>
    </row>
    <row r="3005" spans="11:12" x14ac:dyDescent="0.2">
      <c r="K3005" s="6"/>
      <c r="L3005" s="172"/>
    </row>
    <row r="3006" spans="11:12" x14ac:dyDescent="0.2">
      <c r="K3006" s="6"/>
      <c r="L3006" s="172"/>
    </row>
    <row r="3007" spans="11:12" x14ac:dyDescent="0.2">
      <c r="K3007" s="6"/>
      <c r="L3007" s="172"/>
    </row>
    <row r="3008" spans="11:12" x14ac:dyDescent="0.2">
      <c r="K3008" s="6"/>
      <c r="L3008" s="172"/>
    </row>
    <row r="3009" spans="11:12" x14ac:dyDescent="0.2">
      <c r="K3009" s="6"/>
      <c r="L3009" s="172"/>
    </row>
    <row r="3010" spans="11:12" x14ac:dyDescent="0.2">
      <c r="K3010" s="6"/>
      <c r="L3010" s="172"/>
    </row>
    <row r="3011" spans="11:12" x14ac:dyDescent="0.2">
      <c r="K3011" s="6"/>
      <c r="L3011" s="172"/>
    </row>
    <row r="3012" spans="11:12" x14ac:dyDescent="0.2">
      <c r="K3012" s="6"/>
      <c r="L3012" s="172"/>
    </row>
    <row r="3013" spans="11:12" x14ac:dyDescent="0.2">
      <c r="K3013" s="6"/>
      <c r="L3013" s="172"/>
    </row>
    <row r="3014" spans="11:12" x14ac:dyDescent="0.2">
      <c r="K3014" s="6"/>
      <c r="L3014" s="172"/>
    </row>
    <row r="3015" spans="11:12" x14ac:dyDescent="0.2">
      <c r="K3015" s="6"/>
      <c r="L3015" s="172"/>
    </row>
    <row r="3016" spans="11:12" x14ac:dyDescent="0.2">
      <c r="K3016" s="6"/>
      <c r="L3016" s="172"/>
    </row>
    <row r="3017" spans="11:12" x14ac:dyDescent="0.2">
      <c r="K3017" s="6"/>
      <c r="L3017" s="172"/>
    </row>
    <row r="3018" spans="11:12" x14ac:dyDescent="0.2">
      <c r="K3018" s="6"/>
      <c r="L3018" s="172"/>
    </row>
    <row r="3019" spans="11:12" x14ac:dyDescent="0.2">
      <c r="K3019" s="6"/>
      <c r="L3019" s="172"/>
    </row>
    <row r="3020" spans="11:12" x14ac:dyDescent="0.2">
      <c r="K3020" s="6"/>
      <c r="L3020" s="172"/>
    </row>
    <row r="3021" spans="11:12" x14ac:dyDescent="0.2">
      <c r="K3021" s="6"/>
      <c r="L3021" s="172"/>
    </row>
    <row r="3022" spans="11:12" x14ac:dyDescent="0.2">
      <c r="K3022" s="6"/>
      <c r="L3022" s="172"/>
    </row>
    <row r="3023" spans="11:12" x14ac:dyDescent="0.2">
      <c r="K3023" s="6"/>
      <c r="L3023" s="172"/>
    </row>
    <row r="3024" spans="11:12" x14ac:dyDescent="0.2">
      <c r="K3024" s="6"/>
      <c r="L3024" s="172"/>
    </row>
    <row r="3025" spans="11:12" x14ac:dyDescent="0.2">
      <c r="K3025" s="6"/>
      <c r="L3025" s="172"/>
    </row>
    <row r="3026" spans="11:12" x14ac:dyDescent="0.2">
      <c r="K3026" s="6"/>
      <c r="L3026" s="172"/>
    </row>
    <row r="3027" spans="11:12" x14ac:dyDescent="0.2">
      <c r="K3027" s="6"/>
      <c r="L3027" s="172"/>
    </row>
    <row r="3028" spans="11:12" x14ac:dyDescent="0.2">
      <c r="K3028" s="6"/>
      <c r="L3028" s="172"/>
    </row>
    <row r="3029" spans="11:12" x14ac:dyDescent="0.2">
      <c r="K3029" s="6"/>
      <c r="L3029" s="172"/>
    </row>
    <row r="3030" spans="11:12" x14ac:dyDescent="0.2">
      <c r="K3030" s="6"/>
      <c r="L3030" s="172"/>
    </row>
    <row r="3031" spans="11:12" x14ac:dyDescent="0.2">
      <c r="K3031" s="6"/>
      <c r="L3031" s="172"/>
    </row>
    <row r="3032" spans="11:12" x14ac:dyDescent="0.2">
      <c r="K3032" s="6"/>
      <c r="L3032" s="172"/>
    </row>
    <row r="3033" spans="11:12" x14ac:dyDescent="0.2">
      <c r="K3033" s="6"/>
      <c r="L3033" s="172"/>
    </row>
    <row r="3034" spans="11:12" x14ac:dyDescent="0.2">
      <c r="K3034" s="6"/>
      <c r="L3034" s="172"/>
    </row>
    <row r="3035" spans="11:12" x14ac:dyDescent="0.2">
      <c r="K3035" s="6"/>
      <c r="L3035" s="172"/>
    </row>
    <row r="3036" spans="11:12" x14ac:dyDescent="0.2">
      <c r="K3036" s="6"/>
      <c r="L3036" s="172"/>
    </row>
    <row r="3037" spans="11:12" x14ac:dyDescent="0.2">
      <c r="K3037" s="6"/>
      <c r="L3037" s="172"/>
    </row>
    <row r="3038" spans="11:12" x14ac:dyDescent="0.2">
      <c r="K3038" s="6"/>
      <c r="L3038" s="172"/>
    </row>
    <row r="3039" spans="11:12" x14ac:dyDescent="0.2">
      <c r="K3039" s="6"/>
      <c r="L3039" s="172"/>
    </row>
    <row r="3040" spans="11:12" x14ac:dyDescent="0.2">
      <c r="K3040" s="6"/>
      <c r="L3040" s="172"/>
    </row>
    <row r="3041" spans="11:12" x14ac:dyDescent="0.2">
      <c r="K3041" s="6"/>
      <c r="L3041" s="172"/>
    </row>
    <row r="3042" spans="11:12" x14ac:dyDescent="0.2">
      <c r="K3042" s="6"/>
      <c r="L3042" s="172"/>
    </row>
    <row r="3043" spans="11:12" x14ac:dyDescent="0.2">
      <c r="K3043" s="6"/>
      <c r="L3043" s="172"/>
    </row>
    <row r="3044" spans="11:12" x14ac:dyDescent="0.2">
      <c r="K3044" s="6"/>
      <c r="L3044" s="172"/>
    </row>
    <row r="3045" spans="11:12" x14ac:dyDescent="0.2">
      <c r="K3045" s="6"/>
      <c r="L3045" s="172"/>
    </row>
    <row r="3046" spans="11:12" x14ac:dyDescent="0.2">
      <c r="K3046" s="6"/>
      <c r="L3046" s="172"/>
    </row>
    <row r="3047" spans="11:12" x14ac:dyDescent="0.2">
      <c r="K3047" s="6"/>
      <c r="L3047" s="172"/>
    </row>
    <row r="3048" spans="11:12" x14ac:dyDescent="0.2">
      <c r="K3048" s="6"/>
      <c r="L3048" s="172"/>
    </row>
    <row r="3049" spans="11:12" x14ac:dyDescent="0.2">
      <c r="K3049" s="6"/>
      <c r="L3049" s="172"/>
    </row>
    <row r="3050" spans="11:12" x14ac:dyDescent="0.2">
      <c r="K3050" s="6"/>
      <c r="L3050" s="172"/>
    </row>
    <row r="3051" spans="11:12" x14ac:dyDescent="0.2">
      <c r="K3051" s="6"/>
      <c r="L3051" s="172"/>
    </row>
    <row r="3052" spans="11:12" x14ac:dyDescent="0.2">
      <c r="K3052" s="6"/>
      <c r="L3052" s="172"/>
    </row>
    <row r="3053" spans="11:12" x14ac:dyDescent="0.2">
      <c r="K3053" s="6"/>
      <c r="L3053" s="172"/>
    </row>
    <row r="3054" spans="11:12" x14ac:dyDescent="0.2">
      <c r="K3054" s="6"/>
      <c r="L3054" s="172"/>
    </row>
    <row r="3055" spans="11:12" x14ac:dyDescent="0.2">
      <c r="K3055" s="6"/>
      <c r="L3055" s="172"/>
    </row>
    <row r="3056" spans="11:12" x14ac:dyDescent="0.2">
      <c r="K3056" s="6"/>
      <c r="L3056" s="172"/>
    </row>
    <row r="3057" spans="11:12" x14ac:dyDescent="0.2">
      <c r="K3057" s="6"/>
      <c r="L3057" s="172"/>
    </row>
    <row r="3058" spans="11:12" x14ac:dyDescent="0.2">
      <c r="K3058" s="6"/>
      <c r="L3058" s="172"/>
    </row>
    <row r="3059" spans="11:12" x14ac:dyDescent="0.2">
      <c r="K3059" s="6"/>
      <c r="L3059" s="172"/>
    </row>
    <row r="3060" spans="11:12" x14ac:dyDescent="0.2">
      <c r="K3060" s="6"/>
      <c r="L3060" s="172"/>
    </row>
    <row r="3061" spans="11:12" x14ac:dyDescent="0.2">
      <c r="K3061" s="6"/>
      <c r="L3061" s="172"/>
    </row>
    <row r="3062" spans="11:12" x14ac:dyDescent="0.2">
      <c r="K3062" s="6"/>
      <c r="L3062" s="172"/>
    </row>
    <row r="3063" spans="11:12" x14ac:dyDescent="0.2">
      <c r="K3063" s="6"/>
      <c r="L3063" s="172"/>
    </row>
    <row r="3064" spans="11:12" x14ac:dyDescent="0.2">
      <c r="K3064" s="6"/>
      <c r="L3064" s="172"/>
    </row>
    <row r="3065" spans="11:12" x14ac:dyDescent="0.2">
      <c r="K3065" s="6"/>
      <c r="L3065" s="172"/>
    </row>
    <row r="3066" spans="11:12" x14ac:dyDescent="0.2">
      <c r="K3066" s="6"/>
      <c r="L3066" s="172"/>
    </row>
    <row r="3067" spans="11:12" x14ac:dyDescent="0.2">
      <c r="K3067" s="6"/>
      <c r="L3067" s="172"/>
    </row>
    <row r="3068" spans="11:12" x14ac:dyDescent="0.2">
      <c r="K3068" s="6"/>
      <c r="L3068" s="172"/>
    </row>
    <row r="3069" spans="11:12" x14ac:dyDescent="0.2">
      <c r="K3069" s="6"/>
      <c r="L3069" s="172"/>
    </row>
    <row r="3070" spans="11:12" x14ac:dyDescent="0.2">
      <c r="K3070" s="6"/>
      <c r="L3070" s="172"/>
    </row>
    <row r="3071" spans="11:12" x14ac:dyDescent="0.2">
      <c r="K3071" s="6"/>
      <c r="L3071" s="172"/>
    </row>
    <row r="3072" spans="11:12" x14ac:dyDescent="0.2">
      <c r="K3072" s="6"/>
      <c r="L3072" s="172"/>
    </row>
    <row r="3073" spans="11:12" x14ac:dyDescent="0.2">
      <c r="K3073" s="6"/>
      <c r="L3073" s="172"/>
    </row>
    <row r="3074" spans="11:12" x14ac:dyDescent="0.2">
      <c r="K3074" s="6"/>
      <c r="L3074" s="172"/>
    </row>
    <row r="3075" spans="11:12" x14ac:dyDescent="0.2">
      <c r="K3075" s="6"/>
      <c r="L3075" s="172"/>
    </row>
    <row r="3076" spans="11:12" x14ac:dyDescent="0.2">
      <c r="K3076" s="6"/>
      <c r="L3076" s="172"/>
    </row>
    <row r="3077" spans="11:12" x14ac:dyDescent="0.2">
      <c r="K3077" s="6"/>
      <c r="L3077" s="172"/>
    </row>
    <row r="3078" spans="11:12" x14ac:dyDescent="0.2">
      <c r="K3078" s="6"/>
      <c r="L3078" s="172"/>
    </row>
    <row r="3079" spans="11:12" x14ac:dyDescent="0.2">
      <c r="K3079" s="6"/>
      <c r="L3079" s="172"/>
    </row>
    <row r="3080" spans="11:12" x14ac:dyDescent="0.2">
      <c r="K3080" s="6"/>
      <c r="L3080" s="172"/>
    </row>
    <row r="3081" spans="11:12" x14ac:dyDescent="0.2">
      <c r="K3081" s="6"/>
      <c r="L3081" s="172"/>
    </row>
    <row r="3082" spans="11:12" x14ac:dyDescent="0.2">
      <c r="K3082" s="6"/>
      <c r="L3082" s="172"/>
    </row>
    <row r="3083" spans="11:12" x14ac:dyDescent="0.2">
      <c r="K3083" s="6"/>
      <c r="L3083" s="172"/>
    </row>
    <row r="3084" spans="11:12" x14ac:dyDescent="0.2">
      <c r="K3084" s="6"/>
      <c r="L3084" s="172"/>
    </row>
    <row r="3085" spans="11:12" x14ac:dyDescent="0.2">
      <c r="K3085" s="6"/>
      <c r="L3085" s="172"/>
    </row>
    <row r="3086" spans="11:12" x14ac:dyDescent="0.2">
      <c r="K3086" s="6"/>
      <c r="L3086" s="172"/>
    </row>
    <row r="3087" spans="11:12" x14ac:dyDescent="0.2">
      <c r="K3087" s="6"/>
      <c r="L3087" s="172"/>
    </row>
    <row r="3088" spans="11:12" x14ac:dyDescent="0.2">
      <c r="K3088" s="6"/>
      <c r="L3088" s="172"/>
    </row>
    <row r="3089" spans="11:12" x14ac:dyDescent="0.2">
      <c r="K3089" s="6"/>
      <c r="L3089" s="172"/>
    </row>
    <row r="3090" spans="11:12" x14ac:dyDescent="0.2">
      <c r="K3090" s="6"/>
      <c r="L3090" s="172"/>
    </row>
    <row r="3091" spans="11:12" x14ac:dyDescent="0.2">
      <c r="K3091" s="6"/>
      <c r="L3091" s="172"/>
    </row>
    <row r="3092" spans="11:12" x14ac:dyDescent="0.2">
      <c r="K3092" s="6"/>
      <c r="L3092" s="172"/>
    </row>
    <row r="3093" spans="11:12" x14ac:dyDescent="0.2">
      <c r="K3093" s="6"/>
      <c r="L3093" s="172"/>
    </row>
    <row r="3094" spans="11:12" x14ac:dyDescent="0.2">
      <c r="K3094" s="6"/>
      <c r="L3094" s="172"/>
    </row>
    <row r="3095" spans="11:12" x14ac:dyDescent="0.2">
      <c r="K3095" s="6"/>
      <c r="L3095" s="172"/>
    </row>
    <row r="3096" spans="11:12" x14ac:dyDescent="0.2">
      <c r="K3096" s="6"/>
      <c r="L3096" s="172"/>
    </row>
    <row r="3097" spans="11:12" x14ac:dyDescent="0.2">
      <c r="K3097" s="6"/>
      <c r="L3097" s="172"/>
    </row>
    <row r="3098" spans="11:12" x14ac:dyDescent="0.2">
      <c r="K3098" s="6"/>
      <c r="L3098" s="172"/>
    </row>
    <row r="3099" spans="11:12" x14ac:dyDescent="0.2">
      <c r="K3099" s="6"/>
      <c r="L3099" s="172"/>
    </row>
    <row r="3100" spans="11:12" x14ac:dyDescent="0.2">
      <c r="K3100" s="6"/>
      <c r="L3100" s="172"/>
    </row>
    <row r="3101" spans="11:12" x14ac:dyDescent="0.2">
      <c r="K3101" s="6"/>
      <c r="L3101" s="172"/>
    </row>
    <row r="3102" spans="11:12" x14ac:dyDescent="0.2">
      <c r="K3102" s="6"/>
      <c r="L3102" s="172"/>
    </row>
    <row r="3103" spans="11:12" x14ac:dyDescent="0.2">
      <c r="K3103" s="6"/>
      <c r="L3103" s="172"/>
    </row>
    <row r="3104" spans="11:12" x14ac:dyDescent="0.2">
      <c r="K3104" s="6"/>
      <c r="L3104" s="172"/>
    </row>
    <row r="3105" spans="11:12" x14ac:dyDescent="0.2">
      <c r="K3105" s="6"/>
      <c r="L3105" s="172"/>
    </row>
    <row r="3106" spans="11:12" x14ac:dyDescent="0.2">
      <c r="K3106" s="6"/>
      <c r="L3106" s="172"/>
    </row>
    <row r="3107" spans="11:12" x14ac:dyDescent="0.2">
      <c r="K3107" s="6"/>
      <c r="L3107" s="172"/>
    </row>
    <row r="3108" spans="11:12" x14ac:dyDescent="0.2">
      <c r="K3108" s="6"/>
      <c r="L3108" s="172"/>
    </row>
    <row r="3109" spans="11:12" x14ac:dyDescent="0.2">
      <c r="K3109" s="6"/>
      <c r="L3109" s="172"/>
    </row>
    <row r="3110" spans="11:12" x14ac:dyDescent="0.2">
      <c r="K3110" s="6"/>
      <c r="L3110" s="172"/>
    </row>
    <row r="3111" spans="11:12" x14ac:dyDescent="0.2">
      <c r="K3111" s="6"/>
      <c r="L3111" s="172"/>
    </row>
    <row r="3112" spans="11:12" x14ac:dyDescent="0.2">
      <c r="K3112" s="6"/>
      <c r="L3112" s="172"/>
    </row>
    <row r="3113" spans="11:12" x14ac:dyDescent="0.2">
      <c r="K3113" s="6"/>
      <c r="L3113" s="172"/>
    </row>
    <row r="3114" spans="11:12" x14ac:dyDescent="0.2">
      <c r="K3114" s="6"/>
      <c r="L3114" s="172"/>
    </row>
    <row r="3115" spans="11:12" x14ac:dyDescent="0.2">
      <c r="K3115" s="6"/>
      <c r="L3115" s="172"/>
    </row>
    <row r="3116" spans="11:12" x14ac:dyDescent="0.2">
      <c r="K3116" s="6"/>
      <c r="L3116" s="172"/>
    </row>
    <row r="3117" spans="11:12" x14ac:dyDescent="0.2">
      <c r="K3117" s="6"/>
      <c r="L3117" s="172"/>
    </row>
    <row r="3118" spans="11:12" x14ac:dyDescent="0.2">
      <c r="K3118" s="6"/>
      <c r="L3118" s="172"/>
    </row>
    <row r="3119" spans="11:12" x14ac:dyDescent="0.2">
      <c r="K3119" s="6"/>
      <c r="L3119" s="172"/>
    </row>
    <row r="3120" spans="11:12" x14ac:dyDescent="0.2">
      <c r="K3120" s="6"/>
      <c r="L3120" s="172"/>
    </row>
    <row r="3121" spans="11:12" x14ac:dyDescent="0.2">
      <c r="K3121" s="6"/>
      <c r="L3121" s="172"/>
    </row>
    <row r="3122" spans="11:12" x14ac:dyDescent="0.2">
      <c r="K3122" s="6"/>
      <c r="L3122" s="172"/>
    </row>
    <row r="3123" spans="11:12" x14ac:dyDescent="0.2">
      <c r="K3123" s="6"/>
      <c r="L3123" s="172"/>
    </row>
    <row r="3124" spans="11:12" x14ac:dyDescent="0.2">
      <c r="K3124" s="6"/>
      <c r="L3124" s="172"/>
    </row>
    <row r="3125" spans="11:12" x14ac:dyDescent="0.2">
      <c r="K3125" s="6"/>
      <c r="L3125" s="172"/>
    </row>
    <row r="3126" spans="11:12" x14ac:dyDescent="0.2">
      <c r="K3126" s="6"/>
      <c r="L3126" s="172"/>
    </row>
    <row r="3127" spans="11:12" x14ac:dyDescent="0.2">
      <c r="K3127" s="6"/>
      <c r="L3127" s="172"/>
    </row>
    <row r="3128" spans="11:12" x14ac:dyDescent="0.2">
      <c r="K3128" s="6"/>
      <c r="L3128" s="172"/>
    </row>
    <row r="3129" spans="11:12" x14ac:dyDescent="0.2">
      <c r="K3129" s="6"/>
      <c r="L3129" s="172"/>
    </row>
    <row r="3130" spans="11:12" x14ac:dyDescent="0.2">
      <c r="K3130" s="6"/>
      <c r="L3130" s="172"/>
    </row>
    <row r="3131" spans="11:12" x14ac:dyDescent="0.2">
      <c r="K3131" s="6"/>
      <c r="L3131" s="172"/>
    </row>
    <row r="3132" spans="11:12" x14ac:dyDescent="0.2">
      <c r="K3132" s="6"/>
      <c r="L3132" s="172"/>
    </row>
    <row r="3133" spans="11:12" x14ac:dyDescent="0.2">
      <c r="K3133" s="6"/>
      <c r="L3133" s="172"/>
    </row>
    <row r="3134" spans="11:12" x14ac:dyDescent="0.2">
      <c r="K3134" s="6"/>
      <c r="L3134" s="172"/>
    </row>
    <row r="3135" spans="11:12" x14ac:dyDescent="0.2">
      <c r="K3135" s="6"/>
      <c r="L3135" s="172"/>
    </row>
    <row r="3136" spans="11:12" x14ac:dyDescent="0.2">
      <c r="K3136" s="6"/>
      <c r="L3136" s="172"/>
    </row>
    <row r="3137" spans="11:12" x14ac:dyDescent="0.2">
      <c r="K3137" s="6"/>
      <c r="L3137" s="172"/>
    </row>
    <row r="3138" spans="11:12" x14ac:dyDescent="0.2">
      <c r="K3138" s="6"/>
      <c r="L3138" s="172"/>
    </row>
    <row r="3139" spans="11:12" x14ac:dyDescent="0.2">
      <c r="K3139" s="6"/>
      <c r="L3139" s="172"/>
    </row>
    <row r="3140" spans="11:12" x14ac:dyDescent="0.2">
      <c r="K3140" s="6"/>
      <c r="L3140" s="172"/>
    </row>
    <row r="3141" spans="11:12" x14ac:dyDescent="0.2">
      <c r="K3141" s="6"/>
      <c r="L3141" s="172"/>
    </row>
    <row r="3142" spans="11:12" x14ac:dyDescent="0.2">
      <c r="K3142" s="6"/>
      <c r="L3142" s="172"/>
    </row>
    <row r="3143" spans="11:12" x14ac:dyDescent="0.2">
      <c r="K3143" s="6"/>
      <c r="L3143" s="172"/>
    </row>
    <row r="3144" spans="11:12" x14ac:dyDescent="0.2">
      <c r="K3144" s="6"/>
      <c r="L3144" s="172"/>
    </row>
    <row r="3145" spans="11:12" x14ac:dyDescent="0.2">
      <c r="K3145" s="6"/>
      <c r="L3145" s="172"/>
    </row>
    <row r="3146" spans="11:12" x14ac:dyDescent="0.2">
      <c r="K3146" s="6"/>
      <c r="L3146" s="172"/>
    </row>
    <row r="3147" spans="11:12" x14ac:dyDescent="0.2">
      <c r="K3147" s="6"/>
      <c r="L3147" s="172"/>
    </row>
    <row r="3148" spans="11:12" x14ac:dyDescent="0.2">
      <c r="K3148" s="6"/>
      <c r="L3148" s="172"/>
    </row>
    <row r="3149" spans="11:12" x14ac:dyDescent="0.2">
      <c r="K3149" s="6"/>
      <c r="L3149" s="172"/>
    </row>
    <row r="3150" spans="11:12" x14ac:dyDescent="0.2">
      <c r="K3150" s="6"/>
      <c r="L3150" s="172"/>
    </row>
    <row r="3151" spans="11:12" x14ac:dyDescent="0.2">
      <c r="K3151" s="6"/>
      <c r="L3151" s="172"/>
    </row>
    <row r="3152" spans="11:12" x14ac:dyDescent="0.2">
      <c r="K3152" s="6"/>
      <c r="L3152" s="172"/>
    </row>
    <row r="3153" spans="11:12" x14ac:dyDescent="0.2">
      <c r="K3153" s="6"/>
      <c r="L3153" s="172"/>
    </row>
    <row r="3154" spans="11:12" x14ac:dyDescent="0.2">
      <c r="K3154" s="6"/>
      <c r="L3154" s="172"/>
    </row>
    <row r="3155" spans="11:12" x14ac:dyDescent="0.2">
      <c r="K3155" s="6"/>
      <c r="L3155" s="172"/>
    </row>
    <row r="3156" spans="11:12" x14ac:dyDescent="0.2">
      <c r="K3156" s="6"/>
      <c r="L3156" s="172"/>
    </row>
    <row r="3157" spans="11:12" x14ac:dyDescent="0.2">
      <c r="K3157" s="6"/>
      <c r="L3157" s="172"/>
    </row>
    <row r="3158" spans="11:12" x14ac:dyDescent="0.2">
      <c r="K3158" s="6"/>
      <c r="L3158" s="172"/>
    </row>
    <row r="3159" spans="11:12" x14ac:dyDescent="0.2">
      <c r="K3159" s="6"/>
      <c r="L3159" s="172"/>
    </row>
    <row r="3160" spans="11:12" x14ac:dyDescent="0.2">
      <c r="K3160" s="6"/>
      <c r="L3160" s="172"/>
    </row>
    <row r="3161" spans="11:12" x14ac:dyDescent="0.2">
      <c r="K3161" s="6"/>
      <c r="L3161" s="172"/>
    </row>
    <row r="3162" spans="11:12" x14ac:dyDescent="0.2">
      <c r="K3162" s="6"/>
      <c r="L3162" s="172"/>
    </row>
    <row r="3163" spans="11:12" x14ac:dyDescent="0.2">
      <c r="K3163" s="6"/>
      <c r="L3163" s="172"/>
    </row>
    <row r="3164" spans="11:12" x14ac:dyDescent="0.2">
      <c r="K3164" s="6"/>
      <c r="L3164" s="172"/>
    </row>
    <row r="3165" spans="11:12" x14ac:dyDescent="0.2">
      <c r="K3165" s="6"/>
      <c r="L3165" s="172"/>
    </row>
    <row r="3166" spans="11:12" x14ac:dyDescent="0.2">
      <c r="K3166" s="6"/>
      <c r="L3166" s="172"/>
    </row>
    <row r="3167" spans="11:12" x14ac:dyDescent="0.2">
      <c r="K3167" s="6"/>
      <c r="L3167" s="172"/>
    </row>
    <row r="3168" spans="11:12" x14ac:dyDescent="0.2">
      <c r="K3168" s="6"/>
      <c r="L3168" s="172"/>
    </row>
    <row r="3169" spans="11:12" x14ac:dyDescent="0.2">
      <c r="K3169" s="6"/>
      <c r="L3169" s="172"/>
    </row>
    <row r="3170" spans="11:12" x14ac:dyDescent="0.2">
      <c r="K3170" s="6"/>
      <c r="L3170" s="172"/>
    </row>
    <row r="3171" spans="11:12" x14ac:dyDescent="0.2">
      <c r="K3171" s="6"/>
      <c r="L3171" s="172"/>
    </row>
    <row r="3172" spans="11:12" x14ac:dyDescent="0.2">
      <c r="K3172" s="6"/>
      <c r="L3172" s="172"/>
    </row>
    <row r="3173" spans="11:12" x14ac:dyDescent="0.2">
      <c r="K3173" s="6"/>
      <c r="L3173" s="172"/>
    </row>
    <row r="3174" spans="11:12" x14ac:dyDescent="0.2">
      <c r="K3174" s="6"/>
      <c r="L3174" s="172"/>
    </row>
    <row r="3175" spans="11:12" x14ac:dyDescent="0.2">
      <c r="K3175" s="6"/>
      <c r="L3175" s="172"/>
    </row>
    <row r="3176" spans="11:12" x14ac:dyDescent="0.2">
      <c r="K3176" s="6"/>
      <c r="L3176" s="172"/>
    </row>
    <row r="3177" spans="11:12" x14ac:dyDescent="0.2">
      <c r="K3177" s="6"/>
      <c r="L3177" s="172"/>
    </row>
    <row r="3178" spans="11:12" x14ac:dyDescent="0.2">
      <c r="K3178" s="6"/>
      <c r="L3178" s="172"/>
    </row>
    <row r="3179" spans="11:12" x14ac:dyDescent="0.2">
      <c r="K3179" s="6"/>
      <c r="L3179" s="172"/>
    </row>
    <row r="3180" spans="11:12" x14ac:dyDescent="0.2">
      <c r="K3180" s="6"/>
      <c r="L3180" s="172"/>
    </row>
    <row r="3181" spans="11:12" x14ac:dyDescent="0.2">
      <c r="K3181" s="6"/>
      <c r="L3181" s="172"/>
    </row>
    <row r="3182" spans="11:12" x14ac:dyDescent="0.2">
      <c r="K3182" s="6"/>
      <c r="L3182" s="172"/>
    </row>
    <row r="3183" spans="11:12" x14ac:dyDescent="0.2">
      <c r="K3183" s="6"/>
      <c r="L3183" s="172"/>
    </row>
    <row r="3184" spans="11:12" x14ac:dyDescent="0.2">
      <c r="K3184" s="6"/>
      <c r="L3184" s="172"/>
    </row>
    <row r="3185" spans="11:12" x14ac:dyDescent="0.2">
      <c r="K3185" s="6"/>
      <c r="L3185" s="172"/>
    </row>
    <row r="3186" spans="11:12" x14ac:dyDescent="0.2">
      <c r="K3186" s="6"/>
      <c r="L3186" s="172"/>
    </row>
    <row r="3187" spans="11:12" x14ac:dyDescent="0.2">
      <c r="K3187" s="6"/>
      <c r="L3187" s="172"/>
    </row>
    <row r="3188" spans="11:12" x14ac:dyDescent="0.2">
      <c r="K3188" s="6"/>
      <c r="L3188" s="172"/>
    </row>
    <row r="3189" spans="11:12" x14ac:dyDescent="0.2">
      <c r="K3189" s="6"/>
      <c r="L3189" s="172"/>
    </row>
    <row r="3190" spans="11:12" x14ac:dyDescent="0.2">
      <c r="K3190" s="6"/>
      <c r="L3190" s="172"/>
    </row>
    <row r="3191" spans="11:12" x14ac:dyDescent="0.2">
      <c r="K3191" s="6"/>
      <c r="L3191" s="172"/>
    </row>
    <row r="3192" spans="11:12" x14ac:dyDescent="0.2">
      <c r="K3192" s="6"/>
      <c r="L3192" s="172"/>
    </row>
    <row r="3193" spans="11:12" x14ac:dyDescent="0.2">
      <c r="K3193" s="6"/>
      <c r="L3193" s="172"/>
    </row>
    <row r="3194" spans="11:12" x14ac:dyDescent="0.2">
      <c r="K3194" s="6"/>
      <c r="L3194" s="172"/>
    </row>
    <row r="3195" spans="11:12" x14ac:dyDescent="0.2">
      <c r="K3195" s="6"/>
      <c r="L3195" s="172"/>
    </row>
    <row r="3196" spans="11:12" x14ac:dyDescent="0.2">
      <c r="K3196" s="6"/>
      <c r="L3196" s="172"/>
    </row>
    <row r="3197" spans="11:12" x14ac:dyDescent="0.2">
      <c r="K3197" s="6"/>
      <c r="L3197" s="172"/>
    </row>
    <row r="3198" spans="11:12" x14ac:dyDescent="0.2">
      <c r="K3198" s="6"/>
      <c r="L3198" s="172"/>
    </row>
    <row r="3199" spans="11:12" x14ac:dyDescent="0.2">
      <c r="K3199" s="6"/>
      <c r="L3199" s="172"/>
    </row>
    <row r="3200" spans="11:12" x14ac:dyDescent="0.2">
      <c r="K3200" s="6"/>
      <c r="L3200" s="172"/>
    </row>
    <row r="3201" spans="11:12" x14ac:dyDescent="0.2">
      <c r="K3201" s="6"/>
      <c r="L3201" s="172"/>
    </row>
    <row r="3202" spans="11:12" x14ac:dyDescent="0.2">
      <c r="K3202" s="6"/>
      <c r="L3202" s="172"/>
    </row>
    <row r="3203" spans="11:12" x14ac:dyDescent="0.2">
      <c r="K3203" s="6"/>
      <c r="L3203" s="172"/>
    </row>
    <row r="3204" spans="11:12" x14ac:dyDescent="0.2">
      <c r="K3204" s="6"/>
      <c r="L3204" s="172"/>
    </row>
    <row r="3205" spans="11:12" x14ac:dyDescent="0.2">
      <c r="K3205" s="6"/>
      <c r="L3205" s="172"/>
    </row>
    <row r="3206" spans="11:12" x14ac:dyDescent="0.2">
      <c r="K3206" s="6"/>
      <c r="L3206" s="172"/>
    </row>
    <row r="3207" spans="11:12" x14ac:dyDescent="0.2">
      <c r="K3207" s="6"/>
      <c r="L3207" s="172"/>
    </row>
    <row r="3208" spans="11:12" x14ac:dyDescent="0.2">
      <c r="K3208" s="6"/>
      <c r="L3208" s="172"/>
    </row>
    <row r="3209" spans="11:12" x14ac:dyDescent="0.2">
      <c r="K3209" s="6"/>
      <c r="L3209" s="172"/>
    </row>
    <row r="3210" spans="11:12" x14ac:dyDescent="0.2">
      <c r="K3210" s="6"/>
      <c r="L3210" s="172"/>
    </row>
    <row r="3211" spans="11:12" x14ac:dyDescent="0.2">
      <c r="K3211" s="6"/>
      <c r="L3211" s="172"/>
    </row>
    <row r="3212" spans="11:12" x14ac:dyDescent="0.2">
      <c r="K3212" s="6"/>
      <c r="L3212" s="172"/>
    </row>
    <row r="3213" spans="11:12" x14ac:dyDescent="0.2">
      <c r="K3213" s="6"/>
      <c r="L3213" s="172"/>
    </row>
    <row r="3214" spans="11:12" x14ac:dyDescent="0.2">
      <c r="K3214" s="6"/>
      <c r="L3214" s="172"/>
    </row>
    <row r="3215" spans="11:12" x14ac:dyDescent="0.2">
      <c r="K3215" s="6"/>
      <c r="L3215" s="172"/>
    </row>
    <row r="3216" spans="11:12" x14ac:dyDescent="0.2">
      <c r="K3216" s="6"/>
      <c r="L3216" s="172"/>
    </row>
    <row r="3217" spans="11:12" x14ac:dyDescent="0.2">
      <c r="K3217" s="6"/>
      <c r="L3217" s="172"/>
    </row>
    <row r="3218" spans="11:12" x14ac:dyDescent="0.2">
      <c r="K3218" s="6"/>
      <c r="L3218" s="172"/>
    </row>
    <row r="3219" spans="11:12" x14ac:dyDescent="0.2">
      <c r="K3219" s="6"/>
      <c r="L3219" s="172"/>
    </row>
    <row r="3220" spans="11:12" x14ac:dyDescent="0.2">
      <c r="K3220" s="6"/>
      <c r="L3220" s="172"/>
    </row>
    <row r="3221" spans="11:12" x14ac:dyDescent="0.2">
      <c r="K3221" s="6"/>
      <c r="L3221" s="172"/>
    </row>
    <row r="3222" spans="11:12" x14ac:dyDescent="0.2">
      <c r="K3222" s="6"/>
      <c r="L3222" s="172"/>
    </row>
    <row r="3223" spans="11:12" x14ac:dyDescent="0.2">
      <c r="K3223" s="6"/>
      <c r="L3223" s="172"/>
    </row>
    <row r="3224" spans="11:12" x14ac:dyDescent="0.2">
      <c r="K3224" s="6"/>
      <c r="L3224" s="172"/>
    </row>
    <row r="3225" spans="11:12" x14ac:dyDescent="0.2">
      <c r="K3225" s="6"/>
      <c r="L3225" s="172"/>
    </row>
    <row r="3226" spans="11:12" x14ac:dyDescent="0.2">
      <c r="K3226" s="6"/>
      <c r="L3226" s="172"/>
    </row>
    <row r="3227" spans="11:12" x14ac:dyDescent="0.2">
      <c r="K3227" s="6"/>
      <c r="L3227" s="172"/>
    </row>
    <row r="3228" spans="11:12" x14ac:dyDescent="0.2">
      <c r="K3228" s="6"/>
      <c r="L3228" s="172"/>
    </row>
    <row r="3229" spans="11:12" x14ac:dyDescent="0.2">
      <c r="K3229" s="6"/>
      <c r="L3229" s="172"/>
    </row>
    <row r="3230" spans="11:12" x14ac:dyDescent="0.2">
      <c r="K3230" s="6"/>
      <c r="L3230" s="172"/>
    </row>
    <row r="3231" spans="11:12" x14ac:dyDescent="0.2">
      <c r="K3231" s="6"/>
      <c r="L3231" s="172"/>
    </row>
    <row r="3232" spans="11:12" x14ac:dyDescent="0.2">
      <c r="K3232" s="6"/>
      <c r="L3232" s="172"/>
    </row>
    <row r="3233" spans="11:12" x14ac:dyDescent="0.2">
      <c r="K3233" s="6"/>
      <c r="L3233" s="172"/>
    </row>
    <row r="3234" spans="11:12" x14ac:dyDescent="0.2">
      <c r="K3234" s="6"/>
      <c r="L3234" s="172"/>
    </row>
    <row r="3235" spans="11:12" x14ac:dyDescent="0.2">
      <c r="K3235" s="6"/>
      <c r="L3235" s="172"/>
    </row>
    <row r="3236" spans="11:12" x14ac:dyDescent="0.2">
      <c r="K3236" s="6"/>
      <c r="L3236" s="172"/>
    </row>
    <row r="3237" spans="11:12" x14ac:dyDescent="0.2">
      <c r="K3237" s="6"/>
      <c r="L3237" s="172"/>
    </row>
    <row r="3238" spans="11:12" x14ac:dyDescent="0.2">
      <c r="K3238" s="6"/>
      <c r="L3238" s="172"/>
    </row>
    <row r="3239" spans="11:12" x14ac:dyDescent="0.2">
      <c r="K3239" s="6"/>
      <c r="L3239" s="172"/>
    </row>
    <row r="3240" spans="11:12" x14ac:dyDescent="0.2">
      <c r="K3240" s="6"/>
      <c r="L3240" s="172"/>
    </row>
    <row r="3241" spans="11:12" x14ac:dyDescent="0.2">
      <c r="K3241" s="6"/>
      <c r="L3241" s="172"/>
    </row>
    <row r="3242" spans="11:12" x14ac:dyDescent="0.2">
      <c r="K3242" s="6"/>
      <c r="L3242" s="172"/>
    </row>
    <row r="3243" spans="11:12" x14ac:dyDescent="0.2">
      <c r="K3243" s="6"/>
      <c r="L3243" s="172"/>
    </row>
    <row r="3244" spans="11:12" x14ac:dyDescent="0.2">
      <c r="K3244" s="6"/>
      <c r="L3244" s="172"/>
    </row>
    <row r="3245" spans="11:12" x14ac:dyDescent="0.2">
      <c r="K3245" s="6"/>
      <c r="L3245" s="172"/>
    </row>
    <row r="3246" spans="11:12" x14ac:dyDescent="0.2">
      <c r="K3246" s="6"/>
      <c r="L3246" s="172"/>
    </row>
    <row r="3247" spans="11:12" x14ac:dyDescent="0.2">
      <c r="K3247" s="6"/>
      <c r="L3247" s="172"/>
    </row>
    <row r="3248" spans="11:12" x14ac:dyDescent="0.2">
      <c r="K3248" s="6"/>
      <c r="L3248" s="172"/>
    </row>
    <row r="3249" spans="11:12" x14ac:dyDescent="0.2">
      <c r="K3249" s="6"/>
      <c r="L3249" s="172"/>
    </row>
    <row r="3250" spans="11:12" x14ac:dyDescent="0.2">
      <c r="K3250" s="6"/>
      <c r="L3250" s="172"/>
    </row>
    <row r="3251" spans="11:12" x14ac:dyDescent="0.2">
      <c r="K3251" s="6"/>
      <c r="L3251" s="172"/>
    </row>
    <row r="3252" spans="11:12" x14ac:dyDescent="0.2">
      <c r="K3252" s="6"/>
      <c r="L3252" s="172"/>
    </row>
    <row r="3253" spans="11:12" x14ac:dyDescent="0.2">
      <c r="K3253" s="6"/>
      <c r="L3253" s="172"/>
    </row>
    <row r="3254" spans="11:12" x14ac:dyDescent="0.2">
      <c r="K3254" s="6"/>
      <c r="L3254" s="172"/>
    </row>
    <row r="3255" spans="11:12" x14ac:dyDescent="0.2">
      <c r="K3255" s="6"/>
      <c r="L3255" s="172"/>
    </row>
    <row r="3256" spans="11:12" x14ac:dyDescent="0.2">
      <c r="K3256" s="6"/>
      <c r="L3256" s="172"/>
    </row>
    <row r="3257" spans="11:12" x14ac:dyDescent="0.2">
      <c r="K3257" s="6"/>
      <c r="L3257" s="172"/>
    </row>
    <row r="3258" spans="11:12" x14ac:dyDescent="0.2">
      <c r="K3258" s="6"/>
      <c r="L3258" s="172"/>
    </row>
    <row r="3259" spans="11:12" x14ac:dyDescent="0.2">
      <c r="K3259" s="6"/>
      <c r="L3259" s="172"/>
    </row>
    <row r="3260" spans="11:12" x14ac:dyDescent="0.2">
      <c r="K3260" s="6"/>
      <c r="L3260" s="172"/>
    </row>
    <row r="3261" spans="11:12" x14ac:dyDescent="0.2">
      <c r="K3261" s="6"/>
      <c r="L3261" s="172"/>
    </row>
    <row r="3262" spans="11:12" x14ac:dyDescent="0.2">
      <c r="K3262" s="6"/>
      <c r="L3262" s="172"/>
    </row>
    <row r="3263" spans="11:12" x14ac:dyDescent="0.2">
      <c r="K3263" s="6"/>
      <c r="L3263" s="172"/>
    </row>
    <row r="3264" spans="11:12" x14ac:dyDescent="0.2">
      <c r="K3264" s="6"/>
      <c r="L3264" s="172"/>
    </row>
    <row r="3265" spans="11:12" x14ac:dyDescent="0.2">
      <c r="K3265" s="6"/>
      <c r="L3265" s="172"/>
    </row>
    <row r="3266" spans="11:12" x14ac:dyDescent="0.2">
      <c r="K3266" s="6"/>
      <c r="L3266" s="172"/>
    </row>
    <row r="3267" spans="11:12" x14ac:dyDescent="0.2">
      <c r="K3267" s="6"/>
      <c r="L3267" s="172"/>
    </row>
    <row r="3268" spans="11:12" x14ac:dyDescent="0.2">
      <c r="K3268" s="6"/>
      <c r="L3268" s="172"/>
    </row>
    <row r="3269" spans="11:12" x14ac:dyDescent="0.2">
      <c r="K3269" s="6"/>
      <c r="L3269" s="172"/>
    </row>
    <row r="3270" spans="11:12" x14ac:dyDescent="0.2">
      <c r="K3270" s="6"/>
      <c r="L3270" s="172"/>
    </row>
    <row r="3271" spans="11:12" x14ac:dyDescent="0.2">
      <c r="K3271" s="6"/>
      <c r="L3271" s="172"/>
    </row>
    <row r="3272" spans="11:12" x14ac:dyDescent="0.2">
      <c r="K3272" s="6"/>
      <c r="L3272" s="172"/>
    </row>
    <row r="3273" spans="11:12" x14ac:dyDescent="0.2">
      <c r="K3273" s="6"/>
      <c r="L3273" s="172"/>
    </row>
    <row r="3274" spans="11:12" x14ac:dyDescent="0.2">
      <c r="K3274" s="6"/>
      <c r="L3274" s="172"/>
    </row>
    <row r="3275" spans="11:12" x14ac:dyDescent="0.2">
      <c r="K3275" s="6"/>
      <c r="L3275" s="172"/>
    </row>
    <row r="3276" spans="11:12" x14ac:dyDescent="0.2">
      <c r="K3276" s="6"/>
      <c r="L3276" s="172"/>
    </row>
    <row r="3277" spans="11:12" x14ac:dyDescent="0.2">
      <c r="K3277" s="6"/>
      <c r="L3277" s="172"/>
    </row>
    <row r="3278" spans="11:12" x14ac:dyDescent="0.2">
      <c r="K3278" s="6"/>
      <c r="L3278" s="172"/>
    </row>
    <row r="3279" spans="11:12" x14ac:dyDescent="0.2">
      <c r="K3279" s="6"/>
      <c r="L3279" s="172"/>
    </row>
    <row r="3280" spans="11:12" x14ac:dyDescent="0.2">
      <c r="K3280" s="6"/>
      <c r="L3280" s="172"/>
    </row>
    <row r="3281" spans="11:12" x14ac:dyDescent="0.2">
      <c r="K3281" s="6"/>
      <c r="L3281" s="172"/>
    </row>
    <row r="3282" spans="11:12" x14ac:dyDescent="0.2">
      <c r="K3282" s="6"/>
      <c r="L3282" s="172"/>
    </row>
    <row r="3283" spans="11:12" x14ac:dyDescent="0.2">
      <c r="K3283" s="6"/>
      <c r="L3283" s="172"/>
    </row>
    <row r="3284" spans="11:12" x14ac:dyDescent="0.2">
      <c r="K3284" s="6"/>
      <c r="L3284" s="172"/>
    </row>
    <row r="3285" spans="11:12" x14ac:dyDescent="0.2">
      <c r="K3285" s="6"/>
      <c r="L3285" s="172"/>
    </row>
    <row r="3286" spans="11:12" x14ac:dyDescent="0.2">
      <c r="K3286" s="6"/>
      <c r="L3286" s="172"/>
    </row>
    <row r="3287" spans="11:12" x14ac:dyDescent="0.2">
      <c r="K3287" s="6"/>
      <c r="L3287" s="172"/>
    </row>
    <row r="3288" spans="11:12" x14ac:dyDescent="0.2">
      <c r="K3288" s="6"/>
      <c r="L3288" s="172"/>
    </row>
    <row r="3289" spans="11:12" x14ac:dyDescent="0.2">
      <c r="K3289" s="6"/>
      <c r="L3289" s="172"/>
    </row>
    <row r="3290" spans="11:12" x14ac:dyDescent="0.2">
      <c r="K3290" s="6"/>
      <c r="L3290" s="172"/>
    </row>
    <row r="3291" spans="11:12" x14ac:dyDescent="0.2">
      <c r="K3291" s="6"/>
      <c r="L3291" s="172"/>
    </row>
    <row r="3292" spans="11:12" x14ac:dyDescent="0.2">
      <c r="K3292" s="6"/>
      <c r="L3292" s="172"/>
    </row>
    <row r="3293" spans="11:12" x14ac:dyDescent="0.2">
      <c r="K3293" s="6"/>
      <c r="L3293" s="172"/>
    </row>
    <row r="3294" spans="11:12" x14ac:dyDescent="0.2">
      <c r="K3294" s="6"/>
      <c r="L3294" s="172"/>
    </row>
    <row r="3295" spans="11:12" x14ac:dyDescent="0.2">
      <c r="K3295" s="6"/>
      <c r="L3295" s="172"/>
    </row>
    <row r="3296" spans="11:12" x14ac:dyDescent="0.2">
      <c r="K3296" s="6"/>
      <c r="L3296" s="172"/>
    </row>
    <row r="3297" spans="11:12" x14ac:dyDescent="0.2">
      <c r="K3297" s="6"/>
      <c r="L3297" s="172"/>
    </row>
    <row r="3298" spans="11:12" x14ac:dyDescent="0.2">
      <c r="K3298" s="6"/>
      <c r="L3298" s="172"/>
    </row>
    <row r="3299" spans="11:12" x14ac:dyDescent="0.2">
      <c r="K3299" s="6"/>
      <c r="L3299" s="172"/>
    </row>
    <row r="3300" spans="11:12" x14ac:dyDescent="0.2">
      <c r="K3300" s="6"/>
      <c r="L3300" s="172"/>
    </row>
    <row r="3301" spans="11:12" x14ac:dyDescent="0.2">
      <c r="K3301" s="6"/>
      <c r="L3301" s="172"/>
    </row>
    <row r="3302" spans="11:12" x14ac:dyDescent="0.2">
      <c r="K3302" s="6"/>
      <c r="L3302" s="172"/>
    </row>
    <row r="3303" spans="11:12" x14ac:dyDescent="0.2">
      <c r="K3303" s="6"/>
      <c r="L3303" s="172"/>
    </row>
    <row r="3304" spans="11:12" x14ac:dyDescent="0.2">
      <c r="K3304" s="6"/>
      <c r="L3304" s="172"/>
    </row>
    <row r="3305" spans="11:12" x14ac:dyDescent="0.2">
      <c r="K3305" s="6"/>
      <c r="L3305" s="172"/>
    </row>
    <row r="3306" spans="11:12" x14ac:dyDescent="0.2">
      <c r="K3306" s="6"/>
      <c r="L3306" s="172"/>
    </row>
    <row r="3307" spans="11:12" x14ac:dyDescent="0.2">
      <c r="K3307" s="6"/>
      <c r="L3307" s="172"/>
    </row>
    <row r="3308" spans="11:12" x14ac:dyDescent="0.2">
      <c r="K3308" s="6"/>
      <c r="L3308" s="172"/>
    </row>
    <row r="3309" spans="11:12" x14ac:dyDescent="0.2">
      <c r="K3309" s="6"/>
      <c r="L3309" s="172"/>
    </row>
    <row r="3310" spans="11:12" x14ac:dyDescent="0.2">
      <c r="K3310" s="6"/>
      <c r="L3310" s="172"/>
    </row>
    <row r="3311" spans="11:12" x14ac:dyDescent="0.2">
      <c r="K3311" s="6"/>
      <c r="L3311" s="172"/>
    </row>
    <row r="3312" spans="11:12" x14ac:dyDescent="0.2">
      <c r="K3312" s="6"/>
      <c r="L3312" s="172"/>
    </row>
    <row r="3313" spans="11:12" x14ac:dyDescent="0.2">
      <c r="K3313" s="6"/>
      <c r="L3313" s="172"/>
    </row>
    <row r="3314" spans="11:12" x14ac:dyDescent="0.2">
      <c r="K3314" s="6"/>
      <c r="L3314" s="172"/>
    </row>
    <row r="3315" spans="11:12" x14ac:dyDescent="0.2">
      <c r="K3315" s="6"/>
      <c r="L3315" s="172"/>
    </row>
    <row r="3316" spans="11:12" x14ac:dyDescent="0.2">
      <c r="K3316" s="6"/>
      <c r="L3316" s="172"/>
    </row>
    <row r="3317" spans="11:12" x14ac:dyDescent="0.2">
      <c r="K3317" s="6"/>
      <c r="L3317" s="172"/>
    </row>
    <row r="3318" spans="11:12" x14ac:dyDescent="0.2">
      <c r="K3318" s="6"/>
      <c r="L3318" s="172"/>
    </row>
    <row r="3319" spans="11:12" x14ac:dyDescent="0.2">
      <c r="K3319" s="6"/>
      <c r="L3319" s="172"/>
    </row>
    <row r="3320" spans="11:12" x14ac:dyDescent="0.2">
      <c r="K3320" s="6"/>
      <c r="L3320" s="172"/>
    </row>
    <row r="3321" spans="11:12" x14ac:dyDescent="0.2">
      <c r="K3321" s="6"/>
      <c r="L3321" s="172"/>
    </row>
    <row r="3322" spans="11:12" x14ac:dyDescent="0.2">
      <c r="K3322" s="6"/>
      <c r="L3322" s="172"/>
    </row>
    <row r="3323" spans="11:12" x14ac:dyDescent="0.2">
      <c r="K3323" s="6"/>
      <c r="L3323" s="172"/>
    </row>
    <row r="3324" spans="11:12" x14ac:dyDescent="0.2">
      <c r="K3324" s="6"/>
      <c r="L3324" s="172"/>
    </row>
    <row r="3325" spans="11:12" x14ac:dyDescent="0.2">
      <c r="K3325" s="6"/>
      <c r="L3325" s="172"/>
    </row>
    <row r="3326" spans="11:12" x14ac:dyDescent="0.2">
      <c r="K3326" s="6"/>
      <c r="L3326" s="172"/>
    </row>
    <row r="3327" spans="11:12" x14ac:dyDescent="0.2">
      <c r="K3327" s="6"/>
      <c r="L3327" s="172"/>
    </row>
    <row r="3328" spans="11:12" x14ac:dyDescent="0.2">
      <c r="K3328" s="6"/>
      <c r="L3328" s="172"/>
    </row>
    <row r="3329" spans="11:12" x14ac:dyDescent="0.2">
      <c r="K3329" s="6"/>
      <c r="L3329" s="172"/>
    </row>
    <row r="3330" spans="11:12" x14ac:dyDescent="0.2">
      <c r="K3330" s="6"/>
      <c r="L3330" s="172"/>
    </row>
    <row r="3331" spans="11:12" x14ac:dyDescent="0.2">
      <c r="K3331" s="6"/>
      <c r="L3331" s="172"/>
    </row>
    <row r="3332" spans="11:12" x14ac:dyDescent="0.2">
      <c r="K3332" s="6"/>
      <c r="L3332" s="172"/>
    </row>
    <row r="3333" spans="11:12" x14ac:dyDescent="0.2">
      <c r="K3333" s="6"/>
      <c r="L3333" s="172"/>
    </row>
    <row r="3334" spans="11:12" x14ac:dyDescent="0.2">
      <c r="K3334" s="6"/>
      <c r="L3334" s="172"/>
    </row>
    <row r="3335" spans="11:12" x14ac:dyDescent="0.2">
      <c r="K3335" s="6"/>
      <c r="L3335" s="172"/>
    </row>
    <row r="3336" spans="11:12" x14ac:dyDescent="0.2">
      <c r="K3336" s="6"/>
      <c r="L3336" s="172"/>
    </row>
    <row r="3337" spans="11:12" x14ac:dyDescent="0.2">
      <c r="K3337" s="6"/>
      <c r="L3337" s="172"/>
    </row>
    <row r="3338" spans="11:12" x14ac:dyDescent="0.2">
      <c r="K3338" s="6"/>
      <c r="L3338" s="172"/>
    </row>
    <row r="3339" spans="11:12" x14ac:dyDescent="0.2">
      <c r="K3339" s="6"/>
      <c r="L3339" s="172"/>
    </row>
    <row r="3340" spans="11:12" x14ac:dyDescent="0.2">
      <c r="K3340" s="6"/>
      <c r="L3340" s="172"/>
    </row>
    <row r="3341" spans="11:12" x14ac:dyDescent="0.2">
      <c r="K3341" s="6"/>
      <c r="L3341" s="172"/>
    </row>
    <row r="3342" spans="11:12" x14ac:dyDescent="0.2">
      <c r="K3342" s="6"/>
      <c r="L3342" s="172"/>
    </row>
    <row r="3343" spans="11:12" x14ac:dyDescent="0.2">
      <c r="K3343" s="6"/>
      <c r="L3343" s="172"/>
    </row>
    <row r="3344" spans="11:12" x14ac:dyDescent="0.2">
      <c r="K3344" s="6"/>
      <c r="L3344" s="172"/>
    </row>
    <row r="3345" spans="11:12" x14ac:dyDescent="0.2">
      <c r="K3345" s="6"/>
      <c r="L3345" s="172"/>
    </row>
    <row r="3346" spans="11:12" x14ac:dyDescent="0.2">
      <c r="K3346" s="6"/>
      <c r="L3346" s="172"/>
    </row>
    <row r="3347" spans="11:12" x14ac:dyDescent="0.2">
      <c r="K3347" s="6"/>
      <c r="L3347" s="172"/>
    </row>
    <row r="3348" spans="11:12" x14ac:dyDescent="0.2">
      <c r="K3348" s="6"/>
      <c r="L3348" s="172"/>
    </row>
    <row r="3349" spans="11:12" x14ac:dyDescent="0.2">
      <c r="K3349" s="6"/>
      <c r="L3349" s="172"/>
    </row>
    <row r="3350" spans="11:12" x14ac:dyDescent="0.2">
      <c r="K3350" s="6"/>
      <c r="L3350" s="172"/>
    </row>
    <row r="3351" spans="11:12" x14ac:dyDescent="0.2">
      <c r="K3351" s="6"/>
      <c r="L3351" s="172"/>
    </row>
    <row r="3352" spans="11:12" x14ac:dyDescent="0.2">
      <c r="K3352" s="6"/>
      <c r="L3352" s="172"/>
    </row>
    <row r="3353" spans="11:12" x14ac:dyDescent="0.2">
      <c r="K3353" s="6"/>
      <c r="L3353" s="172"/>
    </row>
    <row r="3354" spans="11:12" x14ac:dyDescent="0.2">
      <c r="K3354" s="6"/>
      <c r="L3354" s="172"/>
    </row>
    <row r="3355" spans="11:12" x14ac:dyDescent="0.2">
      <c r="K3355" s="6"/>
      <c r="L3355" s="172"/>
    </row>
    <row r="3356" spans="11:12" x14ac:dyDescent="0.2">
      <c r="K3356" s="6"/>
      <c r="L3356" s="172"/>
    </row>
    <row r="3357" spans="11:12" x14ac:dyDescent="0.2">
      <c r="K3357" s="6"/>
      <c r="L3357" s="172"/>
    </row>
    <row r="3358" spans="11:12" x14ac:dyDescent="0.2">
      <c r="K3358" s="6"/>
      <c r="L3358" s="172"/>
    </row>
    <row r="3359" spans="11:12" x14ac:dyDescent="0.2">
      <c r="K3359" s="6"/>
      <c r="L3359" s="172"/>
    </row>
    <row r="3360" spans="11:12" x14ac:dyDescent="0.2">
      <c r="K3360" s="6"/>
      <c r="L3360" s="172"/>
    </row>
    <row r="3361" spans="11:12" x14ac:dyDescent="0.2">
      <c r="K3361" s="6"/>
      <c r="L3361" s="172"/>
    </row>
    <row r="3362" spans="11:12" x14ac:dyDescent="0.2">
      <c r="K3362" s="6"/>
      <c r="L3362" s="172"/>
    </row>
    <row r="3363" spans="11:12" x14ac:dyDescent="0.2">
      <c r="K3363" s="6"/>
      <c r="L3363" s="172"/>
    </row>
    <row r="3364" spans="11:12" x14ac:dyDescent="0.2">
      <c r="K3364" s="6"/>
      <c r="L3364" s="172"/>
    </row>
    <row r="3365" spans="11:12" x14ac:dyDescent="0.2">
      <c r="K3365" s="6"/>
      <c r="L3365" s="172"/>
    </row>
    <row r="3366" spans="11:12" x14ac:dyDescent="0.2">
      <c r="K3366" s="6"/>
      <c r="L3366" s="172"/>
    </row>
    <row r="3367" spans="11:12" x14ac:dyDescent="0.2">
      <c r="K3367" s="6"/>
      <c r="L3367" s="172"/>
    </row>
    <row r="3368" spans="11:12" x14ac:dyDescent="0.2">
      <c r="K3368" s="6"/>
      <c r="L3368" s="172"/>
    </row>
    <row r="3369" spans="11:12" x14ac:dyDescent="0.2">
      <c r="K3369" s="6"/>
      <c r="L3369" s="172"/>
    </row>
    <row r="3370" spans="11:12" x14ac:dyDescent="0.2">
      <c r="K3370" s="6"/>
      <c r="L3370" s="172"/>
    </row>
    <row r="3371" spans="11:12" x14ac:dyDescent="0.2">
      <c r="K3371" s="6"/>
      <c r="L3371" s="172"/>
    </row>
    <row r="3372" spans="11:12" x14ac:dyDescent="0.2">
      <c r="K3372" s="6"/>
      <c r="L3372" s="172"/>
    </row>
    <row r="3373" spans="11:12" x14ac:dyDescent="0.2">
      <c r="K3373" s="6"/>
      <c r="L3373" s="172"/>
    </row>
    <row r="3374" spans="11:12" x14ac:dyDescent="0.2">
      <c r="K3374" s="6"/>
      <c r="L3374" s="172"/>
    </row>
    <row r="3375" spans="11:12" x14ac:dyDescent="0.2">
      <c r="K3375" s="6"/>
      <c r="L3375" s="172"/>
    </row>
    <row r="3376" spans="11:12" x14ac:dyDescent="0.2">
      <c r="K3376" s="6"/>
      <c r="L3376" s="172"/>
    </row>
    <row r="3377" spans="11:12" x14ac:dyDescent="0.2">
      <c r="K3377" s="6"/>
      <c r="L3377" s="172"/>
    </row>
    <row r="3378" spans="11:12" x14ac:dyDescent="0.2">
      <c r="K3378" s="6"/>
      <c r="L3378" s="172"/>
    </row>
    <row r="3379" spans="11:12" x14ac:dyDescent="0.2">
      <c r="K3379" s="6"/>
      <c r="L3379" s="172"/>
    </row>
    <row r="3380" spans="11:12" x14ac:dyDescent="0.2">
      <c r="K3380" s="6"/>
      <c r="L3380" s="172"/>
    </row>
    <row r="3381" spans="11:12" x14ac:dyDescent="0.2">
      <c r="K3381" s="6"/>
      <c r="L3381" s="172"/>
    </row>
    <row r="3382" spans="11:12" x14ac:dyDescent="0.2">
      <c r="K3382" s="6"/>
      <c r="L3382" s="172"/>
    </row>
    <row r="3383" spans="11:12" x14ac:dyDescent="0.2">
      <c r="K3383" s="6"/>
      <c r="L3383" s="172"/>
    </row>
    <row r="3384" spans="11:12" x14ac:dyDescent="0.2">
      <c r="K3384" s="6"/>
      <c r="L3384" s="172"/>
    </row>
    <row r="3385" spans="11:12" x14ac:dyDescent="0.2">
      <c r="K3385" s="6"/>
      <c r="L3385" s="172"/>
    </row>
    <row r="3386" spans="11:12" x14ac:dyDescent="0.2">
      <c r="K3386" s="6"/>
      <c r="L3386" s="172"/>
    </row>
    <row r="3387" spans="11:12" x14ac:dyDescent="0.2">
      <c r="K3387" s="6"/>
      <c r="L3387" s="172"/>
    </row>
    <row r="3388" spans="11:12" x14ac:dyDescent="0.2">
      <c r="K3388" s="6"/>
      <c r="L3388" s="172"/>
    </row>
    <row r="3389" spans="11:12" x14ac:dyDescent="0.2">
      <c r="K3389" s="6"/>
      <c r="L3389" s="172"/>
    </row>
    <row r="3390" spans="11:12" x14ac:dyDescent="0.2">
      <c r="K3390" s="6"/>
      <c r="L3390" s="172"/>
    </row>
    <row r="3391" spans="11:12" x14ac:dyDescent="0.2">
      <c r="K3391" s="6"/>
      <c r="L3391" s="172"/>
    </row>
    <row r="3392" spans="11:12" x14ac:dyDescent="0.2">
      <c r="K3392" s="6"/>
      <c r="L3392" s="172"/>
    </row>
    <row r="3393" spans="11:12" x14ac:dyDescent="0.2">
      <c r="K3393" s="6"/>
      <c r="L3393" s="172"/>
    </row>
    <row r="3394" spans="11:12" x14ac:dyDescent="0.2">
      <c r="K3394" s="6"/>
      <c r="L3394" s="172"/>
    </row>
    <row r="3395" spans="11:12" x14ac:dyDescent="0.2">
      <c r="K3395" s="6"/>
      <c r="L3395" s="172"/>
    </row>
    <row r="3396" spans="11:12" x14ac:dyDescent="0.2">
      <c r="K3396" s="6"/>
      <c r="L3396" s="172"/>
    </row>
    <row r="3397" spans="11:12" x14ac:dyDescent="0.2">
      <c r="K3397" s="6"/>
      <c r="L3397" s="172"/>
    </row>
    <row r="3398" spans="11:12" x14ac:dyDescent="0.2">
      <c r="K3398" s="6"/>
      <c r="L3398" s="172"/>
    </row>
    <row r="3399" spans="11:12" x14ac:dyDescent="0.2">
      <c r="K3399" s="6"/>
      <c r="L3399" s="172"/>
    </row>
    <row r="3400" spans="11:12" x14ac:dyDescent="0.2">
      <c r="K3400" s="6"/>
      <c r="L3400" s="172"/>
    </row>
    <row r="3401" spans="11:12" x14ac:dyDescent="0.2">
      <c r="K3401" s="6"/>
      <c r="L3401" s="172"/>
    </row>
    <row r="3402" spans="11:12" x14ac:dyDescent="0.2">
      <c r="K3402" s="6"/>
      <c r="L3402" s="172"/>
    </row>
    <row r="3403" spans="11:12" x14ac:dyDescent="0.2">
      <c r="K3403" s="6"/>
      <c r="L3403" s="172"/>
    </row>
    <row r="3404" spans="11:12" x14ac:dyDescent="0.2">
      <c r="K3404" s="6"/>
      <c r="L3404" s="172"/>
    </row>
    <row r="3405" spans="11:12" x14ac:dyDescent="0.2">
      <c r="K3405" s="6"/>
      <c r="L3405" s="172"/>
    </row>
    <row r="3406" spans="11:12" x14ac:dyDescent="0.2">
      <c r="K3406" s="6"/>
      <c r="L3406" s="172"/>
    </row>
    <row r="3407" spans="11:12" x14ac:dyDescent="0.2">
      <c r="K3407" s="6"/>
      <c r="L3407" s="172"/>
    </row>
    <row r="3408" spans="11:12" x14ac:dyDescent="0.2">
      <c r="K3408" s="6"/>
      <c r="L3408" s="172"/>
    </row>
    <row r="3409" spans="11:12" x14ac:dyDescent="0.2">
      <c r="K3409" s="6"/>
      <c r="L3409" s="172"/>
    </row>
    <row r="3410" spans="11:12" x14ac:dyDescent="0.2">
      <c r="K3410" s="6"/>
      <c r="L3410" s="172"/>
    </row>
    <row r="3411" spans="11:12" x14ac:dyDescent="0.2">
      <c r="K3411" s="6"/>
      <c r="L3411" s="172"/>
    </row>
    <row r="3412" spans="11:12" x14ac:dyDescent="0.2">
      <c r="K3412" s="6"/>
      <c r="L3412" s="172"/>
    </row>
    <row r="3413" spans="11:12" x14ac:dyDescent="0.2">
      <c r="K3413" s="6"/>
      <c r="L3413" s="172"/>
    </row>
    <row r="3414" spans="11:12" x14ac:dyDescent="0.2">
      <c r="K3414" s="6"/>
      <c r="L3414" s="172"/>
    </row>
    <row r="3415" spans="11:12" x14ac:dyDescent="0.2">
      <c r="K3415" s="6"/>
      <c r="L3415" s="172"/>
    </row>
    <row r="3416" spans="11:12" x14ac:dyDescent="0.2">
      <c r="K3416" s="6"/>
      <c r="L3416" s="172"/>
    </row>
    <row r="3417" spans="11:12" x14ac:dyDescent="0.2">
      <c r="K3417" s="6"/>
      <c r="L3417" s="172"/>
    </row>
    <row r="3418" spans="11:12" x14ac:dyDescent="0.2">
      <c r="K3418" s="6"/>
      <c r="L3418" s="172"/>
    </row>
    <row r="3419" spans="11:12" x14ac:dyDescent="0.2">
      <c r="K3419" s="6"/>
      <c r="L3419" s="172"/>
    </row>
    <row r="3420" spans="11:12" x14ac:dyDescent="0.2">
      <c r="K3420" s="6"/>
      <c r="L3420" s="172"/>
    </row>
    <row r="3421" spans="11:12" x14ac:dyDescent="0.2">
      <c r="K3421" s="6"/>
      <c r="L3421" s="172"/>
    </row>
    <row r="3422" spans="11:12" x14ac:dyDescent="0.2">
      <c r="K3422" s="6"/>
      <c r="L3422" s="172"/>
    </row>
    <row r="3423" spans="11:12" x14ac:dyDescent="0.2">
      <c r="K3423" s="6"/>
      <c r="L3423" s="172"/>
    </row>
    <row r="3424" spans="11:12" x14ac:dyDescent="0.2">
      <c r="K3424" s="6"/>
      <c r="L3424" s="172"/>
    </row>
    <row r="3425" spans="11:12" x14ac:dyDescent="0.2">
      <c r="K3425" s="6"/>
      <c r="L3425" s="172"/>
    </row>
    <row r="3426" spans="11:12" x14ac:dyDescent="0.2">
      <c r="K3426" s="6"/>
      <c r="L3426" s="172"/>
    </row>
    <row r="3427" spans="11:12" x14ac:dyDescent="0.2">
      <c r="K3427" s="6"/>
      <c r="L3427" s="172"/>
    </row>
    <row r="3428" spans="11:12" x14ac:dyDescent="0.2">
      <c r="K3428" s="6"/>
      <c r="L3428" s="172"/>
    </row>
    <row r="3429" spans="11:12" x14ac:dyDescent="0.2">
      <c r="K3429" s="6"/>
      <c r="L3429" s="172"/>
    </row>
    <row r="3430" spans="11:12" x14ac:dyDescent="0.2">
      <c r="K3430" s="6"/>
      <c r="L3430" s="172"/>
    </row>
    <row r="3431" spans="11:12" x14ac:dyDescent="0.2">
      <c r="K3431" s="6"/>
      <c r="L3431" s="172"/>
    </row>
    <row r="3432" spans="11:12" x14ac:dyDescent="0.2">
      <c r="K3432" s="6"/>
      <c r="L3432" s="172"/>
    </row>
    <row r="3433" spans="11:12" x14ac:dyDescent="0.2">
      <c r="K3433" s="6"/>
      <c r="L3433" s="172"/>
    </row>
    <row r="3434" spans="11:12" x14ac:dyDescent="0.2">
      <c r="K3434" s="6"/>
      <c r="L3434" s="172"/>
    </row>
    <row r="3435" spans="11:12" x14ac:dyDescent="0.2">
      <c r="K3435" s="6"/>
      <c r="L3435" s="172"/>
    </row>
    <row r="3436" spans="11:12" x14ac:dyDescent="0.2">
      <c r="K3436" s="6"/>
      <c r="L3436" s="172"/>
    </row>
    <row r="3437" spans="11:12" x14ac:dyDescent="0.2">
      <c r="K3437" s="6"/>
      <c r="L3437" s="172"/>
    </row>
    <row r="3438" spans="11:12" x14ac:dyDescent="0.2">
      <c r="K3438" s="6"/>
      <c r="L3438" s="172"/>
    </row>
    <row r="3439" spans="11:12" x14ac:dyDescent="0.2">
      <c r="K3439" s="6"/>
      <c r="L3439" s="172"/>
    </row>
    <row r="3440" spans="11:12" x14ac:dyDescent="0.2">
      <c r="K3440" s="6"/>
      <c r="L3440" s="172"/>
    </row>
    <row r="3441" spans="11:12" x14ac:dyDescent="0.2">
      <c r="K3441" s="6"/>
      <c r="L3441" s="172"/>
    </row>
    <row r="3442" spans="11:12" x14ac:dyDescent="0.2">
      <c r="K3442" s="6"/>
      <c r="L3442" s="172"/>
    </row>
    <row r="3443" spans="11:12" x14ac:dyDescent="0.2">
      <c r="K3443" s="6"/>
      <c r="L3443" s="172"/>
    </row>
    <row r="3444" spans="11:12" x14ac:dyDescent="0.2">
      <c r="K3444" s="6"/>
      <c r="L3444" s="172"/>
    </row>
    <row r="3445" spans="11:12" x14ac:dyDescent="0.2">
      <c r="K3445" s="6"/>
      <c r="L3445" s="172"/>
    </row>
    <row r="3446" spans="11:12" x14ac:dyDescent="0.2">
      <c r="K3446" s="6"/>
      <c r="L3446" s="172"/>
    </row>
    <row r="3447" spans="11:12" x14ac:dyDescent="0.2">
      <c r="K3447" s="6"/>
      <c r="L3447" s="172"/>
    </row>
    <row r="3448" spans="11:12" x14ac:dyDescent="0.2">
      <c r="K3448" s="6"/>
      <c r="L3448" s="172"/>
    </row>
    <row r="3449" spans="11:12" x14ac:dyDescent="0.2">
      <c r="K3449" s="6"/>
      <c r="L3449" s="172"/>
    </row>
    <row r="3450" spans="11:12" x14ac:dyDescent="0.2">
      <c r="K3450" s="6"/>
      <c r="L3450" s="172"/>
    </row>
    <row r="3451" spans="11:12" x14ac:dyDescent="0.2">
      <c r="K3451" s="6"/>
      <c r="L3451" s="172"/>
    </row>
    <row r="3452" spans="11:12" x14ac:dyDescent="0.2">
      <c r="K3452" s="6"/>
      <c r="L3452" s="172"/>
    </row>
    <row r="3453" spans="11:12" x14ac:dyDescent="0.2">
      <c r="K3453" s="6"/>
      <c r="L3453" s="172"/>
    </row>
    <row r="3454" spans="11:12" x14ac:dyDescent="0.2">
      <c r="K3454" s="6"/>
      <c r="L3454" s="172"/>
    </row>
    <row r="3455" spans="11:12" x14ac:dyDescent="0.2">
      <c r="K3455" s="6"/>
      <c r="L3455" s="172"/>
    </row>
    <row r="3456" spans="11:12" x14ac:dyDescent="0.2">
      <c r="K3456" s="6"/>
      <c r="L3456" s="172"/>
    </row>
    <row r="3457" spans="11:12" x14ac:dyDescent="0.2">
      <c r="K3457" s="6"/>
      <c r="L3457" s="172"/>
    </row>
    <row r="3458" spans="11:12" x14ac:dyDescent="0.2">
      <c r="K3458" s="6"/>
      <c r="L3458" s="172"/>
    </row>
    <row r="3459" spans="11:12" x14ac:dyDescent="0.2">
      <c r="K3459" s="6"/>
      <c r="L3459" s="172"/>
    </row>
    <row r="3460" spans="11:12" x14ac:dyDescent="0.2">
      <c r="K3460" s="6"/>
      <c r="L3460" s="172"/>
    </row>
    <row r="3461" spans="11:12" x14ac:dyDescent="0.2">
      <c r="K3461" s="6"/>
      <c r="L3461" s="172"/>
    </row>
    <row r="3462" spans="11:12" x14ac:dyDescent="0.2">
      <c r="K3462" s="6"/>
      <c r="L3462" s="172"/>
    </row>
    <row r="3463" spans="11:12" x14ac:dyDescent="0.2">
      <c r="K3463" s="6"/>
      <c r="L3463" s="172"/>
    </row>
    <row r="3464" spans="11:12" x14ac:dyDescent="0.2">
      <c r="K3464" s="6"/>
      <c r="L3464" s="172"/>
    </row>
    <row r="3465" spans="11:12" x14ac:dyDescent="0.2">
      <c r="K3465" s="6"/>
      <c r="L3465" s="172"/>
    </row>
    <row r="3466" spans="11:12" x14ac:dyDescent="0.2">
      <c r="K3466" s="6"/>
      <c r="L3466" s="172"/>
    </row>
    <row r="3467" spans="11:12" x14ac:dyDescent="0.2">
      <c r="K3467" s="6"/>
      <c r="L3467" s="172"/>
    </row>
    <row r="3468" spans="11:12" x14ac:dyDescent="0.2">
      <c r="K3468" s="6"/>
      <c r="L3468" s="172"/>
    </row>
    <row r="3469" spans="11:12" x14ac:dyDescent="0.2">
      <c r="K3469" s="6"/>
      <c r="L3469" s="172"/>
    </row>
    <row r="3470" spans="11:12" x14ac:dyDescent="0.2">
      <c r="K3470" s="6"/>
      <c r="L3470" s="172"/>
    </row>
    <row r="3471" spans="11:12" x14ac:dyDescent="0.2">
      <c r="K3471" s="6"/>
      <c r="L3471" s="172"/>
    </row>
    <row r="3472" spans="11:12" x14ac:dyDescent="0.2">
      <c r="K3472" s="6"/>
      <c r="L3472" s="172"/>
    </row>
    <row r="3473" spans="11:12" x14ac:dyDescent="0.2">
      <c r="K3473" s="6"/>
      <c r="L3473" s="172"/>
    </row>
    <row r="3474" spans="11:12" x14ac:dyDescent="0.2">
      <c r="K3474" s="6"/>
      <c r="L3474" s="172"/>
    </row>
    <row r="3475" spans="11:12" x14ac:dyDescent="0.2">
      <c r="K3475" s="6"/>
      <c r="L3475" s="172"/>
    </row>
    <row r="3476" spans="11:12" x14ac:dyDescent="0.2">
      <c r="K3476" s="6"/>
      <c r="L3476" s="172"/>
    </row>
    <row r="3477" spans="11:12" x14ac:dyDescent="0.2">
      <c r="K3477" s="6"/>
      <c r="L3477" s="172"/>
    </row>
    <row r="3478" spans="11:12" x14ac:dyDescent="0.2">
      <c r="K3478" s="6"/>
      <c r="L3478" s="172"/>
    </row>
    <row r="3479" spans="11:12" x14ac:dyDescent="0.2">
      <c r="K3479" s="6"/>
      <c r="L3479" s="172"/>
    </row>
    <row r="3480" spans="11:12" x14ac:dyDescent="0.2">
      <c r="K3480" s="6"/>
      <c r="L3480" s="172"/>
    </row>
    <row r="3481" spans="11:12" x14ac:dyDescent="0.2">
      <c r="K3481" s="6"/>
      <c r="L3481" s="172"/>
    </row>
    <row r="3482" spans="11:12" x14ac:dyDescent="0.2">
      <c r="K3482" s="6"/>
      <c r="L3482" s="172"/>
    </row>
    <row r="3483" spans="11:12" x14ac:dyDescent="0.2">
      <c r="K3483" s="6"/>
      <c r="L3483" s="172"/>
    </row>
    <row r="3484" spans="11:12" x14ac:dyDescent="0.2">
      <c r="K3484" s="6"/>
      <c r="L3484" s="172"/>
    </row>
    <row r="3485" spans="11:12" x14ac:dyDescent="0.2">
      <c r="K3485" s="6"/>
      <c r="L3485" s="172"/>
    </row>
    <row r="3486" spans="11:12" x14ac:dyDescent="0.2">
      <c r="K3486" s="6"/>
      <c r="L3486" s="172"/>
    </row>
    <row r="3487" spans="11:12" x14ac:dyDescent="0.2">
      <c r="K3487" s="6"/>
      <c r="L3487" s="172"/>
    </row>
    <row r="3488" spans="11:12" x14ac:dyDescent="0.2">
      <c r="K3488" s="6"/>
      <c r="L3488" s="172"/>
    </row>
    <row r="3489" spans="11:12" x14ac:dyDescent="0.2">
      <c r="K3489" s="6"/>
      <c r="L3489" s="172"/>
    </row>
    <row r="3490" spans="11:12" x14ac:dyDescent="0.2">
      <c r="K3490" s="6"/>
      <c r="L3490" s="172"/>
    </row>
    <row r="3491" spans="11:12" x14ac:dyDescent="0.2">
      <c r="K3491" s="6"/>
      <c r="L3491" s="172"/>
    </row>
    <row r="3492" spans="11:12" x14ac:dyDescent="0.2">
      <c r="K3492" s="6"/>
      <c r="L3492" s="172"/>
    </row>
    <row r="3493" spans="11:12" x14ac:dyDescent="0.2">
      <c r="K3493" s="6"/>
      <c r="L3493" s="172"/>
    </row>
    <row r="3494" spans="11:12" x14ac:dyDescent="0.2">
      <c r="K3494" s="6"/>
      <c r="L3494" s="172"/>
    </row>
    <row r="3495" spans="11:12" x14ac:dyDescent="0.2">
      <c r="K3495" s="6"/>
      <c r="L3495" s="172"/>
    </row>
    <row r="3496" spans="11:12" x14ac:dyDescent="0.2">
      <c r="K3496" s="6"/>
      <c r="L3496" s="172"/>
    </row>
    <row r="3497" spans="11:12" x14ac:dyDescent="0.2">
      <c r="K3497" s="6"/>
      <c r="L3497" s="172"/>
    </row>
    <row r="3498" spans="11:12" x14ac:dyDescent="0.2">
      <c r="K3498" s="6"/>
      <c r="L3498" s="172"/>
    </row>
    <row r="3499" spans="11:12" x14ac:dyDescent="0.2">
      <c r="K3499" s="6"/>
      <c r="L3499" s="172"/>
    </row>
    <row r="3500" spans="11:12" x14ac:dyDescent="0.2">
      <c r="K3500" s="6"/>
      <c r="L3500" s="172"/>
    </row>
    <row r="3501" spans="11:12" x14ac:dyDescent="0.2">
      <c r="K3501" s="6"/>
      <c r="L3501" s="172"/>
    </row>
    <row r="3502" spans="11:12" x14ac:dyDescent="0.2">
      <c r="K3502" s="6"/>
      <c r="L3502" s="172"/>
    </row>
    <row r="3503" spans="11:12" x14ac:dyDescent="0.2">
      <c r="K3503" s="6"/>
      <c r="L3503" s="172"/>
    </row>
    <row r="3504" spans="11:12" x14ac:dyDescent="0.2">
      <c r="K3504" s="6"/>
      <c r="L3504" s="172"/>
    </row>
    <row r="3505" spans="11:12" x14ac:dyDescent="0.2">
      <c r="K3505" s="6"/>
      <c r="L3505" s="172"/>
    </row>
    <row r="3506" spans="11:12" x14ac:dyDescent="0.2">
      <c r="K3506" s="6"/>
      <c r="L3506" s="172"/>
    </row>
    <row r="3507" spans="11:12" x14ac:dyDescent="0.2">
      <c r="K3507" s="6"/>
      <c r="L3507" s="172"/>
    </row>
    <row r="3508" spans="11:12" x14ac:dyDescent="0.2">
      <c r="K3508" s="6"/>
      <c r="L3508" s="172"/>
    </row>
    <row r="3509" spans="11:12" x14ac:dyDescent="0.2">
      <c r="K3509" s="6"/>
      <c r="L3509" s="172"/>
    </row>
    <row r="3510" spans="11:12" x14ac:dyDescent="0.2">
      <c r="K3510" s="6"/>
      <c r="L3510" s="172"/>
    </row>
    <row r="3511" spans="11:12" x14ac:dyDescent="0.2">
      <c r="K3511" s="6"/>
      <c r="L3511" s="172"/>
    </row>
    <row r="3512" spans="11:12" x14ac:dyDescent="0.2">
      <c r="K3512" s="6"/>
      <c r="L3512" s="172"/>
    </row>
    <row r="3513" spans="11:12" x14ac:dyDescent="0.2">
      <c r="K3513" s="6"/>
      <c r="L3513" s="172"/>
    </row>
    <row r="3514" spans="11:12" x14ac:dyDescent="0.2">
      <c r="K3514" s="6"/>
      <c r="L3514" s="172"/>
    </row>
    <row r="3515" spans="11:12" x14ac:dyDescent="0.2">
      <c r="K3515" s="6"/>
      <c r="L3515" s="172"/>
    </row>
    <row r="3516" spans="11:12" x14ac:dyDescent="0.2">
      <c r="K3516" s="6"/>
      <c r="L3516" s="172"/>
    </row>
    <row r="3517" spans="11:12" x14ac:dyDescent="0.2">
      <c r="K3517" s="6"/>
      <c r="L3517" s="172"/>
    </row>
    <row r="3518" spans="11:12" x14ac:dyDescent="0.2">
      <c r="K3518" s="6"/>
      <c r="L3518" s="172"/>
    </row>
    <row r="3519" spans="11:12" x14ac:dyDescent="0.2">
      <c r="K3519" s="6"/>
      <c r="L3519" s="172"/>
    </row>
    <row r="3520" spans="11:12" x14ac:dyDescent="0.2">
      <c r="K3520" s="6"/>
      <c r="L3520" s="172"/>
    </row>
    <row r="3521" spans="11:12" x14ac:dyDescent="0.2">
      <c r="K3521" s="6"/>
      <c r="L3521" s="172"/>
    </row>
    <row r="3522" spans="11:12" x14ac:dyDescent="0.2">
      <c r="K3522" s="6"/>
      <c r="L3522" s="172"/>
    </row>
    <row r="3523" spans="11:12" x14ac:dyDescent="0.2">
      <c r="K3523" s="6"/>
      <c r="L3523" s="172"/>
    </row>
    <row r="3524" spans="11:12" x14ac:dyDescent="0.2">
      <c r="K3524" s="6"/>
      <c r="L3524" s="172"/>
    </row>
    <row r="3525" spans="11:12" x14ac:dyDescent="0.2">
      <c r="K3525" s="6"/>
      <c r="L3525" s="172"/>
    </row>
    <row r="3526" spans="11:12" x14ac:dyDescent="0.2">
      <c r="K3526" s="6"/>
      <c r="L3526" s="172"/>
    </row>
    <row r="3527" spans="11:12" x14ac:dyDescent="0.2">
      <c r="K3527" s="6"/>
      <c r="L3527" s="172"/>
    </row>
    <row r="3528" spans="11:12" x14ac:dyDescent="0.2">
      <c r="K3528" s="6"/>
      <c r="L3528" s="172"/>
    </row>
    <row r="3529" spans="11:12" x14ac:dyDescent="0.2">
      <c r="K3529" s="6"/>
      <c r="L3529" s="172"/>
    </row>
    <row r="3530" spans="11:12" x14ac:dyDescent="0.2">
      <c r="K3530" s="6"/>
      <c r="L3530" s="172"/>
    </row>
    <row r="3531" spans="11:12" x14ac:dyDescent="0.2">
      <c r="K3531" s="6"/>
      <c r="L3531" s="172"/>
    </row>
    <row r="3532" spans="11:12" x14ac:dyDescent="0.2">
      <c r="K3532" s="6"/>
      <c r="L3532" s="172"/>
    </row>
    <row r="3533" spans="11:12" x14ac:dyDescent="0.2">
      <c r="K3533" s="6"/>
      <c r="L3533" s="172"/>
    </row>
    <row r="3534" spans="11:12" x14ac:dyDescent="0.2">
      <c r="K3534" s="6"/>
      <c r="L3534" s="172"/>
    </row>
    <row r="3535" spans="11:12" x14ac:dyDescent="0.2">
      <c r="K3535" s="6"/>
      <c r="L3535" s="172"/>
    </row>
    <row r="3536" spans="11:12" x14ac:dyDescent="0.2">
      <c r="K3536" s="6"/>
      <c r="L3536" s="172"/>
    </row>
    <row r="3537" spans="11:12" x14ac:dyDescent="0.2">
      <c r="K3537" s="6"/>
      <c r="L3537" s="172"/>
    </row>
    <row r="3538" spans="11:12" x14ac:dyDescent="0.2">
      <c r="K3538" s="6"/>
      <c r="L3538" s="172"/>
    </row>
    <row r="3539" spans="11:12" x14ac:dyDescent="0.2">
      <c r="K3539" s="6"/>
      <c r="L3539" s="172"/>
    </row>
    <row r="3540" spans="11:12" x14ac:dyDescent="0.2">
      <c r="K3540" s="6"/>
      <c r="L3540" s="172"/>
    </row>
    <row r="3541" spans="11:12" x14ac:dyDescent="0.2">
      <c r="K3541" s="6"/>
      <c r="L3541" s="172"/>
    </row>
    <row r="3542" spans="11:12" x14ac:dyDescent="0.2">
      <c r="K3542" s="6"/>
      <c r="L3542" s="172"/>
    </row>
    <row r="3543" spans="11:12" x14ac:dyDescent="0.2">
      <c r="K3543" s="6"/>
      <c r="L3543" s="172"/>
    </row>
    <row r="3544" spans="11:12" x14ac:dyDescent="0.2">
      <c r="K3544" s="6"/>
      <c r="L3544" s="172"/>
    </row>
    <row r="3545" spans="11:12" x14ac:dyDescent="0.2">
      <c r="K3545" s="6"/>
      <c r="L3545" s="172"/>
    </row>
    <row r="3546" spans="11:12" x14ac:dyDescent="0.2">
      <c r="K3546" s="6"/>
      <c r="L3546" s="172"/>
    </row>
    <row r="3547" spans="11:12" x14ac:dyDescent="0.2">
      <c r="K3547" s="6"/>
      <c r="L3547" s="172"/>
    </row>
    <row r="3548" spans="11:12" x14ac:dyDescent="0.2">
      <c r="K3548" s="6"/>
      <c r="L3548" s="172"/>
    </row>
    <row r="3549" spans="11:12" x14ac:dyDescent="0.2">
      <c r="K3549" s="6"/>
      <c r="L3549" s="172"/>
    </row>
    <row r="3550" spans="11:12" x14ac:dyDescent="0.2">
      <c r="K3550" s="6"/>
      <c r="L3550" s="172"/>
    </row>
    <row r="3551" spans="11:12" x14ac:dyDescent="0.2">
      <c r="K3551" s="6"/>
      <c r="L3551" s="172"/>
    </row>
    <row r="3552" spans="11:12" x14ac:dyDescent="0.2">
      <c r="K3552" s="6"/>
      <c r="L3552" s="172"/>
    </row>
    <row r="3553" spans="11:12" x14ac:dyDescent="0.2">
      <c r="K3553" s="6"/>
      <c r="L3553" s="172"/>
    </row>
    <row r="3554" spans="11:12" x14ac:dyDescent="0.2">
      <c r="K3554" s="6"/>
      <c r="L3554" s="172"/>
    </row>
    <row r="3555" spans="11:12" x14ac:dyDescent="0.2">
      <c r="K3555" s="6"/>
      <c r="L3555" s="172"/>
    </row>
    <row r="3556" spans="11:12" x14ac:dyDescent="0.2">
      <c r="K3556" s="6"/>
      <c r="L3556" s="172"/>
    </row>
    <row r="3557" spans="11:12" x14ac:dyDescent="0.2">
      <c r="K3557" s="6"/>
      <c r="L3557" s="172"/>
    </row>
    <row r="3558" spans="11:12" x14ac:dyDescent="0.2">
      <c r="K3558" s="6"/>
      <c r="L3558" s="172"/>
    </row>
    <row r="3559" spans="11:12" x14ac:dyDescent="0.2">
      <c r="K3559" s="6"/>
      <c r="L3559" s="172"/>
    </row>
    <row r="3560" spans="11:12" x14ac:dyDescent="0.2">
      <c r="K3560" s="6"/>
      <c r="L3560" s="172"/>
    </row>
    <row r="3561" spans="11:12" x14ac:dyDescent="0.2">
      <c r="K3561" s="6"/>
      <c r="L3561" s="172"/>
    </row>
    <row r="3562" spans="11:12" x14ac:dyDescent="0.2">
      <c r="K3562" s="6"/>
      <c r="L3562" s="172"/>
    </row>
    <row r="3563" spans="11:12" x14ac:dyDescent="0.2">
      <c r="K3563" s="6"/>
      <c r="L3563" s="172"/>
    </row>
    <row r="3564" spans="11:12" x14ac:dyDescent="0.2">
      <c r="K3564" s="6"/>
      <c r="L3564" s="172"/>
    </row>
    <row r="3565" spans="11:12" x14ac:dyDescent="0.2">
      <c r="K3565" s="6"/>
      <c r="L3565" s="172"/>
    </row>
    <row r="3566" spans="11:12" x14ac:dyDescent="0.2">
      <c r="K3566" s="6"/>
      <c r="L3566" s="172"/>
    </row>
    <row r="3567" spans="11:12" x14ac:dyDescent="0.2">
      <c r="K3567" s="6"/>
      <c r="L3567" s="172"/>
    </row>
    <row r="3568" spans="11:12" x14ac:dyDescent="0.2">
      <c r="K3568" s="6"/>
      <c r="L3568" s="172"/>
    </row>
    <row r="3569" spans="11:12" x14ac:dyDescent="0.2">
      <c r="K3569" s="6"/>
      <c r="L3569" s="172"/>
    </row>
    <row r="3570" spans="11:12" x14ac:dyDescent="0.2">
      <c r="K3570" s="6"/>
      <c r="L3570" s="172"/>
    </row>
    <row r="3571" spans="11:12" x14ac:dyDescent="0.2">
      <c r="K3571" s="6"/>
      <c r="L3571" s="172"/>
    </row>
    <row r="3572" spans="11:12" x14ac:dyDescent="0.2">
      <c r="K3572" s="6"/>
      <c r="L3572" s="172"/>
    </row>
    <row r="3573" spans="11:12" x14ac:dyDescent="0.2">
      <c r="K3573" s="6"/>
      <c r="L3573" s="172"/>
    </row>
    <row r="3574" spans="11:12" x14ac:dyDescent="0.2">
      <c r="K3574" s="6"/>
      <c r="L3574" s="172"/>
    </row>
    <row r="3575" spans="11:12" x14ac:dyDescent="0.2">
      <c r="K3575" s="6"/>
      <c r="L3575" s="172"/>
    </row>
    <row r="3576" spans="11:12" x14ac:dyDescent="0.2">
      <c r="K3576" s="6"/>
      <c r="L3576" s="172"/>
    </row>
    <row r="3577" spans="11:12" x14ac:dyDescent="0.2">
      <c r="K3577" s="6"/>
      <c r="L3577" s="172"/>
    </row>
    <row r="3578" spans="11:12" x14ac:dyDescent="0.2">
      <c r="K3578" s="6"/>
      <c r="L3578" s="172"/>
    </row>
    <row r="3579" spans="11:12" x14ac:dyDescent="0.2">
      <c r="K3579" s="6"/>
      <c r="L3579" s="172"/>
    </row>
    <row r="3580" spans="11:12" x14ac:dyDescent="0.2">
      <c r="K3580" s="6"/>
      <c r="L3580" s="172"/>
    </row>
    <row r="3581" spans="11:12" x14ac:dyDescent="0.2">
      <c r="K3581" s="6"/>
      <c r="L3581" s="172"/>
    </row>
    <row r="3582" spans="11:12" x14ac:dyDescent="0.2">
      <c r="K3582" s="6"/>
      <c r="L3582" s="172"/>
    </row>
    <row r="3583" spans="11:12" x14ac:dyDescent="0.2">
      <c r="K3583" s="6"/>
      <c r="L3583" s="172"/>
    </row>
    <row r="3584" spans="11:12" x14ac:dyDescent="0.2">
      <c r="K3584" s="6"/>
      <c r="L3584" s="172"/>
    </row>
    <row r="3585" spans="11:12" x14ac:dyDescent="0.2">
      <c r="K3585" s="6"/>
      <c r="L3585" s="172"/>
    </row>
    <row r="3586" spans="11:12" x14ac:dyDescent="0.2">
      <c r="K3586" s="6"/>
      <c r="L3586" s="172"/>
    </row>
    <row r="3587" spans="11:12" x14ac:dyDescent="0.2">
      <c r="K3587" s="6"/>
      <c r="L3587" s="172"/>
    </row>
    <row r="3588" spans="11:12" x14ac:dyDescent="0.2">
      <c r="K3588" s="6"/>
      <c r="L3588" s="172"/>
    </row>
    <row r="3589" spans="11:12" x14ac:dyDescent="0.2">
      <c r="K3589" s="6"/>
      <c r="L3589" s="172"/>
    </row>
    <row r="3590" spans="11:12" x14ac:dyDescent="0.2">
      <c r="K3590" s="6"/>
      <c r="L3590" s="172"/>
    </row>
    <row r="3591" spans="11:12" x14ac:dyDescent="0.2">
      <c r="K3591" s="6"/>
      <c r="L3591" s="172"/>
    </row>
    <row r="3592" spans="11:12" x14ac:dyDescent="0.2">
      <c r="K3592" s="6"/>
      <c r="L3592" s="172"/>
    </row>
    <row r="3593" spans="11:12" x14ac:dyDescent="0.2">
      <c r="K3593" s="6"/>
      <c r="L3593" s="172"/>
    </row>
    <row r="3594" spans="11:12" x14ac:dyDescent="0.2">
      <c r="K3594" s="6"/>
      <c r="L3594" s="172"/>
    </row>
    <row r="3595" spans="11:12" x14ac:dyDescent="0.2">
      <c r="K3595" s="6"/>
      <c r="L3595" s="172"/>
    </row>
    <row r="3596" spans="11:12" x14ac:dyDescent="0.2">
      <c r="K3596" s="6"/>
      <c r="L3596" s="172"/>
    </row>
    <row r="3597" spans="11:12" x14ac:dyDescent="0.2">
      <c r="K3597" s="6"/>
      <c r="L3597" s="172"/>
    </row>
    <row r="3598" spans="11:12" x14ac:dyDescent="0.2">
      <c r="K3598" s="6"/>
      <c r="L3598" s="172"/>
    </row>
    <row r="3599" spans="11:12" x14ac:dyDescent="0.2">
      <c r="K3599" s="6"/>
      <c r="L3599" s="172"/>
    </row>
    <row r="3600" spans="11:12" x14ac:dyDescent="0.2">
      <c r="K3600" s="6"/>
      <c r="L3600" s="172"/>
    </row>
    <row r="3601" spans="11:12" x14ac:dyDescent="0.2">
      <c r="K3601" s="6"/>
      <c r="L3601" s="172"/>
    </row>
    <row r="3602" spans="11:12" x14ac:dyDescent="0.2">
      <c r="K3602" s="6"/>
      <c r="L3602" s="172"/>
    </row>
    <row r="3603" spans="11:12" x14ac:dyDescent="0.2">
      <c r="K3603" s="6"/>
      <c r="L3603" s="172"/>
    </row>
    <row r="3604" spans="11:12" x14ac:dyDescent="0.2">
      <c r="K3604" s="6"/>
      <c r="L3604" s="172"/>
    </row>
    <row r="3605" spans="11:12" x14ac:dyDescent="0.2">
      <c r="K3605" s="6"/>
      <c r="L3605" s="172"/>
    </row>
    <row r="3606" spans="11:12" x14ac:dyDescent="0.2">
      <c r="K3606" s="6"/>
      <c r="L3606" s="172"/>
    </row>
    <row r="3607" spans="11:12" x14ac:dyDescent="0.2">
      <c r="K3607" s="6"/>
      <c r="L3607" s="172"/>
    </row>
    <row r="3608" spans="11:12" x14ac:dyDescent="0.2">
      <c r="K3608" s="6"/>
      <c r="L3608" s="172"/>
    </row>
    <row r="3609" spans="11:12" x14ac:dyDescent="0.2">
      <c r="K3609" s="6"/>
      <c r="L3609" s="172"/>
    </row>
    <row r="3610" spans="11:12" x14ac:dyDescent="0.2">
      <c r="K3610" s="6"/>
      <c r="L3610" s="172"/>
    </row>
    <row r="3611" spans="11:12" x14ac:dyDescent="0.2">
      <c r="K3611" s="6"/>
      <c r="L3611" s="172"/>
    </row>
    <row r="3612" spans="11:12" x14ac:dyDescent="0.2">
      <c r="K3612" s="6"/>
      <c r="L3612" s="172"/>
    </row>
    <row r="3613" spans="11:12" x14ac:dyDescent="0.2">
      <c r="K3613" s="6"/>
      <c r="L3613" s="172"/>
    </row>
    <row r="3614" spans="11:12" x14ac:dyDescent="0.2">
      <c r="K3614" s="6"/>
      <c r="L3614" s="172"/>
    </row>
    <row r="3615" spans="11:12" x14ac:dyDescent="0.2">
      <c r="K3615" s="6"/>
      <c r="L3615" s="172"/>
    </row>
    <row r="3616" spans="11:12" x14ac:dyDescent="0.2">
      <c r="K3616" s="6"/>
      <c r="L3616" s="172"/>
    </row>
    <row r="3617" spans="11:12" x14ac:dyDescent="0.2">
      <c r="K3617" s="6"/>
      <c r="L3617" s="172"/>
    </row>
    <row r="3618" spans="11:12" x14ac:dyDescent="0.2">
      <c r="K3618" s="6"/>
      <c r="L3618" s="172"/>
    </row>
    <row r="3619" spans="11:12" x14ac:dyDescent="0.2">
      <c r="K3619" s="6"/>
      <c r="L3619" s="172"/>
    </row>
    <row r="3620" spans="11:12" x14ac:dyDescent="0.2">
      <c r="K3620" s="6"/>
      <c r="L3620" s="172"/>
    </row>
    <row r="3621" spans="11:12" x14ac:dyDescent="0.2">
      <c r="K3621" s="6"/>
      <c r="L3621" s="172"/>
    </row>
    <row r="3622" spans="11:12" x14ac:dyDescent="0.2">
      <c r="K3622" s="6"/>
      <c r="L3622" s="172"/>
    </row>
    <row r="3623" spans="11:12" x14ac:dyDescent="0.2">
      <c r="K3623" s="6"/>
      <c r="L3623" s="172"/>
    </row>
    <row r="3624" spans="11:12" x14ac:dyDescent="0.2">
      <c r="K3624" s="6"/>
      <c r="L3624" s="172"/>
    </row>
    <row r="3625" spans="11:12" x14ac:dyDescent="0.2">
      <c r="K3625" s="6"/>
      <c r="L3625" s="172"/>
    </row>
    <row r="3626" spans="11:12" x14ac:dyDescent="0.2">
      <c r="K3626" s="6"/>
      <c r="L3626" s="172"/>
    </row>
    <row r="3627" spans="11:12" x14ac:dyDescent="0.2">
      <c r="K3627" s="6"/>
      <c r="L3627" s="172"/>
    </row>
    <row r="3628" spans="11:12" x14ac:dyDescent="0.2">
      <c r="K3628" s="6"/>
      <c r="L3628" s="172"/>
    </row>
    <row r="3629" spans="11:12" x14ac:dyDescent="0.2">
      <c r="K3629" s="6"/>
      <c r="L3629" s="172"/>
    </row>
    <row r="3630" spans="11:12" x14ac:dyDescent="0.2">
      <c r="K3630" s="6"/>
      <c r="L3630" s="172"/>
    </row>
    <row r="3631" spans="11:12" x14ac:dyDescent="0.2">
      <c r="K3631" s="6"/>
      <c r="L3631" s="172"/>
    </row>
    <row r="3632" spans="11:12" x14ac:dyDescent="0.2">
      <c r="K3632" s="6"/>
      <c r="L3632" s="172"/>
    </row>
    <row r="3633" spans="11:12" x14ac:dyDescent="0.2">
      <c r="K3633" s="6"/>
      <c r="L3633" s="172"/>
    </row>
    <row r="3634" spans="11:12" x14ac:dyDescent="0.2">
      <c r="K3634" s="6"/>
      <c r="L3634" s="172"/>
    </row>
    <row r="3635" spans="11:12" x14ac:dyDescent="0.2">
      <c r="K3635" s="6"/>
      <c r="L3635" s="172"/>
    </row>
    <row r="3636" spans="11:12" x14ac:dyDescent="0.2">
      <c r="K3636" s="6"/>
      <c r="L3636" s="172"/>
    </row>
    <row r="3637" spans="11:12" x14ac:dyDescent="0.2">
      <c r="K3637" s="6"/>
      <c r="L3637" s="172"/>
    </row>
    <row r="3638" spans="11:12" x14ac:dyDescent="0.2">
      <c r="K3638" s="6"/>
      <c r="L3638" s="172"/>
    </row>
    <row r="3639" spans="11:12" x14ac:dyDescent="0.2">
      <c r="K3639" s="6"/>
      <c r="L3639" s="172"/>
    </row>
    <row r="3640" spans="11:12" x14ac:dyDescent="0.2">
      <c r="K3640" s="6"/>
      <c r="L3640" s="172"/>
    </row>
    <row r="3641" spans="11:12" x14ac:dyDescent="0.2">
      <c r="K3641" s="6"/>
      <c r="L3641" s="172"/>
    </row>
    <row r="3642" spans="11:12" x14ac:dyDescent="0.2">
      <c r="K3642" s="6"/>
      <c r="L3642" s="172"/>
    </row>
    <row r="3643" spans="11:12" x14ac:dyDescent="0.2">
      <c r="K3643" s="6"/>
      <c r="L3643" s="172"/>
    </row>
    <row r="3644" spans="11:12" x14ac:dyDescent="0.2">
      <c r="K3644" s="6"/>
      <c r="L3644" s="172"/>
    </row>
    <row r="3645" spans="11:12" x14ac:dyDescent="0.2">
      <c r="K3645" s="6"/>
      <c r="L3645" s="172"/>
    </row>
    <row r="3646" spans="11:12" x14ac:dyDescent="0.2">
      <c r="K3646" s="6"/>
      <c r="L3646" s="172"/>
    </row>
    <row r="3647" spans="11:12" x14ac:dyDescent="0.2">
      <c r="K3647" s="6"/>
      <c r="L3647" s="172"/>
    </row>
    <row r="3648" spans="11:12" x14ac:dyDescent="0.2">
      <c r="K3648" s="6"/>
      <c r="L3648" s="172"/>
    </row>
    <row r="3649" spans="11:12" x14ac:dyDescent="0.2">
      <c r="K3649" s="6"/>
      <c r="L3649" s="172"/>
    </row>
    <row r="3650" spans="11:12" x14ac:dyDescent="0.2">
      <c r="K3650" s="6"/>
      <c r="L3650" s="172"/>
    </row>
    <row r="3651" spans="11:12" x14ac:dyDescent="0.2">
      <c r="K3651" s="6"/>
      <c r="L3651" s="172"/>
    </row>
    <row r="3652" spans="11:12" x14ac:dyDescent="0.2">
      <c r="K3652" s="6"/>
      <c r="L3652" s="172"/>
    </row>
    <row r="3653" spans="11:12" x14ac:dyDescent="0.2">
      <c r="K3653" s="6"/>
      <c r="L3653" s="172"/>
    </row>
    <row r="3654" spans="11:12" x14ac:dyDescent="0.2">
      <c r="K3654" s="6"/>
      <c r="L3654" s="172"/>
    </row>
    <row r="3655" spans="11:12" x14ac:dyDescent="0.2">
      <c r="K3655" s="6"/>
      <c r="L3655" s="172"/>
    </row>
    <row r="3656" spans="11:12" x14ac:dyDescent="0.2">
      <c r="K3656" s="6"/>
      <c r="L3656" s="172"/>
    </row>
    <row r="3657" spans="11:12" x14ac:dyDescent="0.2">
      <c r="K3657" s="6"/>
      <c r="L3657" s="172"/>
    </row>
    <row r="3658" spans="11:12" x14ac:dyDescent="0.2">
      <c r="K3658" s="6"/>
      <c r="L3658" s="172"/>
    </row>
    <row r="3659" spans="11:12" x14ac:dyDescent="0.2">
      <c r="K3659" s="6"/>
      <c r="L3659" s="172"/>
    </row>
    <row r="3660" spans="11:12" x14ac:dyDescent="0.2">
      <c r="K3660" s="6"/>
      <c r="L3660" s="172"/>
    </row>
    <row r="3661" spans="11:12" x14ac:dyDescent="0.2">
      <c r="K3661" s="6"/>
      <c r="L3661" s="172"/>
    </row>
    <row r="3662" spans="11:12" x14ac:dyDescent="0.2">
      <c r="K3662" s="6"/>
      <c r="L3662" s="172"/>
    </row>
    <row r="3663" spans="11:12" x14ac:dyDescent="0.2">
      <c r="K3663" s="6"/>
      <c r="L3663" s="172"/>
    </row>
    <row r="3664" spans="11:12" x14ac:dyDescent="0.2">
      <c r="K3664" s="6"/>
      <c r="L3664" s="172"/>
    </row>
    <row r="3665" spans="11:12" x14ac:dyDescent="0.2">
      <c r="K3665" s="6"/>
      <c r="L3665" s="172"/>
    </row>
    <row r="3666" spans="11:12" x14ac:dyDescent="0.2">
      <c r="K3666" s="6"/>
      <c r="L3666" s="172"/>
    </row>
    <row r="3667" spans="11:12" x14ac:dyDescent="0.2">
      <c r="K3667" s="6"/>
      <c r="L3667" s="172"/>
    </row>
    <row r="3668" spans="11:12" x14ac:dyDescent="0.2">
      <c r="K3668" s="6"/>
      <c r="L3668" s="172"/>
    </row>
    <row r="3669" spans="11:12" x14ac:dyDescent="0.2">
      <c r="K3669" s="6"/>
      <c r="L3669" s="172"/>
    </row>
    <row r="3670" spans="11:12" x14ac:dyDescent="0.2">
      <c r="K3670" s="6"/>
      <c r="L3670" s="172"/>
    </row>
    <row r="3671" spans="11:12" x14ac:dyDescent="0.2">
      <c r="K3671" s="6"/>
      <c r="L3671" s="172"/>
    </row>
    <row r="3672" spans="11:12" x14ac:dyDescent="0.2">
      <c r="K3672" s="6"/>
      <c r="L3672" s="172"/>
    </row>
    <row r="3673" spans="11:12" x14ac:dyDescent="0.2">
      <c r="K3673" s="6"/>
      <c r="L3673" s="172"/>
    </row>
    <row r="3674" spans="11:12" x14ac:dyDescent="0.2">
      <c r="K3674" s="6"/>
      <c r="L3674" s="172"/>
    </row>
    <row r="3675" spans="11:12" x14ac:dyDescent="0.2">
      <c r="K3675" s="6"/>
      <c r="L3675" s="172"/>
    </row>
    <row r="3676" spans="11:12" x14ac:dyDescent="0.2">
      <c r="K3676" s="6"/>
      <c r="L3676" s="172"/>
    </row>
    <row r="3677" spans="11:12" x14ac:dyDescent="0.2">
      <c r="K3677" s="6"/>
      <c r="L3677" s="172"/>
    </row>
    <row r="3678" spans="11:12" x14ac:dyDescent="0.2">
      <c r="K3678" s="6"/>
      <c r="L3678" s="172"/>
    </row>
    <row r="3679" spans="11:12" x14ac:dyDescent="0.2">
      <c r="K3679" s="6"/>
      <c r="L3679" s="172"/>
    </row>
    <row r="3680" spans="11:12" x14ac:dyDescent="0.2">
      <c r="K3680" s="6"/>
      <c r="L3680" s="172"/>
    </row>
    <row r="3681" spans="11:12" x14ac:dyDescent="0.2">
      <c r="K3681" s="6"/>
      <c r="L3681" s="172"/>
    </row>
    <row r="3682" spans="11:12" x14ac:dyDescent="0.2">
      <c r="K3682" s="6"/>
      <c r="L3682" s="172"/>
    </row>
    <row r="3683" spans="11:12" x14ac:dyDescent="0.2">
      <c r="K3683" s="6"/>
      <c r="L3683" s="172"/>
    </row>
    <row r="3684" spans="11:12" x14ac:dyDescent="0.2">
      <c r="K3684" s="6"/>
      <c r="L3684" s="172"/>
    </row>
    <row r="3685" spans="11:12" x14ac:dyDescent="0.2">
      <c r="K3685" s="6"/>
      <c r="L3685" s="172"/>
    </row>
    <row r="3686" spans="11:12" x14ac:dyDescent="0.2">
      <c r="K3686" s="6"/>
      <c r="L3686" s="172"/>
    </row>
    <row r="3687" spans="11:12" x14ac:dyDescent="0.2">
      <c r="K3687" s="6"/>
      <c r="L3687" s="172"/>
    </row>
    <row r="3688" spans="11:12" x14ac:dyDescent="0.2">
      <c r="K3688" s="6"/>
      <c r="L3688" s="172"/>
    </row>
    <row r="3689" spans="11:12" x14ac:dyDescent="0.2">
      <c r="K3689" s="6"/>
      <c r="L3689" s="172"/>
    </row>
    <row r="3690" spans="11:12" x14ac:dyDescent="0.2">
      <c r="K3690" s="6"/>
      <c r="L3690" s="172"/>
    </row>
    <row r="3691" spans="11:12" x14ac:dyDescent="0.2">
      <c r="K3691" s="6"/>
      <c r="L3691" s="172"/>
    </row>
    <row r="3692" spans="11:12" x14ac:dyDescent="0.2">
      <c r="K3692" s="6"/>
      <c r="L3692" s="172"/>
    </row>
    <row r="3693" spans="11:12" x14ac:dyDescent="0.2">
      <c r="K3693" s="6"/>
      <c r="L3693" s="172"/>
    </row>
    <row r="3694" spans="11:12" x14ac:dyDescent="0.2">
      <c r="K3694" s="6"/>
      <c r="L3694" s="172"/>
    </row>
    <row r="3695" spans="11:12" x14ac:dyDescent="0.2">
      <c r="K3695" s="6"/>
      <c r="L3695" s="172"/>
    </row>
    <row r="3696" spans="11:12" x14ac:dyDescent="0.2">
      <c r="K3696" s="6"/>
      <c r="L3696" s="172"/>
    </row>
    <row r="3697" spans="11:12" x14ac:dyDescent="0.2">
      <c r="K3697" s="6"/>
      <c r="L3697" s="172"/>
    </row>
    <row r="3698" spans="11:12" x14ac:dyDescent="0.2">
      <c r="K3698" s="6"/>
      <c r="L3698" s="172"/>
    </row>
    <row r="3699" spans="11:12" x14ac:dyDescent="0.2">
      <c r="K3699" s="6"/>
      <c r="L3699" s="172"/>
    </row>
    <row r="3700" spans="11:12" x14ac:dyDescent="0.2">
      <c r="K3700" s="6"/>
      <c r="L3700" s="172"/>
    </row>
    <row r="3701" spans="11:12" x14ac:dyDescent="0.2">
      <c r="K3701" s="6"/>
      <c r="L3701" s="172"/>
    </row>
    <row r="3702" spans="11:12" x14ac:dyDescent="0.2">
      <c r="K3702" s="6"/>
      <c r="L3702" s="172"/>
    </row>
    <row r="3703" spans="11:12" x14ac:dyDescent="0.2">
      <c r="K3703" s="6"/>
      <c r="L3703" s="172"/>
    </row>
    <row r="3704" spans="11:12" x14ac:dyDescent="0.2">
      <c r="K3704" s="6"/>
      <c r="L3704" s="172"/>
    </row>
    <row r="3705" spans="11:12" x14ac:dyDescent="0.2">
      <c r="K3705" s="6"/>
      <c r="L3705" s="172"/>
    </row>
    <row r="3706" spans="11:12" x14ac:dyDescent="0.2">
      <c r="K3706" s="6"/>
      <c r="L3706" s="172"/>
    </row>
    <row r="3707" spans="11:12" x14ac:dyDescent="0.2">
      <c r="K3707" s="6"/>
      <c r="L3707" s="172"/>
    </row>
    <row r="3708" spans="11:12" x14ac:dyDescent="0.2">
      <c r="K3708" s="6"/>
      <c r="L3708" s="172"/>
    </row>
    <row r="3709" spans="11:12" x14ac:dyDescent="0.2">
      <c r="K3709" s="6"/>
      <c r="L3709" s="172"/>
    </row>
    <row r="3710" spans="11:12" x14ac:dyDescent="0.2">
      <c r="K3710" s="6"/>
      <c r="L3710" s="172"/>
    </row>
    <row r="3711" spans="11:12" x14ac:dyDescent="0.2">
      <c r="K3711" s="6"/>
      <c r="L3711" s="172"/>
    </row>
    <row r="3712" spans="11:12" x14ac:dyDescent="0.2">
      <c r="K3712" s="6"/>
      <c r="L3712" s="172"/>
    </row>
    <row r="3713" spans="11:12" x14ac:dyDescent="0.2">
      <c r="K3713" s="6"/>
      <c r="L3713" s="172"/>
    </row>
    <row r="3714" spans="11:12" x14ac:dyDescent="0.2">
      <c r="K3714" s="6"/>
      <c r="L3714" s="172"/>
    </row>
    <row r="3715" spans="11:12" x14ac:dyDescent="0.2">
      <c r="K3715" s="6"/>
      <c r="L3715" s="172"/>
    </row>
    <row r="3716" spans="11:12" x14ac:dyDescent="0.2">
      <c r="K3716" s="6"/>
      <c r="L3716" s="172"/>
    </row>
    <row r="3717" spans="11:12" x14ac:dyDescent="0.2">
      <c r="K3717" s="6"/>
      <c r="L3717" s="172"/>
    </row>
    <row r="3718" spans="11:12" x14ac:dyDescent="0.2">
      <c r="K3718" s="6"/>
      <c r="L3718" s="172"/>
    </row>
    <row r="3719" spans="11:12" x14ac:dyDescent="0.2">
      <c r="K3719" s="6"/>
      <c r="L3719" s="172"/>
    </row>
    <row r="3720" spans="11:12" x14ac:dyDescent="0.2">
      <c r="K3720" s="6"/>
      <c r="L3720" s="172"/>
    </row>
    <row r="3721" spans="11:12" x14ac:dyDescent="0.2">
      <c r="K3721" s="6"/>
      <c r="L3721" s="172"/>
    </row>
    <row r="3722" spans="11:12" x14ac:dyDescent="0.2">
      <c r="K3722" s="6"/>
      <c r="L3722" s="172"/>
    </row>
    <row r="3723" spans="11:12" x14ac:dyDescent="0.2">
      <c r="K3723" s="6"/>
      <c r="L3723" s="172"/>
    </row>
    <row r="3724" spans="11:12" x14ac:dyDescent="0.2">
      <c r="K3724" s="6"/>
      <c r="L3724" s="172"/>
    </row>
    <row r="3725" spans="11:12" x14ac:dyDescent="0.2">
      <c r="K3725" s="6"/>
      <c r="L3725" s="172"/>
    </row>
    <row r="3726" spans="11:12" x14ac:dyDescent="0.2">
      <c r="K3726" s="6"/>
      <c r="L3726" s="172"/>
    </row>
    <row r="3727" spans="11:12" x14ac:dyDescent="0.2">
      <c r="K3727" s="6"/>
      <c r="L3727" s="172"/>
    </row>
    <row r="3728" spans="11:12" x14ac:dyDescent="0.2">
      <c r="K3728" s="6"/>
      <c r="L3728" s="172"/>
    </row>
    <row r="3729" spans="11:12" x14ac:dyDescent="0.2">
      <c r="K3729" s="6"/>
      <c r="L3729" s="172"/>
    </row>
    <row r="3730" spans="11:12" x14ac:dyDescent="0.2">
      <c r="K3730" s="6"/>
      <c r="L3730" s="172"/>
    </row>
    <row r="3731" spans="11:12" x14ac:dyDescent="0.2">
      <c r="K3731" s="6"/>
      <c r="L3731" s="172"/>
    </row>
    <row r="3732" spans="11:12" x14ac:dyDescent="0.2">
      <c r="K3732" s="6"/>
      <c r="L3732" s="172"/>
    </row>
    <row r="3733" spans="11:12" x14ac:dyDescent="0.2">
      <c r="K3733" s="6"/>
      <c r="L3733" s="172"/>
    </row>
    <row r="3734" spans="11:12" x14ac:dyDescent="0.2">
      <c r="K3734" s="6"/>
      <c r="L3734" s="172"/>
    </row>
    <row r="3735" spans="11:12" x14ac:dyDescent="0.2">
      <c r="K3735" s="6"/>
      <c r="L3735" s="172"/>
    </row>
    <row r="3736" spans="11:12" x14ac:dyDescent="0.2">
      <c r="K3736" s="6"/>
      <c r="L3736" s="172"/>
    </row>
    <row r="3737" spans="11:12" x14ac:dyDescent="0.2">
      <c r="K3737" s="6"/>
      <c r="L3737" s="172"/>
    </row>
    <row r="3738" spans="11:12" x14ac:dyDescent="0.2">
      <c r="K3738" s="6"/>
      <c r="L3738" s="172"/>
    </row>
    <row r="3739" spans="11:12" x14ac:dyDescent="0.2">
      <c r="K3739" s="6"/>
      <c r="L3739" s="172"/>
    </row>
    <row r="3740" spans="11:12" x14ac:dyDescent="0.2">
      <c r="K3740" s="6"/>
      <c r="L3740" s="172"/>
    </row>
    <row r="3741" spans="11:12" x14ac:dyDescent="0.2">
      <c r="K3741" s="6"/>
      <c r="L3741" s="172"/>
    </row>
    <row r="3742" spans="11:12" x14ac:dyDescent="0.2">
      <c r="K3742" s="6"/>
      <c r="L3742" s="172"/>
    </row>
    <row r="3743" spans="11:12" x14ac:dyDescent="0.2">
      <c r="K3743" s="6"/>
      <c r="L3743" s="172"/>
    </row>
    <row r="3744" spans="11:12" x14ac:dyDescent="0.2">
      <c r="K3744" s="6"/>
      <c r="L3744" s="172"/>
    </row>
    <row r="3745" spans="11:12" x14ac:dyDescent="0.2">
      <c r="K3745" s="6"/>
      <c r="L3745" s="172"/>
    </row>
    <row r="3746" spans="11:12" x14ac:dyDescent="0.2">
      <c r="K3746" s="6"/>
      <c r="L3746" s="172"/>
    </row>
    <row r="3747" spans="11:12" x14ac:dyDescent="0.2">
      <c r="K3747" s="6"/>
      <c r="L3747" s="172"/>
    </row>
    <row r="3748" spans="11:12" x14ac:dyDescent="0.2">
      <c r="K3748" s="6"/>
      <c r="L3748" s="172"/>
    </row>
    <row r="3749" spans="11:12" x14ac:dyDescent="0.2">
      <c r="K3749" s="6"/>
      <c r="L3749" s="172"/>
    </row>
    <row r="3750" spans="11:12" x14ac:dyDescent="0.2">
      <c r="K3750" s="6"/>
      <c r="L3750" s="172"/>
    </row>
    <row r="3751" spans="11:12" x14ac:dyDescent="0.2">
      <c r="K3751" s="6"/>
      <c r="L3751" s="172"/>
    </row>
    <row r="3752" spans="11:12" x14ac:dyDescent="0.2">
      <c r="K3752" s="6"/>
      <c r="L3752" s="172"/>
    </row>
    <row r="3753" spans="11:12" x14ac:dyDescent="0.2">
      <c r="K3753" s="6"/>
      <c r="L3753" s="172"/>
    </row>
    <row r="3754" spans="11:12" x14ac:dyDescent="0.2">
      <c r="K3754" s="6"/>
      <c r="L3754" s="172"/>
    </row>
    <row r="3755" spans="11:12" x14ac:dyDescent="0.2">
      <c r="K3755" s="6"/>
      <c r="L3755" s="172"/>
    </row>
    <row r="3756" spans="11:12" x14ac:dyDescent="0.2">
      <c r="K3756" s="6"/>
      <c r="L3756" s="172"/>
    </row>
    <row r="3757" spans="11:12" x14ac:dyDescent="0.2">
      <c r="K3757" s="6"/>
      <c r="L3757" s="172"/>
    </row>
    <row r="3758" spans="11:12" x14ac:dyDescent="0.2">
      <c r="K3758" s="6"/>
      <c r="L3758" s="172"/>
    </row>
    <row r="3759" spans="11:12" x14ac:dyDescent="0.2">
      <c r="K3759" s="6"/>
      <c r="L3759" s="172"/>
    </row>
    <row r="3760" spans="11:12" x14ac:dyDescent="0.2">
      <c r="K3760" s="6"/>
      <c r="L3760" s="172"/>
    </row>
    <row r="3761" spans="11:12" x14ac:dyDescent="0.2">
      <c r="K3761" s="6"/>
      <c r="L3761" s="172"/>
    </row>
    <row r="3762" spans="11:12" x14ac:dyDescent="0.2">
      <c r="K3762" s="6"/>
      <c r="L3762" s="172"/>
    </row>
    <row r="3763" spans="11:12" x14ac:dyDescent="0.2">
      <c r="K3763" s="6"/>
      <c r="L3763" s="172"/>
    </row>
    <row r="3764" spans="11:12" x14ac:dyDescent="0.2">
      <c r="K3764" s="6"/>
      <c r="L3764" s="172"/>
    </row>
    <row r="3765" spans="11:12" x14ac:dyDescent="0.2">
      <c r="K3765" s="6"/>
      <c r="L3765" s="172"/>
    </row>
    <row r="3766" spans="11:12" x14ac:dyDescent="0.2">
      <c r="K3766" s="6"/>
      <c r="L3766" s="172"/>
    </row>
    <row r="3767" spans="11:12" x14ac:dyDescent="0.2">
      <c r="K3767" s="6"/>
      <c r="L3767" s="172"/>
    </row>
    <row r="3768" spans="11:12" x14ac:dyDescent="0.2">
      <c r="K3768" s="6"/>
      <c r="L3768" s="172"/>
    </row>
    <row r="3769" spans="11:12" x14ac:dyDescent="0.2">
      <c r="K3769" s="6"/>
      <c r="L3769" s="172"/>
    </row>
    <row r="3770" spans="11:12" x14ac:dyDescent="0.2">
      <c r="K3770" s="6"/>
      <c r="L3770" s="172"/>
    </row>
    <row r="3771" spans="11:12" x14ac:dyDescent="0.2">
      <c r="K3771" s="6"/>
      <c r="L3771" s="172"/>
    </row>
    <row r="3772" spans="11:12" x14ac:dyDescent="0.2">
      <c r="K3772" s="6"/>
      <c r="L3772" s="172"/>
    </row>
    <row r="3773" spans="11:12" x14ac:dyDescent="0.2">
      <c r="K3773" s="6"/>
      <c r="L3773" s="172"/>
    </row>
    <row r="3774" spans="11:12" x14ac:dyDescent="0.2">
      <c r="K3774" s="6"/>
      <c r="L3774" s="172"/>
    </row>
    <row r="3775" spans="11:12" x14ac:dyDescent="0.2">
      <c r="K3775" s="6"/>
      <c r="L3775" s="172"/>
    </row>
    <row r="3776" spans="11:12" x14ac:dyDescent="0.2">
      <c r="K3776" s="6"/>
      <c r="L3776" s="172"/>
    </row>
    <row r="3777" spans="11:12" x14ac:dyDescent="0.2">
      <c r="K3777" s="6"/>
      <c r="L3777" s="172"/>
    </row>
    <row r="3778" spans="11:12" x14ac:dyDescent="0.2">
      <c r="K3778" s="6"/>
      <c r="L3778" s="172"/>
    </row>
    <row r="3779" spans="11:12" x14ac:dyDescent="0.2">
      <c r="K3779" s="6"/>
      <c r="L3779" s="172"/>
    </row>
    <row r="3780" spans="11:12" x14ac:dyDescent="0.2">
      <c r="K3780" s="6"/>
      <c r="L3780" s="172"/>
    </row>
    <row r="3781" spans="11:12" x14ac:dyDescent="0.2">
      <c r="K3781" s="6"/>
      <c r="L3781" s="172"/>
    </row>
    <row r="3782" spans="11:12" x14ac:dyDescent="0.2">
      <c r="K3782" s="6"/>
      <c r="L3782" s="172"/>
    </row>
    <row r="3783" spans="11:12" x14ac:dyDescent="0.2">
      <c r="K3783" s="6"/>
      <c r="L3783" s="172"/>
    </row>
    <row r="3784" spans="11:12" x14ac:dyDescent="0.2">
      <c r="K3784" s="6"/>
      <c r="L3784" s="172"/>
    </row>
    <row r="3785" spans="11:12" x14ac:dyDescent="0.2">
      <c r="K3785" s="6"/>
      <c r="L3785" s="172"/>
    </row>
    <row r="3786" spans="11:12" x14ac:dyDescent="0.2">
      <c r="K3786" s="6"/>
      <c r="L3786" s="172"/>
    </row>
    <row r="3787" spans="11:12" x14ac:dyDescent="0.2">
      <c r="K3787" s="6"/>
      <c r="L3787" s="172"/>
    </row>
    <row r="3788" spans="11:12" x14ac:dyDescent="0.2">
      <c r="K3788" s="6"/>
      <c r="L3788" s="172"/>
    </row>
    <row r="3789" spans="11:12" x14ac:dyDescent="0.2">
      <c r="K3789" s="6"/>
      <c r="L3789" s="172"/>
    </row>
    <row r="3790" spans="11:12" x14ac:dyDescent="0.2">
      <c r="K3790" s="6"/>
      <c r="L3790" s="172"/>
    </row>
    <row r="3791" spans="11:12" x14ac:dyDescent="0.2">
      <c r="K3791" s="6"/>
      <c r="L3791" s="172"/>
    </row>
    <row r="3792" spans="11:12" x14ac:dyDescent="0.2">
      <c r="K3792" s="6"/>
      <c r="L3792" s="172"/>
    </row>
    <row r="3793" spans="11:12" x14ac:dyDescent="0.2">
      <c r="K3793" s="6"/>
      <c r="L3793" s="172"/>
    </row>
    <row r="3794" spans="11:12" x14ac:dyDescent="0.2">
      <c r="K3794" s="6"/>
      <c r="L3794" s="172"/>
    </row>
    <row r="3795" spans="11:12" x14ac:dyDescent="0.2">
      <c r="K3795" s="6"/>
      <c r="L3795" s="172"/>
    </row>
    <row r="3796" spans="11:12" x14ac:dyDescent="0.2">
      <c r="K3796" s="6"/>
      <c r="L3796" s="172"/>
    </row>
    <row r="3797" spans="11:12" x14ac:dyDescent="0.2">
      <c r="K3797" s="6"/>
      <c r="L3797" s="172"/>
    </row>
    <row r="3798" spans="11:12" x14ac:dyDescent="0.2">
      <c r="K3798" s="6"/>
      <c r="L3798" s="172"/>
    </row>
    <row r="3799" spans="11:12" x14ac:dyDescent="0.2">
      <c r="K3799" s="6"/>
      <c r="L3799" s="172"/>
    </row>
    <row r="3800" spans="11:12" x14ac:dyDescent="0.2">
      <c r="K3800" s="6"/>
      <c r="L3800" s="172"/>
    </row>
    <row r="3801" spans="11:12" x14ac:dyDescent="0.2">
      <c r="K3801" s="6"/>
      <c r="L3801" s="172"/>
    </row>
    <row r="3802" spans="11:12" x14ac:dyDescent="0.2">
      <c r="K3802" s="6"/>
      <c r="L3802" s="172"/>
    </row>
    <row r="3803" spans="11:12" x14ac:dyDescent="0.2">
      <c r="K3803" s="6"/>
      <c r="L3803" s="172"/>
    </row>
    <row r="3804" spans="11:12" x14ac:dyDescent="0.2">
      <c r="K3804" s="6"/>
      <c r="L3804" s="172"/>
    </row>
    <row r="3805" spans="11:12" x14ac:dyDescent="0.2">
      <c r="K3805" s="6"/>
      <c r="L3805" s="172"/>
    </row>
    <row r="3806" spans="11:12" x14ac:dyDescent="0.2">
      <c r="K3806" s="6"/>
      <c r="L3806" s="172"/>
    </row>
    <row r="3807" spans="11:12" x14ac:dyDescent="0.2">
      <c r="K3807" s="6"/>
      <c r="L3807" s="172"/>
    </row>
    <row r="3808" spans="11:12" x14ac:dyDescent="0.2">
      <c r="K3808" s="6"/>
      <c r="L3808" s="172"/>
    </row>
    <row r="3809" spans="11:12" x14ac:dyDescent="0.2">
      <c r="K3809" s="6"/>
      <c r="L3809" s="172"/>
    </row>
    <row r="3810" spans="11:12" x14ac:dyDescent="0.2">
      <c r="K3810" s="6"/>
      <c r="L3810" s="172"/>
    </row>
    <row r="3811" spans="11:12" x14ac:dyDescent="0.2">
      <c r="K3811" s="6"/>
      <c r="L3811" s="172"/>
    </row>
    <row r="3812" spans="11:12" x14ac:dyDescent="0.2">
      <c r="K3812" s="6"/>
      <c r="L3812" s="172"/>
    </row>
    <row r="3813" spans="11:12" x14ac:dyDescent="0.2">
      <c r="K3813" s="6"/>
      <c r="L3813" s="172"/>
    </row>
    <row r="3814" spans="11:12" x14ac:dyDescent="0.2">
      <c r="K3814" s="6"/>
      <c r="L3814" s="172"/>
    </row>
    <row r="3815" spans="11:12" x14ac:dyDescent="0.2">
      <c r="K3815" s="6"/>
      <c r="L3815" s="172"/>
    </row>
    <row r="3816" spans="11:12" x14ac:dyDescent="0.2">
      <c r="K3816" s="6"/>
      <c r="L3816" s="172"/>
    </row>
    <row r="3817" spans="11:12" x14ac:dyDescent="0.2">
      <c r="K3817" s="6"/>
      <c r="L3817" s="172"/>
    </row>
    <row r="3818" spans="11:12" x14ac:dyDescent="0.2">
      <c r="K3818" s="6"/>
      <c r="L3818" s="172"/>
    </row>
    <row r="3819" spans="11:12" x14ac:dyDescent="0.2">
      <c r="K3819" s="6"/>
      <c r="L3819" s="172"/>
    </row>
    <row r="3820" spans="11:12" x14ac:dyDescent="0.2">
      <c r="K3820" s="6"/>
      <c r="L3820" s="172"/>
    </row>
    <row r="3821" spans="11:12" x14ac:dyDescent="0.2">
      <c r="K3821" s="6"/>
      <c r="L3821" s="172"/>
    </row>
    <row r="3822" spans="11:12" x14ac:dyDescent="0.2">
      <c r="K3822" s="6"/>
      <c r="L3822" s="172"/>
    </row>
    <row r="3823" spans="11:12" x14ac:dyDescent="0.2">
      <c r="K3823" s="6"/>
      <c r="L3823" s="172"/>
    </row>
    <row r="3824" spans="11:12" x14ac:dyDescent="0.2">
      <c r="K3824" s="6"/>
      <c r="L3824" s="172"/>
    </row>
    <row r="3825" spans="11:12" x14ac:dyDescent="0.2">
      <c r="K3825" s="6"/>
      <c r="L3825" s="172"/>
    </row>
    <row r="3826" spans="11:12" x14ac:dyDescent="0.2">
      <c r="K3826" s="6"/>
      <c r="L3826" s="172"/>
    </row>
    <row r="3827" spans="11:12" x14ac:dyDescent="0.2">
      <c r="K3827" s="6"/>
      <c r="L3827" s="172"/>
    </row>
    <row r="3828" spans="11:12" x14ac:dyDescent="0.2">
      <c r="K3828" s="6"/>
      <c r="L3828" s="172"/>
    </row>
    <row r="3829" spans="11:12" x14ac:dyDescent="0.2">
      <c r="K3829" s="6"/>
      <c r="L3829" s="172"/>
    </row>
    <row r="3830" spans="11:12" x14ac:dyDescent="0.2">
      <c r="K3830" s="6"/>
      <c r="L3830" s="172"/>
    </row>
    <row r="3831" spans="11:12" x14ac:dyDescent="0.2">
      <c r="K3831" s="6"/>
      <c r="L3831" s="172"/>
    </row>
    <row r="3832" spans="11:12" x14ac:dyDescent="0.2">
      <c r="K3832" s="6"/>
      <c r="L3832" s="172"/>
    </row>
    <row r="3833" spans="11:12" x14ac:dyDescent="0.2">
      <c r="K3833" s="6"/>
      <c r="L3833" s="172"/>
    </row>
    <row r="3834" spans="11:12" x14ac:dyDescent="0.2">
      <c r="K3834" s="6"/>
      <c r="L3834" s="172"/>
    </row>
    <row r="3835" spans="11:12" x14ac:dyDescent="0.2">
      <c r="K3835" s="6"/>
      <c r="L3835" s="172"/>
    </row>
    <row r="3836" spans="11:12" x14ac:dyDescent="0.2">
      <c r="K3836" s="6"/>
      <c r="L3836" s="172"/>
    </row>
    <row r="3837" spans="11:12" x14ac:dyDescent="0.2">
      <c r="K3837" s="6"/>
      <c r="L3837" s="172"/>
    </row>
    <row r="3838" spans="11:12" x14ac:dyDescent="0.2">
      <c r="K3838" s="6"/>
      <c r="L3838" s="172"/>
    </row>
    <row r="3839" spans="11:12" x14ac:dyDescent="0.2">
      <c r="K3839" s="6"/>
      <c r="L3839" s="172"/>
    </row>
    <row r="3840" spans="11:12" x14ac:dyDescent="0.2">
      <c r="K3840" s="6"/>
      <c r="L3840" s="172"/>
    </row>
    <row r="3841" spans="11:12" x14ac:dyDescent="0.2">
      <c r="K3841" s="6"/>
      <c r="L3841" s="172"/>
    </row>
    <row r="3842" spans="11:12" x14ac:dyDescent="0.2">
      <c r="K3842" s="6"/>
      <c r="L3842" s="172"/>
    </row>
    <row r="3843" spans="11:12" x14ac:dyDescent="0.2">
      <c r="K3843" s="6"/>
      <c r="L3843" s="172"/>
    </row>
    <row r="3844" spans="11:12" x14ac:dyDescent="0.2">
      <c r="K3844" s="6"/>
      <c r="L3844" s="172"/>
    </row>
    <row r="3845" spans="11:12" x14ac:dyDescent="0.2">
      <c r="K3845" s="6"/>
      <c r="L3845" s="172"/>
    </row>
    <row r="3846" spans="11:12" x14ac:dyDescent="0.2">
      <c r="K3846" s="6"/>
      <c r="L3846" s="172"/>
    </row>
    <row r="3847" spans="11:12" x14ac:dyDescent="0.2">
      <c r="K3847" s="6"/>
      <c r="L3847" s="172"/>
    </row>
    <row r="3848" spans="11:12" x14ac:dyDescent="0.2">
      <c r="K3848" s="6"/>
      <c r="L3848" s="172"/>
    </row>
    <row r="3849" spans="11:12" x14ac:dyDescent="0.2">
      <c r="K3849" s="6"/>
      <c r="L3849" s="172"/>
    </row>
    <row r="3850" spans="11:12" x14ac:dyDescent="0.2">
      <c r="K3850" s="6"/>
      <c r="L3850" s="172"/>
    </row>
    <row r="3851" spans="11:12" x14ac:dyDescent="0.2">
      <c r="K3851" s="6"/>
      <c r="L3851" s="172"/>
    </row>
    <row r="3852" spans="11:12" x14ac:dyDescent="0.2">
      <c r="K3852" s="6"/>
      <c r="L3852" s="172"/>
    </row>
    <row r="3853" spans="11:12" x14ac:dyDescent="0.2">
      <c r="K3853" s="6"/>
      <c r="L3853" s="172"/>
    </row>
    <row r="3854" spans="11:12" x14ac:dyDescent="0.2">
      <c r="K3854" s="6"/>
      <c r="L3854" s="172"/>
    </row>
    <row r="3855" spans="11:12" x14ac:dyDescent="0.2">
      <c r="K3855" s="6"/>
      <c r="L3855" s="172"/>
    </row>
    <row r="3856" spans="11:12" x14ac:dyDescent="0.2">
      <c r="K3856" s="6"/>
      <c r="L3856" s="172"/>
    </row>
    <row r="3857" spans="11:12" x14ac:dyDescent="0.2">
      <c r="K3857" s="6"/>
      <c r="L3857" s="172"/>
    </row>
    <row r="3858" spans="11:12" x14ac:dyDescent="0.2">
      <c r="K3858" s="6"/>
      <c r="L3858" s="172"/>
    </row>
    <row r="3859" spans="11:12" x14ac:dyDescent="0.2">
      <c r="K3859" s="6"/>
      <c r="L3859" s="172"/>
    </row>
    <row r="3860" spans="11:12" x14ac:dyDescent="0.2">
      <c r="K3860" s="6"/>
      <c r="L3860" s="172"/>
    </row>
    <row r="3861" spans="11:12" x14ac:dyDescent="0.2">
      <c r="K3861" s="6"/>
      <c r="L3861" s="172"/>
    </row>
    <row r="3862" spans="11:12" x14ac:dyDescent="0.2">
      <c r="K3862" s="6"/>
      <c r="L3862" s="172"/>
    </row>
    <row r="3863" spans="11:12" x14ac:dyDescent="0.2">
      <c r="K3863" s="6"/>
      <c r="L3863" s="172"/>
    </row>
    <row r="3864" spans="11:12" x14ac:dyDescent="0.2">
      <c r="K3864" s="6"/>
      <c r="L3864" s="172"/>
    </row>
    <row r="3865" spans="11:12" x14ac:dyDescent="0.2">
      <c r="K3865" s="6"/>
      <c r="L3865" s="172"/>
    </row>
    <row r="3866" spans="11:12" x14ac:dyDescent="0.2">
      <c r="K3866" s="6"/>
      <c r="L3866" s="172"/>
    </row>
    <row r="3867" spans="11:12" x14ac:dyDescent="0.2">
      <c r="K3867" s="6"/>
      <c r="L3867" s="172"/>
    </row>
    <row r="3868" spans="11:12" x14ac:dyDescent="0.2">
      <c r="K3868" s="6"/>
      <c r="L3868" s="172"/>
    </row>
    <row r="3869" spans="11:12" x14ac:dyDescent="0.2">
      <c r="K3869" s="6"/>
      <c r="L3869" s="172"/>
    </row>
    <row r="3870" spans="11:12" x14ac:dyDescent="0.2">
      <c r="K3870" s="6"/>
      <c r="L3870" s="172"/>
    </row>
    <row r="3871" spans="11:12" x14ac:dyDescent="0.2">
      <c r="K3871" s="6"/>
      <c r="L3871" s="172"/>
    </row>
    <row r="3872" spans="11:12" x14ac:dyDescent="0.2">
      <c r="K3872" s="6"/>
      <c r="L3872" s="172"/>
    </row>
    <row r="3873" spans="11:12" x14ac:dyDescent="0.2">
      <c r="K3873" s="6"/>
      <c r="L3873" s="172"/>
    </row>
    <row r="3874" spans="11:12" x14ac:dyDescent="0.2">
      <c r="K3874" s="6"/>
      <c r="L3874" s="172"/>
    </row>
    <row r="3875" spans="11:12" x14ac:dyDescent="0.2">
      <c r="K3875" s="6"/>
      <c r="L3875" s="172"/>
    </row>
    <row r="3876" spans="11:12" x14ac:dyDescent="0.2">
      <c r="K3876" s="6"/>
      <c r="L3876" s="172"/>
    </row>
    <row r="3877" spans="11:12" x14ac:dyDescent="0.2">
      <c r="K3877" s="6"/>
      <c r="L3877" s="172"/>
    </row>
    <row r="3878" spans="11:12" x14ac:dyDescent="0.2">
      <c r="K3878" s="6"/>
      <c r="L3878" s="172"/>
    </row>
    <row r="3879" spans="11:12" x14ac:dyDescent="0.2">
      <c r="K3879" s="6"/>
      <c r="L3879" s="172"/>
    </row>
    <row r="3880" spans="11:12" x14ac:dyDescent="0.2">
      <c r="K3880" s="6"/>
      <c r="L3880" s="172"/>
    </row>
    <row r="3881" spans="11:12" x14ac:dyDescent="0.2">
      <c r="K3881" s="6"/>
      <c r="L3881" s="172"/>
    </row>
    <row r="3882" spans="11:12" x14ac:dyDescent="0.2">
      <c r="K3882" s="6"/>
      <c r="L3882" s="172"/>
    </row>
    <row r="3883" spans="11:12" x14ac:dyDescent="0.2">
      <c r="K3883" s="6"/>
      <c r="L3883" s="172"/>
    </row>
    <row r="3884" spans="11:12" x14ac:dyDescent="0.2">
      <c r="K3884" s="6"/>
      <c r="L3884" s="172"/>
    </row>
    <row r="3885" spans="11:12" x14ac:dyDescent="0.2">
      <c r="K3885" s="6"/>
      <c r="L3885" s="172"/>
    </row>
    <row r="3886" spans="11:12" x14ac:dyDescent="0.2">
      <c r="K3886" s="6"/>
      <c r="L3886" s="172"/>
    </row>
    <row r="3887" spans="11:12" x14ac:dyDescent="0.2">
      <c r="K3887" s="6"/>
      <c r="L3887" s="172"/>
    </row>
    <row r="3888" spans="11:12" x14ac:dyDescent="0.2">
      <c r="K3888" s="6"/>
      <c r="L3888" s="172"/>
    </row>
    <row r="3889" spans="11:12" x14ac:dyDescent="0.2">
      <c r="K3889" s="6"/>
      <c r="L3889" s="172"/>
    </row>
    <row r="3890" spans="11:12" x14ac:dyDescent="0.2">
      <c r="K3890" s="6"/>
      <c r="L3890" s="172"/>
    </row>
    <row r="3891" spans="11:12" x14ac:dyDescent="0.2">
      <c r="K3891" s="6"/>
      <c r="L3891" s="172"/>
    </row>
    <row r="3892" spans="11:12" x14ac:dyDescent="0.2">
      <c r="K3892" s="6"/>
      <c r="L3892" s="172"/>
    </row>
    <row r="3893" spans="11:12" x14ac:dyDescent="0.2">
      <c r="K3893" s="6"/>
      <c r="L3893" s="172"/>
    </row>
    <row r="3894" spans="11:12" x14ac:dyDescent="0.2">
      <c r="K3894" s="6"/>
      <c r="L3894" s="172"/>
    </row>
    <row r="3895" spans="11:12" x14ac:dyDescent="0.2">
      <c r="K3895" s="6"/>
      <c r="L3895" s="172"/>
    </row>
    <row r="3896" spans="11:12" x14ac:dyDescent="0.2">
      <c r="K3896" s="6"/>
      <c r="L3896" s="172"/>
    </row>
    <row r="3897" spans="11:12" x14ac:dyDescent="0.2">
      <c r="K3897" s="6"/>
      <c r="L3897" s="172"/>
    </row>
    <row r="3898" spans="11:12" x14ac:dyDescent="0.2">
      <c r="K3898" s="6"/>
      <c r="L3898" s="172"/>
    </row>
    <row r="3899" spans="11:12" x14ac:dyDescent="0.2">
      <c r="K3899" s="6"/>
      <c r="L3899" s="172"/>
    </row>
    <row r="3900" spans="11:12" x14ac:dyDescent="0.2">
      <c r="K3900" s="6"/>
      <c r="L3900" s="172"/>
    </row>
    <row r="3901" spans="11:12" x14ac:dyDescent="0.2">
      <c r="K3901" s="6"/>
      <c r="L3901" s="172"/>
    </row>
    <row r="3902" spans="11:12" x14ac:dyDescent="0.2">
      <c r="K3902" s="6"/>
      <c r="L3902" s="172"/>
    </row>
    <row r="3903" spans="11:12" x14ac:dyDescent="0.2">
      <c r="K3903" s="6"/>
      <c r="L3903" s="172"/>
    </row>
    <row r="3904" spans="11:12" x14ac:dyDescent="0.2">
      <c r="K3904" s="6"/>
      <c r="L3904" s="172"/>
    </row>
    <row r="3905" spans="11:12" x14ac:dyDescent="0.2">
      <c r="K3905" s="6"/>
      <c r="L3905" s="172"/>
    </row>
    <row r="3906" spans="11:12" x14ac:dyDescent="0.2">
      <c r="K3906" s="6"/>
      <c r="L3906" s="172"/>
    </row>
    <row r="3907" spans="11:12" x14ac:dyDescent="0.2">
      <c r="K3907" s="6"/>
      <c r="L3907" s="172"/>
    </row>
    <row r="3908" spans="11:12" x14ac:dyDescent="0.2">
      <c r="K3908" s="6"/>
      <c r="L3908" s="172"/>
    </row>
    <row r="3909" spans="11:12" x14ac:dyDescent="0.2">
      <c r="K3909" s="6"/>
      <c r="L3909" s="172"/>
    </row>
    <row r="3910" spans="11:12" x14ac:dyDescent="0.2">
      <c r="K3910" s="6"/>
      <c r="L3910" s="172"/>
    </row>
    <row r="3911" spans="11:12" x14ac:dyDescent="0.2">
      <c r="K3911" s="6"/>
      <c r="L3911" s="172"/>
    </row>
    <row r="3912" spans="11:12" x14ac:dyDescent="0.2">
      <c r="K3912" s="6"/>
      <c r="L3912" s="172"/>
    </row>
    <row r="3913" spans="11:12" x14ac:dyDescent="0.2">
      <c r="K3913" s="6"/>
      <c r="L3913" s="172"/>
    </row>
    <row r="3914" spans="11:12" x14ac:dyDescent="0.2">
      <c r="K3914" s="6"/>
      <c r="L3914" s="172"/>
    </row>
    <row r="3915" spans="11:12" x14ac:dyDescent="0.2">
      <c r="K3915" s="6"/>
      <c r="L3915" s="172"/>
    </row>
    <row r="3916" spans="11:12" x14ac:dyDescent="0.2">
      <c r="K3916" s="6"/>
      <c r="L3916" s="172"/>
    </row>
    <row r="3917" spans="11:12" x14ac:dyDescent="0.2">
      <c r="K3917" s="6"/>
      <c r="L3917" s="172"/>
    </row>
    <row r="3918" spans="11:12" x14ac:dyDescent="0.2">
      <c r="K3918" s="6"/>
      <c r="L3918" s="172"/>
    </row>
    <row r="3919" spans="11:12" x14ac:dyDescent="0.2">
      <c r="K3919" s="6"/>
      <c r="L3919" s="172"/>
    </row>
    <row r="3920" spans="11:12" x14ac:dyDescent="0.2">
      <c r="K3920" s="6"/>
      <c r="L3920" s="172"/>
    </row>
    <row r="3921" spans="11:12" x14ac:dyDescent="0.2">
      <c r="K3921" s="6"/>
      <c r="L3921" s="172"/>
    </row>
    <row r="3922" spans="11:12" x14ac:dyDescent="0.2">
      <c r="K3922" s="6"/>
      <c r="L3922" s="172"/>
    </row>
    <row r="3923" spans="11:12" x14ac:dyDescent="0.2">
      <c r="K3923" s="6"/>
      <c r="L3923" s="172"/>
    </row>
    <row r="3924" spans="11:12" x14ac:dyDescent="0.2">
      <c r="K3924" s="6"/>
      <c r="L3924" s="172"/>
    </row>
    <row r="3925" spans="11:12" x14ac:dyDescent="0.2">
      <c r="K3925" s="6"/>
      <c r="L3925" s="172"/>
    </row>
    <row r="3926" spans="11:12" x14ac:dyDescent="0.2">
      <c r="K3926" s="6"/>
      <c r="L3926" s="172"/>
    </row>
    <row r="3927" spans="11:12" x14ac:dyDescent="0.2">
      <c r="K3927" s="6"/>
      <c r="L3927" s="172"/>
    </row>
    <row r="3928" spans="11:12" x14ac:dyDescent="0.2">
      <c r="K3928" s="6"/>
      <c r="L3928" s="172"/>
    </row>
    <row r="3929" spans="11:12" x14ac:dyDescent="0.2">
      <c r="K3929" s="6"/>
      <c r="L3929" s="172"/>
    </row>
    <row r="3930" spans="11:12" x14ac:dyDescent="0.2">
      <c r="K3930" s="6"/>
      <c r="L3930" s="172"/>
    </row>
    <row r="3931" spans="11:12" x14ac:dyDescent="0.2">
      <c r="K3931" s="6"/>
      <c r="L3931" s="172"/>
    </row>
    <row r="3932" spans="11:12" x14ac:dyDescent="0.2">
      <c r="K3932" s="6"/>
      <c r="L3932" s="172"/>
    </row>
    <row r="3933" spans="11:12" x14ac:dyDescent="0.2">
      <c r="K3933" s="6"/>
      <c r="L3933" s="172"/>
    </row>
    <row r="3934" spans="11:12" x14ac:dyDescent="0.2">
      <c r="K3934" s="6"/>
      <c r="L3934" s="172"/>
    </row>
    <row r="3935" spans="11:12" x14ac:dyDescent="0.2">
      <c r="K3935" s="6"/>
      <c r="L3935" s="172"/>
    </row>
    <row r="3936" spans="11:12" x14ac:dyDescent="0.2">
      <c r="K3936" s="6"/>
      <c r="L3936" s="172"/>
    </row>
    <row r="3937" spans="11:12" x14ac:dyDescent="0.2">
      <c r="K3937" s="6"/>
      <c r="L3937" s="172"/>
    </row>
    <row r="3938" spans="11:12" x14ac:dyDescent="0.2">
      <c r="K3938" s="6"/>
      <c r="L3938" s="172"/>
    </row>
    <row r="3939" spans="11:12" x14ac:dyDescent="0.2">
      <c r="K3939" s="6"/>
      <c r="L3939" s="172"/>
    </row>
    <row r="3940" spans="11:12" x14ac:dyDescent="0.2">
      <c r="K3940" s="6"/>
      <c r="L3940" s="172"/>
    </row>
    <row r="3941" spans="11:12" x14ac:dyDescent="0.2">
      <c r="K3941" s="6"/>
      <c r="L3941" s="172"/>
    </row>
    <row r="3942" spans="11:12" x14ac:dyDescent="0.2">
      <c r="K3942" s="6"/>
      <c r="L3942" s="172"/>
    </row>
    <row r="3943" spans="11:12" x14ac:dyDescent="0.2">
      <c r="K3943" s="6"/>
      <c r="L3943" s="172"/>
    </row>
    <row r="3944" spans="11:12" x14ac:dyDescent="0.2">
      <c r="K3944" s="6"/>
      <c r="L3944" s="172"/>
    </row>
    <row r="3945" spans="11:12" x14ac:dyDescent="0.2">
      <c r="K3945" s="6"/>
      <c r="L3945" s="172"/>
    </row>
    <row r="3946" spans="11:12" x14ac:dyDescent="0.2">
      <c r="K3946" s="6"/>
      <c r="L3946" s="172"/>
    </row>
    <row r="3947" spans="11:12" x14ac:dyDescent="0.2">
      <c r="K3947" s="6"/>
      <c r="L3947" s="172"/>
    </row>
    <row r="3948" spans="11:12" x14ac:dyDescent="0.2">
      <c r="K3948" s="6"/>
      <c r="L3948" s="172"/>
    </row>
    <row r="3949" spans="11:12" x14ac:dyDescent="0.2">
      <c r="K3949" s="6"/>
      <c r="L3949" s="172"/>
    </row>
    <row r="3950" spans="11:12" x14ac:dyDescent="0.2">
      <c r="K3950" s="6"/>
      <c r="L3950" s="172"/>
    </row>
    <row r="3951" spans="11:12" x14ac:dyDescent="0.2">
      <c r="K3951" s="6"/>
      <c r="L3951" s="172"/>
    </row>
    <row r="3952" spans="11:12" x14ac:dyDescent="0.2">
      <c r="K3952" s="6"/>
      <c r="L3952" s="172"/>
    </row>
    <row r="3953" spans="11:12" x14ac:dyDescent="0.2">
      <c r="K3953" s="6"/>
      <c r="L3953" s="172"/>
    </row>
    <row r="3954" spans="11:12" x14ac:dyDescent="0.2">
      <c r="K3954" s="6"/>
      <c r="L3954" s="172"/>
    </row>
    <row r="3955" spans="11:12" x14ac:dyDescent="0.2">
      <c r="K3955" s="6"/>
      <c r="L3955" s="172"/>
    </row>
    <row r="3956" spans="11:12" x14ac:dyDescent="0.2">
      <c r="K3956" s="6"/>
      <c r="L3956" s="172"/>
    </row>
    <row r="3957" spans="11:12" x14ac:dyDescent="0.2">
      <c r="K3957" s="6"/>
      <c r="L3957" s="172"/>
    </row>
    <row r="3958" spans="11:12" x14ac:dyDescent="0.2">
      <c r="K3958" s="6"/>
      <c r="L3958" s="172"/>
    </row>
    <row r="3959" spans="11:12" x14ac:dyDescent="0.2">
      <c r="K3959" s="6"/>
      <c r="L3959" s="172"/>
    </row>
    <row r="3960" spans="11:12" x14ac:dyDescent="0.2">
      <c r="K3960" s="6"/>
      <c r="L3960" s="172"/>
    </row>
    <row r="3961" spans="11:12" x14ac:dyDescent="0.2">
      <c r="K3961" s="6"/>
      <c r="L3961" s="172"/>
    </row>
    <row r="3962" spans="11:12" x14ac:dyDescent="0.2">
      <c r="K3962" s="6"/>
      <c r="L3962" s="172"/>
    </row>
    <row r="3963" spans="11:12" x14ac:dyDescent="0.2">
      <c r="K3963" s="6"/>
      <c r="L3963" s="172"/>
    </row>
    <row r="3964" spans="11:12" x14ac:dyDescent="0.2">
      <c r="K3964" s="6"/>
      <c r="L3964" s="172"/>
    </row>
    <row r="3965" spans="11:12" x14ac:dyDescent="0.2">
      <c r="K3965" s="6"/>
      <c r="L3965" s="172"/>
    </row>
    <row r="3966" spans="11:12" x14ac:dyDescent="0.2">
      <c r="K3966" s="6"/>
      <c r="L3966" s="172"/>
    </row>
    <row r="3967" spans="11:12" x14ac:dyDescent="0.2">
      <c r="K3967" s="6"/>
      <c r="L3967" s="172"/>
    </row>
    <row r="3968" spans="11:12" x14ac:dyDescent="0.2">
      <c r="K3968" s="6"/>
      <c r="L3968" s="172"/>
    </row>
    <row r="3969" spans="11:12" x14ac:dyDescent="0.2">
      <c r="K3969" s="6"/>
      <c r="L3969" s="172"/>
    </row>
    <row r="3970" spans="11:12" x14ac:dyDescent="0.2">
      <c r="K3970" s="6"/>
      <c r="L3970" s="172"/>
    </row>
    <row r="3971" spans="11:12" x14ac:dyDescent="0.2">
      <c r="K3971" s="6"/>
      <c r="L3971" s="172"/>
    </row>
    <row r="3972" spans="11:12" x14ac:dyDescent="0.2">
      <c r="K3972" s="6"/>
      <c r="L3972" s="172"/>
    </row>
    <row r="3973" spans="11:12" x14ac:dyDescent="0.2">
      <c r="K3973" s="6"/>
      <c r="L3973" s="172"/>
    </row>
    <row r="3974" spans="11:12" x14ac:dyDescent="0.2">
      <c r="K3974" s="6"/>
      <c r="L3974" s="172"/>
    </row>
    <row r="3975" spans="11:12" x14ac:dyDescent="0.2">
      <c r="K3975" s="6"/>
      <c r="L3975" s="172"/>
    </row>
    <row r="3976" spans="11:12" x14ac:dyDescent="0.2">
      <c r="K3976" s="6"/>
      <c r="L3976" s="172"/>
    </row>
    <row r="3977" spans="11:12" x14ac:dyDescent="0.2">
      <c r="K3977" s="6"/>
      <c r="L3977" s="172"/>
    </row>
    <row r="3978" spans="11:12" x14ac:dyDescent="0.2">
      <c r="K3978" s="6"/>
      <c r="L3978" s="172"/>
    </row>
    <row r="3979" spans="11:12" x14ac:dyDescent="0.2">
      <c r="K3979" s="6"/>
      <c r="L3979" s="172"/>
    </row>
    <row r="3980" spans="11:12" x14ac:dyDescent="0.2">
      <c r="K3980" s="6"/>
      <c r="L3980" s="172"/>
    </row>
    <row r="3981" spans="11:12" x14ac:dyDescent="0.2">
      <c r="K3981" s="6"/>
      <c r="L3981" s="172"/>
    </row>
    <row r="3982" spans="11:12" x14ac:dyDescent="0.2">
      <c r="K3982" s="6"/>
      <c r="L3982" s="172"/>
    </row>
    <row r="3983" spans="11:12" x14ac:dyDescent="0.2">
      <c r="K3983" s="6"/>
      <c r="L3983" s="172"/>
    </row>
    <row r="3984" spans="11:12" x14ac:dyDescent="0.2">
      <c r="K3984" s="6"/>
      <c r="L3984" s="172"/>
    </row>
    <row r="3985" spans="11:12" x14ac:dyDescent="0.2">
      <c r="K3985" s="6"/>
      <c r="L3985" s="172"/>
    </row>
    <row r="3986" spans="11:12" x14ac:dyDescent="0.2">
      <c r="K3986" s="6"/>
      <c r="L3986" s="172"/>
    </row>
    <row r="3987" spans="11:12" x14ac:dyDescent="0.2">
      <c r="K3987" s="6"/>
      <c r="L3987" s="172"/>
    </row>
    <row r="3988" spans="11:12" x14ac:dyDescent="0.2">
      <c r="K3988" s="6"/>
      <c r="L3988" s="172"/>
    </row>
    <row r="3989" spans="11:12" x14ac:dyDescent="0.2">
      <c r="K3989" s="6"/>
      <c r="L3989" s="172"/>
    </row>
    <row r="3990" spans="11:12" x14ac:dyDescent="0.2">
      <c r="K3990" s="6"/>
      <c r="L3990" s="172"/>
    </row>
    <row r="3991" spans="11:12" x14ac:dyDescent="0.2">
      <c r="K3991" s="6"/>
      <c r="L3991" s="172"/>
    </row>
    <row r="3992" spans="11:12" x14ac:dyDescent="0.2">
      <c r="K3992" s="6"/>
      <c r="L3992" s="172"/>
    </row>
    <row r="3993" spans="11:12" x14ac:dyDescent="0.2">
      <c r="K3993" s="6"/>
      <c r="L3993" s="172"/>
    </row>
    <row r="3994" spans="11:12" x14ac:dyDescent="0.2">
      <c r="K3994" s="6"/>
      <c r="L3994" s="172"/>
    </row>
    <row r="3995" spans="11:12" x14ac:dyDescent="0.2">
      <c r="K3995" s="6"/>
      <c r="L3995" s="172"/>
    </row>
    <row r="3996" spans="11:12" x14ac:dyDescent="0.2">
      <c r="K3996" s="6"/>
      <c r="L3996" s="172"/>
    </row>
    <row r="3997" spans="11:12" x14ac:dyDescent="0.2">
      <c r="K3997" s="6"/>
      <c r="L3997" s="172"/>
    </row>
    <row r="3998" spans="11:12" x14ac:dyDescent="0.2">
      <c r="K3998" s="6"/>
      <c r="L3998" s="172"/>
    </row>
    <row r="3999" spans="11:12" x14ac:dyDescent="0.2">
      <c r="K3999" s="6"/>
      <c r="L3999" s="172"/>
    </row>
    <row r="4000" spans="11:12" x14ac:dyDescent="0.2">
      <c r="K4000" s="6"/>
      <c r="L4000" s="172"/>
    </row>
    <row r="4001" spans="11:12" x14ac:dyDescent="0.2">
      <c r="K4001" s="6"/>
      <c r="L4001" s="172"/>
    </row>
    <row r="4002" spans="11:12" x14ac:dyDescent="0.2">
      <c r="K4002" s="6"/>
      <c r="L4002" s="172"/>
    </row>
    <row r="4003" spans="11:12" x14ac:dyDescent="0.2">
      <c r="K4003" s="6"/>
      <c r="L4003" s="172"/>
    </row>
    <row r="4004" spans="11:12" x14ac:dyDescent="0.2">
      <c r="K4004" s="6"/>
      <c r="L4004" s="172"/>
    </row>
    <row r="4005" spans="11:12" x14ac:dyDescent="0.2">
      <c r="K4005" s="6"/>
      <c r="L4005" s="172"/>
    </row>
    <row r="4006" spans="11:12" x14ac:dyDescent="0.2">
      <c r="K4006" s="6"/>
      <c r="L4006" s="172"/>
    </row>
    <row r="4007" spans="11:12" x14ac:dyDescent="0.2">
      <c r="K4007" s="6"/>
      <c r="L4007" s="172"/>
    </row>
    <row r="4008" spans="11:12" x14ac:dyDescent="0.2">
      <c r="K4008" s="6"/>
      <c r="L4008" s="172"/>
    </row>
    <row r="4009" spans="11:12" x14ac:dyDescent="0.2">
      <c r="K4009" s="6"/>
      <c r="L4009" s="172"/>
    </row>
    <row r="4010" spans="11:12" x14ac:dyDescent="0.2">
      <c r="K4010" s="6"/>
      <c r="L4010" s="172"/>
    </row>
    <row r="4011" spans="11:12" x14ac:dyDescent="0.2">
      <c r="K4011" s="6"/>
      <c r="L4011" s="172"/>
    </row>
    <row r="4012" spans="11:12" x14ac:dyDescent="0.2">
      <c r="K4012" s="6"/>
      <c r="L4012" s="172"/>
    </row>
    <row r="4013" spans="11:12" x14ac:dyDescent="0.2">
      <c r="K4013" s="6"/>
      <c r="L4013" s="172"/>
    </row>
    <row r="4014" spans="11:12" x14ac:dyDescent="0.2">
      <c r="K4014" s="6"/>
      <c r="L4014" s="172"/>
    </row>
    <row r="4015" spans="11:12" x14ac:dyDescent="0.2">
      <c r="K4015" s="6"/>
      <c r="L4015" s="172"/>
    </row>
    <row r="4016" spans="11:12" x14ac:dyDescent="0.2">
      <c r="K4016" s="6"/>
      <c r="L4016" s="172"/>
    </row>
    <row r="4017" spans="11:12" x14ac:dyDescent="0.2">
      <c r="K4017" s="6"/>
      <c r="L4017" s="172"/>
    </row>
    <row r="4018" spans="11:12" x14ac:dyDescent="0.2">
      <c r="K4018" s="6"/>
      <c r="L4018" s="172"/>
    </row>
    <row r="4019" spans="11:12" x14ac:dyDescent="0.2">
      <c r="K4019" s="6"/>
      <c r="L4019" s="172"/>
    </row>
    <row r="4020" spans="11:12" x14ac:dyDescent="0.2">
      <c r="K4020" s="6"/>
      <c r="L4020" s="172"/>
    </row>
    <row r="4021" spans="11:12" x14ac:dyDescent="0.2">
      <c r="K4021" s="6"/>
      <c r="L4021" s="172"/>
    </row>
    <row r="4022" spans="11:12" x14ac:dyDescent="0.2">
      <c r="K4022" s="6"/>
      <c r="L4022" s="172"/>
    </row>
    <row r="4023" spans="11:12" x14ac:dyDescent="0.2">
      <c r="K4023" s="6"/>
      <c r="L4023" s="172"/>
    </row>
    <row r="4024" spans="11:12" x14ac:dyDescent="0.2">
      <c r="K4024" s="6"/>
      <c r="L4024" s="172"/>
    </row>
    <row r="4025" spans="11:12" x14ac:dyDescent="0.2">
      <c r="K4025" s="6"/>
      <c r="L4025" s="172"/>
    </row>
    <row r="4026" spans="11:12" x14ac:dyDescent="0.2">
      <c r="K4026" s="6"/>
      <c r="L4026" s="172"/>
    </row>
    <row r="4027" spans="11:12" x14ac:dyDescent="0.2">
      <c r="K4027" s="6"/>
      <c r="L4027" s="172"/>
    </row>
    <row r="4028" spans="11:12" x14ac:dyDescent="0.2">
      <c r="K4028" s="6"/>
      <c r="L4028" s="172"/>
    </row>
    <row r="4029" spans="11:12" x14ac:dyDescent="0.2">
      <c r="K4029" s="6"/>
      <c r="L4029" s="172"/>
    </row>
    <row r="4030" spans="11:12" x14ac:dyDescent="0.2">
      <c r="K4030" s="6"/>
      <c r="L4030" s="172"/>
    </row>
    <row r="4031" spans="11:12" x14ac:dyDescent="0.2">
      <c r="K4031" s="6"/>
      <c r="L4031" s="172"/>
    </row>
    <row r="4032" spans="11:12" x14ac:dyDescent="0.2">
      <c r="K4032" s="6"/>
      <c r="L4032" s="172"/>
    </row>
    <row r="4033" spans="11:12" x14ac:dyDescent="0.2">
      <c r="K4033" s="6"/>
      <c r="L4033" s="172"/>
    </row>
    <row r="4034" spans="11:12" x14ac:dyDescent="0.2">
      <c r="K4034" s="6"/>
      <c r="L4034" s="172"/>
    </row>
    <row r="4035" spans="11:12" x14ac:dyDescent="0.2">
      <c r="K4035" s="6"/>
      <c r="L4035" s="172"/>
    </row>
    <row r="4036" spans="11:12" x14ac:dyDescent="0.2">
      <c r="K4036" s="6"/>
      <c r="L4036" s="172"/>
    </row>
    <row r="4037" spans="11:12" x14ac:dyDescent="0.2">
      <c r="K4037" s="6"/>
      <c r="L4037" s="172"/>
    </row>
    <row r="4038" spans="11:12" x14ac:dyDescent="0.2">
      <c r="K4038" s="6"/>
      <c r="L4038" s="172"/>
    </row>
    <row r="4039" spans="11:12" x14ac:dyDescent="0.2">
      <c r="K4039" s="6"/>
      <c r="L4039" s="172"/>
    </row>
    <row r="4040" spans="11:12" x14ac:dyDescent="0.2">
      <c r="K4040" s="6"/>
      <c r="L4040" s="172"/>
    </row>
    <row r="4041" spans="11:12" x14ac:dyDescent="0.2">
      <c r="K4041" s="6"/>
      <c r="L4041" s="172"/>
    </row>
    <row r="4042" spans="11:12" x14ac:dyDescent="0.2">
      <c r="K4042" s="6"/>
      <c r="L4042" s="172"/>
    </row>
    <row r="4043" spans="11:12" x14ac:dyDescent="0.2">
      <c r="K4043" s="6"/>
      <c r="L4043" s="172"/>
    </row>
    <row r="4044" spans="11:12" x14ac:dyDescent="0.2">
      <c r="K4044" s="6"/>
      <c r="L4044" s="172"/>
    </row>
    <row r="4045" spans="11:12" x14ac:dyDescent="0.2">
      <c r="K4045" s="6"/>
      <c r="L4045" s="172"/>
    </row>
    <row r="4046" spans="11:12" x14ac:dyDescent="0.2">
      <c r="K4046" s="6"/>
      <c r="L4046" s="172"/>
    </row>
    <row r="4047" spans="11:12" x14ac:dyDescent="0.2">
      <c r="K4047" s="6"/>
      <c r="L4047" s="172"/>
    </row>
    <row r="4048" spans="11:12" x14ac:dyDescent="0.2">
      <c r="K4048" s="6"/>
      <c r="L4048" s="172"/>
    </row>
    <row r="4049" spans="11:12" x14ac:dyDescent="0.2">
      <c r="K4049" s="6"/>
      <c r="L4049" s="172"/>
    </row>
    <row r="4050" spans="11:12" x14ac:dyDescent="0.2">
      <c r="K4050" s="6"/>
      <c r="L4050" s="172"/>
    </row>
    <row r="4051" spans="11:12" x14ac:dyDescent="0.2">
      <c r="K4051" s="6"/>
      <c r="L4051" s="172"/>
    </row>
    <row r="4052" spans="11:12" x14ac:dyDescent="0.2">
      <c r="K4052" s="6"/>
      <c r="L4052" s="172"/>
    </row>
    <row r="4053" spans="11:12" x14ac:dyDescent="0.2">
      <c r="K4053" s="6"/>
      <c r="L4053" s="172"/>
    </row>
    <row r="4054" spans="11:12" x14ac:dyDescent="0.2">
      <c r="K4054" s="6"/>
      <c r="L4054" s="172"/>
    </row>
    <row r="4055" spans="11:12" x14ac:dyDescent="0.2">
      <c r="K4055" s="6"/>
      <c r="L4055" s="172"/>
    </row>
    <row r="4056" spans="11:12" x14ac:dyDescent="0.2">
      <c r="K4056" s="6"/>
      <c r="L4056" s="172"/>
    </row>
    <row r="4057" spans="11:12" x14ac:dyDescent="0.2">
      <c r="K4057" s="6"/>
      <c r="L4057" s="172"/>
    </row>
    <row r="4058" spans="11:12" x14ac:dyDescent="0.2">
      <c r="K4058" s="6"/>
      <c r="L4058" s="172"/>
    </row>
    <row r="4059" spans="11:12" x14ac:dyDescent="0.2">
      <c r="K4059" s="6"/>
      <c r="L4059" s="172"/>
    </row>
    <row r="4060" spans="11:12" x14ac:dyDescent="0.2">
      <c r="K4060" s="6"/>
      <c r="L4060" s="172"/>
    </row>
    <row r="4061" spans="11:12" x14ac:dyDescent="0.2">
      <c r="K4061" s="6"/>
      <c r="L4061" s="172"/>
    </row>
    <row r="4062" spans="11:12" x14ac:dyDescent="0.2">
      <c r="K4062" s="6"/>
      <c r="L4062" s="172"/>
    </row>
    <row r="4063" spans="11:12" x14ac:dyDescent="0.2">
      <c r="K4063" s="6"/>
      <c r="L4063" s="172"/>
    </row>
    <row r="4064" spans="11:12" x14ac:dyDescent="0.2">
      <c r="K4064" s="6"/>
      <c r="L4064" s="172"/>
    </row>
    <row r="4065" spans="11:12" x14ac:dyDescent="0.2">
      <c r="K4065" s="6"/>
      <c r="L4065" s="172"/>
    </row>
    <row r="4066" spans="11:12" x14ac:dyDescent="0.2">
      <c r="K4066" s="6"/>
      <c r="L4066" s="172"/>
    </row>
    <row r="4067" spans="11:12" x14ac:dyDescent="0.2">
      <c r="K4067" s="6"/>
      <c r="L4067" s="172"/>
    </row>
    <row r="4068" spans="11:12" x14ac:dyDescent="0.2">
      <c r="K4068" s="6"/>
      <c r="L4068" s="172"/>
    </row>
    <row r="4069" spans="11:12" x14ac:dyDescent="0.2">
      <c r="K4069" s="6"/>
      <c r="L4069" s="172"/>
    </row>
    <row r="4070" spans="11:12" x14ac:dyDescent="0.2">
      <c r="K4070" s="6"/>
      <c r="L4070" s="172"/>
    </row>
    <row r="4071" spans="11:12" x14ac:dyDescent="0.2">
      <c r="K4071" s="6"/>
      <c r="L4071" s="172"/>
    </row>
    <row r="4072" spans="11:12" x14ac:dyDescent="0.2">
      <c r="K4072" s="6"/>
      <c r="L4072" s="172"/>
    </row>
    <row r="4073" spans="11:12" x14ac:dyDescent="0.2">
      <c r="K4073" s="6"/>
      <c r="L4073" s="172"/>
    </row>
    <row r="4074" spans="11:12" x14ac:dyDescent="0.2">
      <c r="K4074" s="6"/>
      <c r="L4074" s="172"/>
    </row>
    <row r="4075" spans="11:12" x14ac:dyDescent="0.2">
      <c r="K4075" s="6"/>
      <c r="L4075" s="172"/>
    </row>
    <row r="4076" spans="11:12" x14ac:dyDescent="0.2">
      <c r="K4076" s="6"/>
      <c r="L4076" s="172"/>
    </row>
    <row r="4077" spans="11:12" x14ac:dyDescent="0.2">
      <c r="K4077" s="6"/>
      <c r="L4077" s="172"/>
    </row>
    <row r="4078" spans="11:12" x14ac:dyDescent="0.2">
      <c r="K4078" s="6"/>
      <c r="L4078" s="172"/>
    </row>
    <row r="4079" spans="11:12" x14ac:dyDescent="0.2">
      <c r="K4079" s="6"/>
      <c r="L4079" s="172"/>
    </row>
    <row r="4080" spans="11:12" x14ac:dyDescent="0.2">
      <c r="K4080" s="6"/>
      <c r="L4080" s="172"/>
    </row>
    <row r="4081" spans="11:12" x14ac:dyDescent="0.2">
      <c r="K4081" s="6"/>
      <c r="L4081" s="172"/>
    </row>
    <row r="4082" spans="11:12" x14ac:dyDescent="0.2">
      <c r="K4082" s="6"/>
      <c r="L4082" s="172"/>
    </row>
    <row r="4083" spans="11:12" x14ac:dyDescent="0.2">
      <c r="K4083" s="6"/>
      <c r="L4083" s="172"/>
    </row>
    <row r="4084" spans="11:12" x14ac:dyDescent="0.2">
      <c r="K4084" s="6"/>
      <c r="L4084" s="172"/>
    </row>
    <row r="4085" spans="11:12" x14ac:dyDescent="0.2">
      <c r="K4085" s="6"/>
      <c r="L4085" s="172"/>
    </row>
    <row r="4086" spans="11:12" x14ac:dyDescent="0.2">
      <c r="K4086" s="6"/>
      <c r="L4086" s="172"/>
    </row>
    <row r="4087" spans="11:12" x14ac:dyDescent="0.2">
      <c r="K4087" s="6"/>
      <c r="L4087" s="172"/>
    </row>
    <row r="4088" spans="11:12" x14ac:dyDescent="0.2">
      <c r="K4088" s="6"/>
      <c r="L4088" s="172"/>
    </row>
    <row r="4089" spans="11:12" x14ac:dyDescent="0.2">
      <c r="K4089" s="6"/>
      <c r="L4089" s="172"/>
    </row>
    <row r="4090" spans="11:12" x14ac:dyDescent="0.2">
      <c r="K4090" s="6"/>
      <c r="L4090" s="172"/>
    </row>
    <row r="4091" spans="11:12" x14ac:dyDescent="0.2">
      <c r="K4091" s="6"/>
      <c r="L4091" s="172"/>
    </row>
    <row r="4092" spans="11:12" x14ac:dyDescent="0.2">
      <c r="K4092" s="6"/>
      <c r="L4092" s="172"/>
    </row>
    <row r="4093" spans="11:12" x14ac:dyDescent="0.2">
      <c r="K4093" s="6"/>
      <c r="L4093" s="172"/>
    </row>
    <row r="4094" spans="11:12" x14ac:dyDescent="0.2">
      <c r="K4094" s="6"/>
      <c r="L4094" s="172"/>
    </row>
    <row r="4095" spans="11:12" x14ac:dyDescent="0.2">
      <c r="K4095" s="6"/>
      <c r="L4095" s="172"/>
    </row>
    <row r="4096" spans="11:12" x14ac:dyDescent="0.2">
      <c r="K4096" s="6"/>
      <c r="L4096" s="172"/>
    </row>
    <row r="4097" spans="11:12" x14ac:dyDescent="0.2">
      <c r="K4097" s="6"/>
      <c r="L4097" s="172"/>
    </row>
    <row r="4098" spans="11:12" x14ac:dyDescent="0.2">
      <c r="K4098" s="6"/>
      <c r="L4098" s="172"/>
    </row>
    <row r="4099" spans="11:12" x14ac:dyDescent="0.2">
      <c r="K4099" s="6"/>
      <c r="L4099" s="172"/>
    </row>
    <row r="4100" spans="11:12" x14ac:dyDescent="0.2">
      <c r="K4100" s="6"/>
      <c r="L4100" s="172"/>
    </row>
    <row r="4101" spans="11:12" x14ac:dyDescent="0.2">
      <c r="K4101" s="6"/>
      <c r="L4101" s="172"/>
    </row>
    <row r="4102" spans="11:12" x14ac:dyDescent="0.2">
      <c r="K4102" s="6"/>
      <c r="L4102" s="172"/>
    </row>
    <row r="4103" spans="11:12" x14ac:dyDescent="0.2">
      <c r="K4103" s="6"/>
      <c r="L4103" s="172"/>
    </row>
    <row r="4104" spans="11:12" x14ac:dyDescent="0.2">
      <c r="K4104" s="6"/>
      <c r="L4104" s="172"/>
    </row>
    <row r="4105" spans="11:12" x14ac:dyDescent="0.2">
      <c r="K4105" s="6"/>
      <c r="L4105" s="172"/>
    </row>
    <row r="4106" spans="11:12" x14ac:dyDescent="0.2">
      <c r="K4106" s="6"/>
      <c r="L4106" s="172"/>
    </row>
    <row r="4107" spans="11:12" x14ac:dyDescent="0.2">
      <c r="K4107" s="6"/>
      <c r="L4107" s="172"/>
    </row>
    <row r="4108" spans="11:12" x14ac:dyDescent="0.2">
      <c r="K4108" s="6"/>
      <c r="L4108" s="172"/>
    </row>
    <row r="4109" spans="11:12" x14ac:dyDescent="0.2">
      <c r="K4109" s="6"/>
      <c r="L4109" s="172"/>
    </row>
    <row r="4110" spans="11:12" x14ac:dyDescent="0.2">
      <c r="K4110" s="6"/>
      <c r="L4110" s="172"/>
    </row>
    <row r="4111" spans="11:12" x14ac:dyDescent="0.2">
      <c r="K4111" s="6"/>
      <c r="L4111" s="172"/>
    </row>
    <row r="4112" spans="11:12" x14ac:dyDescent="0.2">
      <c r="K4112" s="6"/>
      <c r="L4112" s="172"/>
    </row>
    <row r="4113" spans="11:12" x14ac:dyDescent="0.2">
      <c r="K4113" s="6"/>
      <c r="L4113" s="172"/>
    </row>
    <row r="4114" spans="11:12" x14ac:dyDescent="0.2">
      <c r="K4114" s="6"/>
      <c r="L4114" s="172"/>
    </row>
    <row r="4115" spans="11:12" x14ac:dyDescent="0.2">
      <c r="K4115" s="6"/>
      <c r="L4115" s="172"/>
    </row>
    <row r="4116" spans="11:12" x14ac:dyDescent="0.2">
      <c r="K4116" s="6"/>
      <c r="L4116" s="172"/>
    </row>
    <row r="4117" spans="11:12" x14ac:dyDescent="0.2">
      <c r="K4117" s="6"/>
      <c r="L4117" s="172"/>
    </row>
    <row r="4118" spans="11:12" x14ac:dyDescent="0.2">
      <c r="K4118" s="6"/>
      <c r="L4118" s="172"/>
    </row>
    <row r="4119" spans="11:12" x14ac:dyDescent="0.2">
      <c r="K4119" s="6"/>
      <c r="L4119" s="172"/>
    </row>
    <row r="4120" spans="11:12" x14ac:dyDescent="0.2">
      <c r="K4120" s="6"/>
      <c r="L4120" s="172"/>
    </row>
    <row r="4121" spans="11:12" x14ac:dyDescent="0.2">
      <c r="K4121" s="6"/>
      <c r="L4121" s="172"/>
    </row>
    <row r="4122" spans="11:12" x14ac:dyDescent="0.2">
      <c r="K4122" s="6"/>
      <c r="L4122" s="172"/>
    </row>
    <row r="4123" spans="11:12" x14ac:dyDescent="0.2">
      <c r="K4123" s="6"/>
      <c r="L4123" s="172"/>
    </row>
    <row r="4124" spans="11:12" x14ac:dyDescent="0.2">
      <c r="K4124" s="6"/>
      <c r="L4124" s="172"/>
    </row>
    <row r="4125" spans="11:12" x14ac:dyDescent="0.2">
      <c r="K4125" s="6"/>
      <c r="L4125" s="172"/>
    </row>
    <row r="4126" spans="11:12" x14ac:dyDescent="0.2">
      <c r="K4126" s="6"/>
      <c r="L4126" s="172"/>
    </row>
    <row r="4127" spans="11:12" x14ac:dyDescent="0.2">
      <c r="K4127" s="6"/>
      <c r="L4127" s="172"/>
    </row>
    <row r="4128" spans="11:12" x14ac:dyDescent="0.2">
      <c r="K4128" s="6"/>
      <c r="L4128" s="172"/>
    </row>
    <row r="4129" spans="11:12" x14ac:dyDescent="0.2">
      <c r="K4129" s="6"/>
      <c r="L4129" s="172"/>
    </row>
    <row r="4130" spans="11:12" x14ac:dyDescent="0.2">
      <c r="K4130" s="6"/>
      <c r="L4130" s="172"/>
    </row>
    <row r="4131" spans="11:12" x14ac:dyDescent="0.2">
      <c r="K4131" s="6"/>
      <c r="L4131" s="172"/>
    </row>
    <row r="4132" spans="11:12" x14ac:dyDescent="0.2">
      <c r="K4132" s="6"/>
      <c r="L4132" s="172"/>
    </row>
    <row r="4133" spans="11:12" x14ac:dyDescent="0.2">
      <c r="K4133" s="6"/>
      <c r="L4133" s="172"/>
    </row>
    <row r="4134" spans="11:12" x14ac:dyDescent="0.2">
      <c r="K4134" s="6"/>
      <c r="L4134" s="172"/>
    </row>
    <row r="4135" spans="11:12" x14ac:dyDescent="0.2">
      <c r="K4135" s="6"/>
      <c r="L4135" s="172"/>
    </row>
    <row r="4136" spans="11:12" x14ac:dyDescent="0.2">
      <c r="K4136" s="6"/>
      <c r="L4136" s="172"/>
    </row>
    <row r="4137" spans="11:12" x14ac:dyDescent="0.2">
      <c r="K4137" s="6"/>
      <c r="L4137" s="172"/>
    </row>
    <row r="4138" spans="11:12" x14ac:dyDescent="0.2">
      <c r="K4138" s="6"/>
      <c r="L4138" s="172"/>
    </row>
    <row r="4139" spans="11:12" x14ac:dyDescent="0.2">
      <c r="K4139" s="6"/>
      <c r="L4139" s="172"/>
    </row>
    <row r="4140" spans="11:12" x14ac:dyDescent="0.2">
      <c r="K4140" s="6"/>
      <c r="L4140" s="172"/>
    </row>
    <row r="4141" spans="11:12" x14ac:dyDescent="0.2">
      <c r="K4141" s="6"/>
      <c r="L4141" s="172"/>
    </row>
    <row r="4142" spans="11:12" x14ac:dyDescent="0.2">
      <c r="K4142" s="6"/>
      <c r="L4142" s="172"/>
    </row>
    <row r="4143" spans="11:12" x14ac:dyDescent="0.2">
      <c r="K4143" s="6"/>
      <c r="L4143" s="172"/>
    </row>
    <row r="4144" spans="11:12" x14ac:dyDescent="0.2">
      <c r="K4144" s="6"/>
      <c r="L4144" s="172"/>
    </row>
    <row r="4145" spans="11:12" x14ac:dyDescent="0.2">
      <c r="K4145" s="6"/>
      <c r="L4145" s="172"/>
    </row>
    <row r="4146" spans="11:12" x14ac:dyDescent="0.2">
      <c r="K4146" s="6"/>
      <c r="L4146" s="172"/>
    </row>
    <row r="4147" spans="11:12" x14ac:dyDescent="0.2">
      <c r="K4147" s="6"/>
      <c r="L4147" s="172"/>
    </row>
    <row r="4148" spans="11:12" x14ac:dyDescent="0.2">
      <c r="K4148" s="6"/>
      <c r="L4148" s="172"/>
    </row>
    <row r="4149" spans="11:12" x14ac:dyDescent="0.2">
      <c r="K4149" s="6"/>
      <c r="L4149" s="172"/>
    </row>
    <row r="4150" spans="11:12" x14ac:dyDescent="0.2">
      <c r="K4150" s="6"/>
      <c r="L4150" s="172"/>
    </row>
    <row r="4151" spans="11:12" x14ac:dyDescent="0.2">
      <c r="K4151" s="6"/>
      <c r="L4151" s="172"/>
    </row>
    <row r="4152" spans="11:12" x14ac:dyDescent="0.2">
      <c r="K4152" s="6"/>
      <c r="L4152" s="172"/>
    </row>
    <row r="4153" spans="11:12" x14ac:dyDescent="0.2">
      <c r="K4153" s="6"/>
      <c r="L4153" s="172"/>
    </row>
    <row r="4154" spans="11:12" x14ac:dyDescent="0.2">
      <c r="K4154" s="6"/>
      <c r="L4154" s="172"/>
    </row>
    <row r="4155" spans="11:12" x14ac:dyDescent="0.2">
      <c r="K4155" s="6"/>
      <c r="L4155" s="172"/>
    </row>
    <row r="4156" spans="11:12" x14ac:dyDescent="0.2">
      <c r="K4156" s="6"/>
      <c r="L4156" s="172"/>
    </row>
    <row r="4157" spans="11:12" x14ac:dyDescent="0.2">
      <c r="K4157" s="6"/>
      <c r="L4157" s="172"/>
    </row>
    <row r="4158" spans="11:12" x14ac:dyDescent="0.2">
      <c r="K4158" s="6"/>
      <c r="L4158" s="172"/>
    </row>
    <row r="4159" spans="11:12" x14ac:dyDescent="0.2">
      <c r="K4159" s="6"/>
      <c r="L4159" s="172"/>
    </row>
    <row r="4160" spans="11:12" x14ac:dyDescent="0.2">
      <c r="K4160" s="6"/>
      <c r="L4160" s="172"/>
    </row>
    <row r="4161" spans="11:12" x14ac:dyDescent="0.2">
      <c r="K4161" s="6"/>
      <c r="L4161" s="172"/>
    </row>
    <row r="4162" spans="11:12" x14ac:dyDescent="0.2">
      <c r="K4162" s="6"/>
      <c r="L4162" s="172"/>
    </row>
    <row r="4163" spans="11:12" x14ac:dyDescent="0.2">
      <c r="K4163" s="6"/>
      <c r="L4163" s="172"/>
    </row>
    <row r="4164" spans="11:12" x14ac:dyDescent="0.2">
      <c r="K4164" s="6"/>
      <c r="L4164" s="172"/>
    </row>
    <row r="4165" spans="11:12" x14ac:dyDescent="0.2">
      <c r="K4165" s="6"/>
      <c r="L4165" s="172"/>
    </row>
    <row r="4166" spans="11:12" x14ac:dyDescent="0.2">
      <c r="K4166" s="6"/>
      <c r="L4166" s="172"/>
    </row>
    <row r="4167" spans="11:12" x14ac:dyDescent="0.2">
      <c r="K4167" s="6"/>
      <c r="L4167" s="172"/>
    </row>
    <row r="4168" spans="11:12" x14ac:dyDescent="0.2">
      <c r="K4168" s="6"/>
      <c r="L4168" s="172"/>
    </row>
    <row r="4169" spans="11:12" x14ac:dyDescent="0.2">
      <c r="K4169" s="6"/>
      <c r="L4169" s="172"/>
    </row>
    <row r="4170" spans="11:12" x14ac:dyDescent="0.2">
      <c r="K4170" s="6"/>
      <c r="L4170" s="172"/>
    </row>
    <row r="4171" spans="11:12" x14ac:dyDescent="0.2">
      <c r="K4171" s="6"/>
      <c r="L4171" s="172"/>
    </row>
    <row r="4172" spans="11:12" x14ac:dyDescent="0.2">
      <c r="K4172" s="6"/>
      <c r="L4172" s="172"/>
    </row>
    <row r="4173" spans="11:12" x14ac:dyDescent="0.2">
      <c r="K4173" s="6"/>
      <c r="L4173" s="172"/>
    </row>
    <row r="4174" spans="11:12" x14ac:dyDescent="0.2">
      <c r="K4174" s="6"/>
      <c r="L4174" s="172"/>
    </row>
    <row r="4175" spans="11:12" x14ac:dyDescent="0.2">
      <c r="K4175" s="6"/>
      <c r="L4175" s="172"/>
    </row>
    <row r="4176" spans="11:12" x14ac:dyDescent="0.2">
      <c r="K4176" s="6"/>
      <c r="L4176" s="172"/>
    </row>
    <row r="4177" spans="11:12" x14ac:dyDescent="0.2">
      <c r="K4177" s="6"/>
      <c r="L4177" s="172"/>
    </row>
    <row r="4178" spans="11:12" x14ac:dyDescent="0.2">
      <c r="K4178" s="6"/>
      <c r="L4178" s="172"/>
    </row>
    <row r="4179" spans="11:12" x14ac:dyDescent="0.2">
      <c r="K4179" s="6"/>
      <c r="L4179" s="172"/>
    </row>
    <row r="4180" spans="11:12" x14ac:dyDescent="0.2">
      <c r="K4180" s="6"/>
      <c r="L4180" s="172"/>
    </row>
    <row r="4181" spans="11:12" x14ac:dyDescent="0.2">
      <c r="K4181" s="6"/>
      <c r="L4181" s="172"/>
    </row>
    <row r="4182" spans="11:12" x14ac:dyDescent="0.2">
      <c r="K4182" s="6"/>
      <c r="L4182" s="172"/>
    </row>
    <row r="4183" spans="11:12" x14ac:dyDescent="0.2">
      <c r="K4183" s="6"/>
      <c r="L4183" s="172"/>
    </row>
    <row r="4184" spans="11:12" x14ac:dyDescent="0.2">
      <c r="K4184" s="6"/>
      <c r="L4184" s="172"/>
    </row>
    <row r="4185" spans="11:12" x14ac:dyDescent="0.2">
      <c r="K4185" s="6"/>
      <c r="L4185" s="172"/>
    </row>
    <row r="4186" spans="11:12" x14ac:dyDescent="0.2">
      <c r="K4186" s="6"/>
      <c r="L4186" s="172"/>
    </row>
    <row r="4187" spans="11:12" x14ac:dyDescent="0.2">
      <c r="K4187" s="6"/>
      <c r="L4187" s="172"/>
    </row>
    <row r="4188" spans="11:12" x14ac:dyDescent="0.2">
      <c r="K4188" s="6"/>
      <c r="L4188" s="172"/>
    </row>
    <row r="4189" spans="11:12" x14ac:dyDescent="0.2">
      <c r="K4189" s="6"/>
      <c r="L4189" s="172"/>
    </row>
    <row r="4190" spans="11:12" x14ac:dyDescent="0.2">
      <c r="K4190" s="6"/>
      <c r="L4190" s="172"/>
    </row>
    <row r="4191" spans="11:12" x14ac:dyDescent="0.2">
      <c r="K4191" s="6"/>
      <c r="L4191" s="172"/>
    </row>
    <row r="4192" spans="11:12" x14ac:dyDescent="0.2">
      <c r="K4192" s="6"/>
      <c r="L4192" s="172"/>
    </row>
    <row r="4193" spans="11:12" x14ac:dyDescent="0.2">
      <c r="K4193" s="6"/>
      <c r="L4193" s="172"/>
    </row>
    <row r="4194" spans="11:12" x14ac:dyDescent="0.2">
      <c r="K4194" s="6"/>
      <c r="L4194" s="172"/>
    </row>
    <row r="4195" spans="11:12" x14ac:dyDescent="0.2">
      <c r="K4195" s="6"/>
      <c r="L4195" s="172"/>
    </row>
    <row r="4196" spans="11:12" x14ac:dyDescent="0.2">
      <c r="K4196" s="6"/>
      <c r="L4196" s="172"/>
    </row>
    <row r="4197" spans="11:12" x14ac:dyDescent="0.2">
      <c r="K4197" s="6"/>
      <c r="L4197" s="172"/>
    </row>
    <row r="4198" spans="11:12" x14ac:dyDescent="0.2">
      <c r="K4198" s="6"/>
      <c r="L4198" s="172"/>
    </row>
    <row r="4199" spans="11:12" x14ac:dyDescent="0.2">
      <c r="K4199" s="6"/>
      <c r="L4199" s="172"/>
    </row>
    <row r="4200" spans="11:12" x14ac:dyDescent="0.2">
      <c r="K4200" s="6"/>
      <c r="L4200" s="172"/>
    </row>
    <row r="4201" spans="11:12" x14ac:dyDescent="0.2">
      <c r="K4201" s="6"/>
      <c r="L4201" s="172"/>
    </row>
    <row r="4202" spans="11:12" x14ac:dyDescent="0.2">
      <c r="K4202" s="6"/>
      <c r="L4202" s="172"/>
    </row>
    <row r="4203" spans="11:12" x14ac:dyDescent="0.2">
      <c r="K4203" s="6"/>
      <c r="L4203" s="172"/>
    </row>
    <row r="4204" spans="11:12" x14ac:dyDescent="0.2">
      <c r="K4204" s="6"/>
      <c r="L4204" s="172"/>
    </row>
    <row r="4205" spans="11:12" x14ac:dyDescent="0.2">
      <c r="K4205" s="6"/>
      <c r="L4205" s="172"/>
    </row>
    <row r="4206" spans="11:12" x14ac:dyDescent="0.2">
      <c r="K4206" s="6"/>
      <c r="L4206" s="172"/>
    </row>
    <row r="4207" spans="11:12" x14ac:dyDescent="0.2">
      <c r="K4207" s="6"/>
      <c r="L4207" s="172"/>
    </row>
    <row r="4208" spans="11:12" x14ac:dyDescent="0.2">
      <c r="K4208" s="6"/>
      <c r="L4208" s="172"/>
    </row>
    <row r="4209" spans="11:12" x14ac:dyDescent="0.2">
      <c r="K4209" s="6"/>
      <c r="L4209" s="172"/>
    </row>
    <row r="4210" spans="11:12" x14ac:dyDescent="0.2">
      <c r="K4210" s="6"/>
      <c r="L4210" s="172"/>
    </row>
    <row r="4211" spans="11:12" x14ac:dyDescent="0.2">
      <c r="K4211" s="6"/>
      <c r="L4211" s="172"/>
    </row>
    <row r="4212" spans="11:12" x14ac:dyDescent="0.2">
      <c r="K4212" s="6"/>
      <c r="L4212" s="172"/>
    </row>
    <row r="4213" spans="11:12" x14ac:dyDescent="0.2">
      <c r="K4213" s="6"/>
      <c r="L4213" s="172"/>
    </row>
    <row r="4214" spans="11:12" x14ac:dyDescent="0.2">
      <c r="K4214" s="6"/>
      <c r="L4214" s="172"/>
    </row>
    <row r="4215" spans="11:12" x14ac:dyDescent="0.2">
      <c r="K4215" s="6"/>
      <c r="L4215" s="172"/>
    </row>
    <row r="4216" spans="11:12" x14ac:dyDescent="0.2">
      <c r="K4216" s="6"/>
      <c r="L4216" s="172"/>
    </row>
    <row r="4217" spans="11:12" x14ac:dyDescent="0.2">
      <c r="K4217" s="6"/>
      <c r="L4217" s="172"/>
    </row>
    <row r="4218" spans="11:12" x14ac:dyDescent="0.2">
      <c r="K4218" s="6"/>
      <c r="L4218" s="172"/>
    </row>
    <row r="4219" spans="11:12" x14ac:dyDescent="0.2">
      <c r="K4219" s="6"/>
      <c r="L4219" s="172"/>
    </row>
    <row r="4220" spans="11:12" x14ac:dyDescent="0.2">
      <c r="K4220" s="6"/>
      <c r="L4220" s="172"/>
    </row>
    <row r="4221" spans="11:12" x14ac:dyDescent="0.2">
      <c r="K4221" s="6"/>
      <c r="L4221" s="172"/>
    </row>
    <row r="4222" spans="11:12" x14ac:dyDescent="0.2">
      <c r="K4222" s="6"/>
      <c r="L4222" s="172"/>
    </row>
    <row r="4223" spans="11:12" x14ac:dyDescent="0.2">
      <c r="K4223" s="6"/>
      <c r="L4223" s="172"/>
    </row>
    <row r="4224" spans="11:12" x14ac:dyDescent="0.2">
      <c r="K4224" s="6"/>
      <c r="L4224" s="172"/>
    </row>
    <row r="4225" spans="11:12" x14ac:dyDescent="0.2">
      <c r="K4225" s="6"/>
      <c r="L4225" s="172"/>
    </row>
    <row r="4226" spans="11:12" x14ac:dyDescent="0.2">
      <c r="K4226" s="6"/>
      <c r="L4226" s="172"/>
    </row>
    <row r="4227" spans="11:12" x14ac:dyDescent="0.2">
      <c r="K4227" s="6"/>
      <c r="L4227" s="172"/>
    </row>
    <row r="4228" spans="11:12" x14ac:dyDescent="0.2">
      <c r="K4228" s="6"/>
      <c r="L4228" s="172"/>
    </row>
    <row r="4229" spans="11:12" x14ac:dyDescent="0.2">
      <c r="K4229" s="6"/>
      <c r="L4229" s="172"/>
    </row>
    <row r="4230" spans="11:12" x14ac:dyDescent="0.2">
      <c r="K4230" s="6"/>
      <c r="L4230" s="172"/>
    </row>
    <row r="4231" spans="11:12" x14ac:dyDescent="0.2">
      <c r="K4231" s="6"/>
      <c r="L4231" s="172"/>
    </row>
    <row r="4232" spans="11:12" x14ac:dyDescent="0.2">
      <c r="K4232" s="6"/>
      <c r="L4232" s="172"/>
    </row>
    <row r="4233" spans="11:12" x14ac:dyDescent="0.2">
      <c r="K4233" s="6"/>
      <c r="L4233" s="172"/>
    </row>
    <row r="4234" spans="11:12" x14ac:dyDescent="0.2">
      <c r="K4234" s="6"/>
      <c r="L4234" s="172"/>
    </row>
    <row r="4235" spans="11:12" x14ac:dyDescent="0.2">
      <c r="K4235" s="6"/>
      <c r="L4235" s="172"/>
    </row>
    <row r="4236" spans="11:12" x14ac:dyDescent="0.2">
      <c r="K4236" s="6"/>
      <c r="L4236" s="172"/>
    </row>
    <row r="4237" spans="11:12" x14ac:dyDescent="0.2">
      <c r="K4237" s="6"/>
      <c r="L4237" s="172"/>
    </row>
    <row r="4238" spans="11:12" x14ac:dyDescent="0.2">
      <c r="K4238" s="6"/>
      <c r="L4238" s="172"/>
    </row>
    <row r="4239" spans="11:12" x14ac:dyDescent="0.2">
      <c r="K4239" s="6"/>
      <c r="L4239" s="172"/>
    </row>
    <row r="4240" spans="11:12" x14ac:dyDescent="0.2">
      <c r="K4240" s="6"/>
      <c r="L4240" s="172"/>
    </row>
    <row r="4241" spans="11:12" x14ac:dyDescent="0.2">
      <c r="K4241" s="6"/>
      <c r="L4241" s="172"/>
    </row>
    <row r="4242" spans="11:12" x14ac:dyDescent="0.2">
      <c r="K4242" s="6"/>
      <c r="L4242" s="172"/>
    </row>
    <row r="4243" spans="11:12" x14ac:dyDescent="0.2">
      <c r="K4243" s="6"/>
      <c r="L4243" s="172"/>
    </row>
    <row r="4244" spans="11:12" x14ac:dyDescent="0.2">
      <c r="K4244" s="6"/>
      <c r="L4244" s="172"/>
    </row>
    <row r="4245" spans="11:12" x14ac:dyDescent="0.2">
      <c r="K4245" s="6"/>
      <c r="L4245" s="172"/>
    </row>
    <row r="4246" spans="11:12" x14ac:dyDescent="0.2">
      <c r="K4246" s="6"/>
      <c r="L4246" s="172"/>
    </row>
    <row r="4247" spans="11:12" x14ac:dyDescent="0.2">
      <c r="K4247" s="6"/>
      <c r="L4247" s="172"/>
    </row>
    <row r="4248" spans="11:12" x14ac:dyDescent="0.2">
      <c r="K4248" s="6"/>
      <c r="L4248" s="172"/>
    </row>
    <row r="4249" spans="11:12" x14ac:dyDescent="0.2">
      <c r="K4249" s="6"/>
      <c r="L4249" s="172"/>
    </row>
    <row r="4250" spans="11:12" x14ac:dyDescent="0.2">
      <c r="K4250" s="6"/>
      <c r="L4250" s="172"/>
    </row>
    <row r="4251" spans="11:12" x14ac:dyDescent="0.2">
      <c r="K4251" s="6"/>
      <c r="L4251" s="172"/>
    </row>
    <row r="4252" spans="11:12" x14ac:dyDescent="0.2">
      <c r="K4252" s="6"/>
      <c r="L4252" s="172"/>
    </row>
    <row r="4253" spans="11:12" x14ac:dyDescent="0.2">
      <c r="K4253" s="6"/>
      <c r="L4253" s="172"/>
    </row>
    <row r="4254" spans="11:12" x14ac:dyDescent="0.2">
      <c r="K4254" s="6"/>
      <c r="L4254" s="172"/>
    </row>
    <row r="4255" spans="11:12" x14ac:dyDescent="0.2">
      <c r="K4255" s="6"/>
      <c r="L4255" s="172"/>
    </row>
    <row r="4256" spans="11:12" x14ac:dyDescent="0.2">
      <c r="K4256" s="6"/>
      <c r="L4256" s="172"/>
    </row>
    <row r="4257" spans="11:12" x14ac:dyDescent="0.2">
      <c r="K4257" s="6"/>
      <c r="L4257" s="172"/>
    </row>
    <row r="4258" spans="11:12" x14ac:dyDescent="0.2">
      <c r="K4258" s="6"/>
      <c r="L4258" s="172"/>
    </row>
    <row r="4259" spans="11:12" x14ac:dyDescent="0.2">
      <c r="K4259" s="6"/>
      <c r="L4259" s="172"/>
    </row>
    <row r="4260" spans="11:12" x14ac:dyDescent="0.2">
      <c r="K4260" s="6"/>
      <c r="L4260" s="172"/>
    </row>
    <row r="4261" spans="11:12" x14ac:dyDescent="0.2">
      <c r="K4261" s="6"/>
      <c r="L4261" s="172"/>
    </row>
    <row r="4262" spans="11:12" x14ac:dyDescent="0.2">
      <c r="K4262" s="6"/>
      <c r="L4262" s="172"/>
    </row>
    <row r="4263" spans="11:12" x14ac:dyDescent="0.2">
      <c r="K4263" s="6"/>
      <c r="L4263" s="172"/>
    </row>
    <row r="4264" spans="11:12" x14ac:dyDescent="0.2">
      <c r="K4264" s="6"/>
      <c r="L4264" s="172"/>
    </row>
    <row r="4265" spans="11:12" x14ac:dyDescent="0.2">
      <c r="K4265" s="6"/>
      <c r="L4265" s="172"/>
    </row>
    <row r="4266" spans="11:12" x14ac:dyDescent="0.2">
      <c r="K4266" s="6"/>
      <c r="L4266" s="172"/>
    </row>
    <row r="4267" spans="11:12" x14ac:dyDescent="0.2">
      <c r="K4267" s="6"/>
      <c r="L4267" s="172"/>
    </row>
    <row r="4268" spans="11:12" x14ac:dyDescent="0.2">
      <c r="K4268" s="6"/>
      <c r="L4268" s="172"/>
    </row>
    <row r="4269" spans="11:12" x14ac:dyDescent="0.2">
      <c r="K4269" s="6"/>
      <c r="L4269" s="172"/>
    </row>
    <row r="4270" spans="11:12" x14ac:dyDescent="0.2">
      <c r="K4270" s="6"/>
      <c r="L4270" s="172"/>
    </row>
    <row r="4271" spans="11:12" x14ac:dyDescent="0.2">
      <c r="K4271" s="6"/>
      <c r="L4271" s="172"/>
    </row>
    <row r="4272" spans="11:12" x14ac:dyDescent="0.2">
      <c r="K4272" s="6"/>
      <c r="L4272" s="172"/>
    </row>
    <row r="4273" spans="11:12" x14ac:dyDescent="0.2">
      <c r="K4273" s="6"/>
      <c r="L4273" s="172"/>
    </row>
    <row r="4274" spans="11:12" x14ac:dyDescent="0.2">
      <c r="K4274" s="6"/>
      <c r="L4274" s="172"/>
    </row>
    <row r="4275" spans="11:12" x14ac:dyDescent="0.2">
      <c r="K4275" s="6"/>
      <c r="L4275" s="172"/>
    </row>
    <row r="4276" spans="11:12" x14ac:dyDescent="0.2">
      <c r="K4276" s="6"/>
      <c r="L4276" s="172"/>
    </row>
    <row r="4277" spans="11:12" x14ac:dyDescent="0.2">
      <c r="K4277" s="6"/>
      <c r="L4277" s="172"/>
    </row>
    <row r="4278" spans="11:12" x14ac:dyDescent="0.2">
      <c r="K4278" s="6"/>
      <c r="L4278" s="172"/>
    </row>
    <row r="4279" spans="11:12" x14ac:dyDescent="0.2">
      <c r="K4279" s="6"/>
      <c r="L4279" s="172"/>
    </row>
    <row r="4280" spans="11:12" x14ac:dyDescent="0.2">
      <c r="K4280" s="6"/>
      <c r="L4280" s="172"/>
    </row>
    <row r="4281" spans="11:12" x14ac:dyDescent="0.2">
      <c r="K4281" s="6"/>
      <c r="L4281" s="172"/>
    </row>
    <row r="4282" spans="11:12" x14ac:dyDescent="0.2">
      <c r="K4282" s="6"/>
      <c r="L4282" s="172"/>
    </row>
    <row r="4283" spans="11:12" x14ac:dyDescent="0.2">
      <c r="K4283" s="6"/>
      <c r="L4283" s="172"/>
    </row>
    <row r="4284" spans="11:12" x14ac:dyDescent="0.2">
      <c r="K4284" s="6"/>
      <c r="L4284" s="172"/>
    </row>
    <row r="4285" spans="11:12" x14ac:dyDescent="0.2">
      <c r="K4285" s="6"/>
      <c r="L4285" s="172"/>
    </row>
    <row r="4286" spans="11:12" x14ac:dyDescent="0.2">
      <c r="K4286" s="6"/>
      <c r="L4286" s="172"/>
    </row>
    <row r="4287" spans="11:12" x14ac:dyDescent="0.2">
      <c r="K4287" s="6"/>
      <c r="L4287" s="172"/>
    </row>
    <row r="4288" spans="11:12" x14ac:dyDescent="0.2">
      <c r="K4288" s="6"/>
      <c r="L4288" s="172"/>
    </row>
    <row r="4289" spans="11:12" x14ac:dyDescent="0.2">
      <c r="K4289" s="6"/>
      <c r="L4289" s="172"/>
    </row>
    <row r="4290" spans="11:12" x14ac:dyDescent="0.2">
      <c r="K4290" s="6"/>
      <c r="L4290" s="172"/>
    </row>
    <row r="4291" spans="11:12" x14ac:dyDescent="0.2">
      <c r="K4291" s="6"/>
      <c r="L4291" s="172"/>
    </row>
    <row r="4292" spans="11:12" x14ac:dyDescent="0.2">
      <c r="K4292" s="6"/>
      <c r="L4292" s="172"/>
    </row>
    <row r="4293" spans="11:12" x14ac:dyDescent="0.2">
      <c r="K4293" s="6"/>
      <c r="L4293" s="172"/>
    </row>
    <row r="4294" spans="11:12" x14ac:dyDescent="0.2">
      <c r="K4294" s="6"/>
      <c r="L4294" s="172"/>
    </row>
    <row r="4295" spans="11:12" x14ac:dyDescent="0.2">
      <c r="K4295" s="6"/>
      <c r="L4295" s="172"/>
    </row>
    <row r="4296" spans="11:12" x14ac:dyDescent="0.2">
      <c r="K4296" s="6"/>
      <c r="L4296" s="172"/>
    </row>
    <row r="4297" spans="11:12" x14ac:dyDescent="0.2">
      <c r="K4297" s="6"/>
      <c r="L4297" s="172"/>
    </row>
    <row r="4298" spans="11:12" x14ac:dyDescent="0.2">
      <c r="K4298" s="6"/>
      <c r="L4298" s="172"/>
    </row>
    <row r="4299" spans="11:12" x14ac:dyDescent="0.2">
      <c r="K4299" s="6"/>
      <c r="L4299" s="172"/>
    </row>
    <row r="4300" spans="11:12" x14ac:dyDescent="0.2">
      <c r="K4300" s="6"/>
      <c r="L4300" s="172"/>
    </row>
    <row r="4301" spans="11:12" x14ac:dyDescent="0.2">
      <c r="K4301" s="6"/>
      <c r="L4301" s="172"/>
    </row>
    <row r="4302" spans="11:12" x14ac:dyDescent="0.2">
      <c r="K4302" s="6"/>
      <c r="L4302" s="172"/>
    </row>
    <row r="4303" spans="11:12" x14ac:dyDescent="0.2">
      <c r="K4303" s="6"/>
      <c r="L4303" s="172"/>
    </row>
    <row r="4304" spans="11:12" x14ac:dyDescent="0.2">
      <c r="K4304" s="6"/>
      <c r="L4304" s="172"/>
    </row>
    <row r="4305" spans="11:12" x14ac:dyDescent="0.2">
      <c r="K4305" s="6"/>
      <c r="L4305" s="172"/>
    </row>
    <row r="4306" spans="11:12" x14ac:dyDescent="0.2">
      <c r="K4306" s="6"/>
      <c r="L4306" s="172"/>
    </row>
    <row r="4307" spans="11:12" x14ac:dyDescent="0.2">
      <c r="K4307" s="6"/>
      <c r="L4307" s="172"/>
    </row>
    <row r="4308" spans="11:12" x14ac:dyDescent="0.2">
      <c r="K4308" s="6"/>
      <c r="L4308" s="172"/>
    </row>
    <row r="4309" spans="11:12" x14ac:dyDescent="0.2">
      <c r="K4309" s="6"/>
      <c r="L4309" s="172"/>
    </row>
    <row r="4310" spans="11:12" x14ac:dyDescent="0.2">
      <c r="K4310" s="6"/>
      <c r="L4310" s="172"/>
    </row>
    <row r="4311" spans="11:12" x14ac:dyDescent="0.2">
      <c r="K4311" s="6"/>
      <c r="L4311" s="172"/>
    </row>
    <row r="4312" spans="11:12" x14ac:dyDescent="0.2">
      <c r="K4312" s="6"/>
      <c r="L4312" s="172"/>
    </row>
    <row r="4313" spans="11:12" x14ac:dyDescent="0.2">
      <c r="K4313" s="6"/>
      <c r="L4313" s="172"/>
    </row>
    <row r="4314" spans="11:12" x14ac:dyDescent="0.2">
      <c r="K4314" s="6"/>
      <c r="L4314" s="172"/>
    </row>
    <row r="4315" spans="11:12" x14ac:dyDescent="0.2">
      <c r="K4315" s="6"/>
      <c r="L4315" s="172"/>
    </row>
    <row r="4316" spans="11:12" x14ac:dyDescent="0.2">
      <c r="K4316" s="6"/>
      <c r="L4316" s="172"/>
    </row>
    <row r="4317" spans="11:12" x14ac:dyDescent="0.2">
      <c r="K4317" s="6"/>
      <c r="L4317" s="172"/>
    </row>
    <row r="4318" spans="11:12" x14ac:dyDescent="0.2">
      <c r="K4318" s="6"/>
      <c r="L4318" s="172"/>
    </row>
    <row r="4319" spans="11:12" x14ac:dyDescent="0.2">
      <c r="K4319" s="6"/>
      <c r="L4319" s="172"/>
    </row>
    <row r="4320" spans="11:12" x14ac:dyDescent="0.2">
      <c r="K4320" s="6"/>
      <c r="L4320" s="172"/>
    </row>
    <row r="4321" spans="11:12" x14ac:dyDescent="0.2">
      <c r="K4321" s="6"/>
      <c r="L4321" s="172"/>
    </row>
    <row r="4322" spans="11:12" x14ac:dyDescent="0.2">
      <c r="K4322" s="6"/>
      <c r="L4322" s="172"/>
    </row>
    <row r="4323" spans="11:12" x14ac:dyDescent="0.2">
      <c r="K4323" s="6"/>
      <c r="L4323" s="172"/>
    </row>
    <row r="4324" spans="11:12" x14ac:dyDescent="0.2">
      <c r="K4324" s="6"/>
      <c r="L4324" s="172"/>
    </row>
    <row r="4325" spans="11:12" x14ac:dyDescent="0.2">
      <c r="K4325" s="6"/>
      <c r="L4325" s="172"/>
    </row>
    <row r="4326" spans="11:12" x14ac:dyDescent="0.2">
      <c r="K4326" s="6"/>
      <c r="L4326" s="172"/>
    </row>
    <row r="4327" spans="11:12" x14ac:dyDescent="0.2">
      <c r="K4327" s="6"/>
      <c r="L4327" s="172"/>
    </row>
    <row r="4328" spans="11:12" x14ac:dyDescent="0.2">
      <c r="K4328" s="6"/>
      <c r="L4328" s="172"/>
    </row>
    <row r="4329" spans="11:12" x14ac:dyDescent="0.2">
      <c r="K4329" s="6"/>
      <c r="L4329" s="172"/>
    </row>
    <row r="4330" spans="11:12" x14ac:dyDescent="0.2">
      <c r="K4330" s="6"/>
      <c r="L4330" s="172"/>
    </row>
    <row r="4331" spans="11:12" x14ac:dyDescent="0.2">
      <c r="K4331" s="6"/>
      <c r="L4331" s="172"/>
    </row>
    <row r="4332" spans="11:12" x14ac:dyDescent="0.2">
      <c r="K4332" s="6"/>
      <c r="L4332" s="172"/>
    </row>
    <row r="4333" spans="11:12" x14ac:dyDescent="0.2">
      <c r="K4333" s="6"/>
      <c r="L4333" s="172"/>
    </row>
    <row r="4334" spans="11:12" x14ac:dyDescent="0.2">
      <c r="K4334" s="6"/>
      <c r="L4334" s="172"/>
    </row>
    <row r="4335" spans="11:12" x14ac:dyDescent="0.2">
      <c r="K4335" s="6"/>
      <c r="L4335" s="172"/>
    </row>
    <row r="4336" spans="11:12" x14ac:dyDescent="0.2">
      <c r="K4336" s="6"/>
      <c r="L4336" s="172"/>
    </row>
    <row r="4337" spans="11:12" x14ac:dyDescent="0.2">
      <c r="K4337" s="6"/>
      <c r="L4337" s="172"/>
    </row>
    <row r="4338" spans="11:12" x14ac:dyDescent="0.2">
      <c r="K4338" s="6"/>
      <c r="L4338" s="172"/>
    </row>
    <row r="4339" spans="11:12" x14ac:dyDescent="0.2">
      <c r="K4339" s="6"/>
      <c r="L4339" s="172"/>
    </row>
    <row r="4340" spans="11:12" x14ac:dyDescent="0.2">
      <c r="K4340" s="6"/>
      <c r="L4340" s="172"/>
    </row>
    <row r="4341" spans="11:12" x14ac:dyDescent="0.2">
      <c r="K4341" s="6"/>
      <c r="L4341" s="172"/>
    </row>
    <row r="4342" spans="11:12" x14ac:dyDescent="0.2">
      <c r="K4342" s="6"/>
      <c r="L4342" s="172"/>
    </row>
    <row r="4343" spans="11:12" x14ac:dyDescent="0.2">
      <c r="K4343" s="6"/>
      <c r="L4343" s="172"/>
    </row>
    <row r="4344" spans="11:12" x14ac:dyDescent="0.2">
      <c r="K4344" s="6"/>
      <c r="L4344" s="172"/>
    </row>
    <row r="4345" spans="11:12" x14ac:dyDescent="0.2">
      <c r="K4345" s="6"/>
      <c r="L4345" s="172"/>
    </row>
    <row r="4346" spans="11:12" x14ac:dyDescent="0.2">
      <c r="K4346" s="6"/>
      <c r="L4346" s="172"/>
    </row>
    <row r="4347" spans="11:12" x14ac:dyDescent="0.2">
      <c r="K4347" s="6"/>
      <c r="L4347" s="172"/>
    </row>
    <row r="4348" spans="11:12" x14ac:dyDescent="0.2">
      <c r="K4348" s="6"/>
      <c r="L4348" s="172"/>
    </row>
    <row r="4349" spans="11:12" x14ac:dyDescent="0.2">
      <c r="K4349" s="6"/>
      <c r="L4349" s="172"/>
    </row>
    <row r="4350" spans="11:12" x14ac:dyDescent="0.2">
      <c r="K4350" s="6"/>
      <c r="L4350" s="172"/>
    </row>
    <row r="4351" spans="11:12" x14ac:dyDescent="0.2">
      <c r="K4351" s="6"/>
      <c r="L4351" s="172"/>
    </row>
    <row r="4352" spans="11:12" x14ac:dyDescent="0.2">
      <c r="K4352" s="6"/>
      <c r="L4352" s="172"/>
    </row>
    <row r="4353" spans="11:12" x14ac:dyDescent="0.2">
      <c r="K4353" s="6"/>
      <c r="L4353" s="172"/>
    </row>
    <row r="4354" spans="11:12" x14ac:dyDescent="0.2">
      <c r="K4354" s="6"/>
      <c r="L4354" s="172"/>
    </row>
    <row r="4355" spans="11:12" x14ac:dyDescent="0.2">
      <c r="K4355" s="6"/>
      <c r="L4355" s="172"/>
    </row>
    <row r="4356" spans="11:12" x14ac:dyDescent="0.2">
      <c r="K4356" s="6"/>
      <c r="L4356" s="172"/>
    </row>
    <row r="4357" spans="11:12" x14ac:dyDescent="0.2">
      <c r="K4357" s="6"/>
      <c r="L4357" s="172"/>
    </row>
    <row r="4358" spans="11:12" x14ac:dyDescent="0.2">
      <c r="K4358" s="6"/>
      <c r="L4358" s="172"/>
    </row>
    <row r="4359" spans="11:12" x14ac:dyDescent="0.2">
      <c r="K4359" s="6"/>
      <c r="L4359" s="172"/>
    </row>
    <row r="4360" spans="11:12" x14ac:dyDescent="0.2">
      <c r="K4360" s="6"/>
      <c r="L4360" s="172"/>
    </row>
    <row r="4361" spans="11:12" x14ac:dyDescent="0.2">
      <c r="K4361" s="6"/>
      <c r="L4361" s="172"/>
    </row>
    <row r="4362" spans="11:12" x14ac:dyDescent="0.2">
      <c r="K4362" s="6"/>
      <c r="L4362" s="172"/>
    </row>
    <row r="4363" spans="11:12" x14ac:dyDescent="0.2">
      <c r="K4363" s="6"/>
      <c r="L4363" s="172"/>
    </row>
    <row r="4364" spans="11:12" x14ac:dyDescent="0.2">
      <c r="K4364" s="6"/>
      <c r="L4364" s="172"/>
    </row>
    <row r="4365" spans="11:12" x14ac:dyDescent="0.2">
      <c r="K4365" s="6"/>
      <c r="L4365" s="172"/>
    </row>
    <row r="4366" spans="11:12" x14ac:dyDescent="0.2">
      <c r="K4366" s="6"/>
      <c r="L4366" s="172"/>
    </row>
    <row r="4367" spans="11:12" x14ac:dyDescent="0.2">
      <c r="K4367" s="6"/>
      <c r="L4367" s="172"/>
    </row>
    <row r="4368" spans="11:12" x14ac:dyDescent="0.2">
      <c r="K4368" s="6"/>
      <c r="L4368" s="172"/>
    </row>
    <row r="4369" spans="11:12" x14ac:dyDescent="0.2">
      <c r="K4369" s="6"/>
      <c r="L4369" s="172"/>
    </row>
    <row r="4370" spans="11:12" x14ac:dyDescent="0.2">
      <c r="K4370" s="6"/>
      <c r="L4370" s="172"/>
    </row>
    <row r="4371" spans="11:12" x14ac:dyDescent="0.2">
      <c r="K4371" s="6"/>
      <c r="L4371" s="172"/>
    </row>
    <row r="4372" spans="11:12" x14ac:dyDescent="0.2">
      <c r="K4372" s="6"/>
      <c r="L4372" s="172"/>
    </row>
    <row r="4373" spans="11:12" x14ac:dyDescent="0.2">
      <c r="K4373" s="6"/>
      <c r="L4373" s="172"/>
    </row>
    <row r="4374" spans="11:12" x14ac:dyDescent="0.2">
      <c r="K4374" s="6"/>
      <c r="L4374" s="172"/>
    </row>
    <row r="4375" spans="11:12" x14ac:dyDescent="0.2">
      <c r="K4375" s="6"/>
      <c r="L4375" s="172"/>
    </row>
    <row r="4376" spans="11:12" x14ac:dyDescent="0.2">
      <c r="K4376" s="6"/>
      <c r="L4376" s="172"/>
    </row>
    <row r="4377" spans="11:12" x14ac:dyDescent="0.2">
      <c r="K4377" s="6"/>
      <c r="L4377" s="172"/>
    </row>
    <row r="4378" spans="11:12" x14ac:dyDescent="0.2">
      <c r="K4378" s="6"/>
      <c r="L4378" s="172"/>
    </row>
    <row r="4379" spans="11:12" x14ac:dyDescent="0.2">
      <c r="K4379" s="6"/>
      <c r="L4379" s="172"/>
    </row>
    <row r="4380" spans="11:12" x14ac:dyDescent="0.2">
      <c r="K4380" s="6"/>
      <c r="L4380" s="172"/>
    </row>
    <row r="4381" spans="11:12" x14ac:dyDescent="0.2">
      <c r="K4381" s="6"/>
      <c r="L4381" s="172"/>
    </row>
    <row r="4382" spans="11:12" x14ac:dyDescent="0.2">
      <c r="K4382" s="6"/>
      <c r="L4382" s="172"/>
    </row>
    <row r="4383" spans="11:12" x14ac:dyDescent="0.2">
      <c r="K4383" s="6"/>
      <c r="L4383" s="172"/>
    </row>
    <row r="4384" spans="11:12" x14ac:dyDescent="0.2">
      <c r="K4384" s="6"/>
      <c r="L4384" s="172"/>
    </row>
    <row r="4385" spans="11:12" x14ac:dyDescent="0.2">
      <c r="K4385" s="6"/>
      <c r="L4385" s="172"/>
    </row>
    <row r="4386" spans="11:12" x14ac:dyDescent="0.2">
      <c r="K4386" s="6"/>
      <c r="L4386" s="172"/>
    </row>
    <row r="4387" spans="11:12" x14ac:dyDescent="0.2">
      <c r="K4387" s="6"/>
      <c r="L4387" s="172"/>
    </row>
    <row r="4388" spans="11:12" x14ac:dyDescent="0.2">
      <c r="K4388" s="6"/>
      <c r="L4388" s="172"/>
    </row>
    <row r="4389" spans="11:12" x14ac:dyDescent="0.2">
      <c r="K4389" s="6"/>
      <c r="L4389" s="172"/>
    </row>
    <row r="4390" spans="11:12" x14ac:dyDescent="0.2">
      <c r="K4390" s="6"/>
      <c r="L4390" s="172"/>
    </row>
    <row r="4391" spans="11:12" x14ac:dyDescent="0.2">
      <c r="K4391" s="6"/>
      <c r="L4391" s="172"/>
    </row>
    <row r="4392" spans="11:12" x14ac:dyDescent="0.2">
      <c r="K4392" s="6"/>
      <c r="L4392" s="172"/>
    </row>
    <row r="4393" spans="11:12" x14ac:dyDescent="0.2">
      <c r="K4393" s="6"/>
      <c r="L4393" s="172"/>
    </row>
    <row r="4394" spans="11:12" x14ac:dyDescent="0.2">
      <c r="K4394" s="6"/>
      <c r="L4394" s="172"/>
    </row>
    <row r="4395" spans="11:12" x14ac:dyDescent="0.2">
      <c r="K4395" s="6"/>
      <c r="L4395" s="172"/>
    </row>
    <row r="4396" spans="11:12" x14ac:dyDescent="0.2">
      <c r="K4396" s="6"/>
      <c r="L4396" s="172"/>
    </row>
    <row r="4397" spans="11:12" x14ac:dyDescent="0.2">
      <c r="K4397" s="6"/>
      <c r="L4397" s="172"/>
    </row>
    <row r="4398" spans="11:12" x14ac:dyDescent="0.2">
      <c r="K4398" s="6"/>
      <c r="L4398" s="172"/>
    </row>
    <row r="4399" spans="11:12" x14ac:dyDescent="0.2">
      <c r="K4399" s="6"/>
      <c r="L4399" s="172"/>
    </row>
    <row r="4400" spans="11:12" x14ac:dyDescent="0.2">
      <c r="K4400" s="6"/>
      <c r="L4400" s="172"/>
    </row>
    <row r="4401" spans="11:12" x14ac:dyDescent="0.2">
      <c r="K4401" s="6"/>
      <c r="L4401" s="172"/>
    </row>
    <row r="4402" spans="11:12" x14ac:dyDescent="0.2">
      <c r="K4402" s="6"/>
      <c r="L4402" s="172"/>
    </row>
    <row r="4403" spans="11:12" x14ac:dyDescent="0.2">
      <c r="K4403" s="6"/>
      <c r="L4403" s="172"/>
    </row>
    <row r="4404" spans="11:12" x14ac:dyDescent="0.2">
      <c r="K4404" s="6"/>
      <c r="L4404" s="172"/>
    </row>
    <row r="4405" spans="11:12" x14ac:dyDescent="0.2">
      <c r="K4405" s="6"/>
      <c r="L4405" s="172"/>
    </row>
    <row r="4406" spans="11:12" x14ac:dyDescent="0.2">
      <c r="K4406" s="6"/>
      <c r="L4406" s="172"/>
    </row>
    <row r="4407" spans="11:12" x14ac:dyDescent="0.2">
      <c r="K4407" s="6"/>
      <c r="L4407" s="172"/>
    </row>
    <row r="4408" spans="11:12" x14ac:dyDescent="0.2">
      <c r="K4408" s="6"/>
      <c r="L4408" s="172"/>
    </row>
    <row r="4409" spans="11:12" x14ac:dyDescent="0.2">
      <c r="K4409" s="6"/>
      <c r="L4409" s="172"/>
    </row>
    <row r="4410" spans="11:12" x14ac:dyDescent="0.2">
      <c r="K4410" s="6"/>
      <c r="L4410" s="172"/>
    </row>
    <row r="4411" spans="11:12" x14ac:dyDescent="0.2">
      <c r="K4411" s="6"/>
      <c r="L4411" s="172"/>
    </row>
    <row r="4412" spans="11:12" x14ac:dyDescent="0.2">
      <c r="K4412" s="6"/>
      <c r="L4412" s="172"/>
    </row>
    <row r="4413" spans="11:12" x14ac:dyDescent="0.2">
      <c r="K4413" s="6"/>
      <c r="L4413" s="172"/>
    </row>
    <row r="4414" spans="11:12" x14ac:dyDescent="0.2">
      <c r="K4414" s="6"/>
      <c r="L4414" s="172"/>
    </row>
    <row r="4415" spans="11:12" x14ac:dyDescent="0.2">
      <c r="K4415" s="6"/>
      <c r="L4415" s="172"/>
    </row>
    <row r="4416" spans="11:12" x14ac:dyDescent="0.2">
      <c r="K4416" s="6"/>
      <c r="L4416" s="172"/>
    </row>
    <row r="4417" spans="11:12" x14ac:dyDescent="0.2">
      <c r="K4417" s="6"/>
      <c r="L4417" s="172"/>
    </row>
    <row r="4418" spans="11:12" x14ac:dyDescent="0.2">
      <c r="K4418" s="6"/>
      <c r="L4418" s="172"/>
    </row>
    <row r="4419" spans="11:12" x14ac:dyDescent="0.2">
      <c r="K4419" s="6"/>
      <c r="L4419" s="172"/>
    </row>
    <row r="4420" spans="11:12" x14ac:dyDescent="0.2">
      <c r="K4420" s="6"/>
      <c r="L4420" s="172"/>
    </row>
    <row r="4421" spans="11:12" x14ac:dyDescent="0.2">
      <c r="K4421" s="6"/>
      <c r="L4421" s="172"/>
    </row>
    <row r="4422" spans="11:12" x14ac:dyDescent="0.2">
      <c r="K4422" s="6"/>
      <c r="L4422" s="172"/>
    </row>
    <row r="4423" spans="11:12" x14ac:dyDescent="0.2">
      <c r="K4423" s="6"/>
      <c r="L4423" s="172"/>
    </row>
    <row r="4424" spans="11:12" x14ac:dyDescent="0.2">
      <c r="K4424" s="6"/>
      <c r="L4424" s="172"/>
    </row>
    <row r="4425" spans="11:12" x14ac:dyDescent="0.2">
      <c r="K4425" s="6"/>
      <c r="L4425" s="172"/>
    </row>
    <row r="4426" spans="11:12" x14ac:dyDescent="0.2">
      <c r="K4426" s="6"/>
      <c r="L4426" s="172"/>
    </row>
    <row r="4427" spans="11:12" x14ac:dyDescent="0.2">
      <c r="K4427" s="6"/>
      <c r="L4427" s="172"/>
    </row>
    <row r="4428" spans="11:12" x14ac:dyDescent="0.2">
      <c r="K4428" s="6"/>
      <c r="L4428" s="172"/>
    </row>
    <row r="4429" spans="11:12" x14ac:dyDescent="0.2">
      <c r="K4429" s="6"/>
      <c r="L4429" s="172"/>
    </row>
    <row r="4430" spans="11:12" x14ac:dyDescent="0.2">
      <c r="K4430" s="6"/>
      <c r="L4430" s="172"/>
    </row>
    <row r="4431" spans="11:12" x14ac:dyDescent="0.2">
      <c r="K4431" s="6"/>
      <c r="L4431" s="172"/>
    </row>
    <row r="4432" spans="11:12" x14ac:dyDescent="0.2">
      <c r="K4432" s="6"/>
      <c r="L4432" s="172"/>
    </row>
    <row r="4433" spans="11:12" x14ac:dyDescent="0.2">
      <c r="K4433" s="6"/>
      <c r="L4433" s="172"/>
    </row>
    <row r="4434" spans="11:12" x14ac:dyDescent="0.2">
      <c r="K4434" s="6"/>
      <c r="L4434" s="172"/>
    </row>
    <row r="4435" spans="11:12" x14ac:dyDescent="0.2">
      <c r="K4435" s="6"/>
      <c r="L4435" s="172"/>
    </row>
    <row r="4436" spans="11:12" x14ac:dyDescent="0.2">
      <c r="K4436" s="6"/>
      <c r="L4436" s="172"/>
    </row>
    <row r="4437" spans="11:12" x14ac:dyDescent="0.2">
      <c r="K4437" s="6"/>
      <c r="L4437" s="172"/>
    </row>
    <row r="4438" spans="11:12" x14ac:dyDescent="0.2">
      <c r="K4438" s="6"/>
      <c r="L4438" s="172"/>
    </row>
    <row r="4439" spans="11:12" x14ac:dyDescent="0.2">
      <c r="K4439" s="6"/>
      <c r="L4439" s="172"/>
    </row>
    <row r="4440" spans="11:12" x14ac:dyDescent="0.2">
      <c r="K4440" s="6"/>
      <c r="L4440" s="172"/>
    </row>
    <row r="4441" spans="11:12" x14ac:dyDescent="0.2">
      <c r="K4441" s="6"/>
      <c r="L4441" s="172"/>
    </row>
    <row r="4442" spans="11:12" x14ac:dyDescent="0.2">
      <c r="K4442" s="6"/>
      <c r="L4442" s="172"/>
    </row>
    <row r="4443" spans="11:12" x14ac:dyDescent="0.2">
      <c r="K4443" s="6"/>
      <c r="L4443" s="172"/>
    </row>
    <row r="4444" spans="11:12" x14ac:dyDescent="0.2">
      <c r="K4444" s="6"/>
      <c r="L4444" s="172"/>
    </row>
    <row r="4445" spans="11:12" x14ac:dyDescent="0.2">
      <c r="K4445" s="6"/>
      <c r="L4445" s="172"/>
    </row>
    <row r="4446" spans="11:12" x14ac:dyDescent="0.2">
      <c r="K4446" s="6"/>
      <c r="L4446" s="172"/>
    </row>
    <row r="4447" spans="11:12" x14ac:dyDescent="0.2">
      <c r="K4447" s="6"/>
      <c r="L4447" s="172"/>
    </row>
    <row r="4448" spans="11:12" x14ac:dyDescent="0.2">
      <c r="K4448" s="6"/>
      <c r="L4448" s="172"/>
    </row>
    <row r="4449" spans="11:12" x14ac:dyDescent="0.2">
      <c r="K4449" s="6"/>
      <c r="L4449" s="172"/>
    </row>
    <row r="4450" spans="11:12" x14ac:dyDescent="0.2">
      <c r="K4450" s="6"/>
      <c r="L4450" s="172"/>
    </row>
    <row r="4451" spans="11:12" x14ac:dyDescent="0.2">
      <c r="K4451" s="6"/>
      <c r="L4451" s="172"/>
    </row>
    <row r="4452" spans="11:12" x14ac:dyDescent="0.2">
      <c r="K4452" s="6"/>
      <c r="L4452" s="172"/>
    </row>
    <row r="4453" spans="11:12" x14ac:dyDescent="0.2">
      <c r="K4453" s="6"/>
      <c r="L4453" s="172"/>
    </row>
    <row r="4454" spans="11:12" x14ac:dyDescent="0.2">
      <c r="K4454" s="6"/>
      <c r="L4454" s="172"/>
    </row>
    <row r="4455" spans="11:12" x14ac:dyDescent="0.2">
      <c r="K4455" s="6"/>
      <c r="L4455" s="172"/>
    </row>
    <row r="4456" spans="11:12" x14ac:dyDescent="0.2">
      <c r="K4456" s="6"/>
      <c r="L4456" s="172"/>
    </row>
    <row r="4457" spans="11:12" x14ac:dyDescent="0.2">
      <c r="K4457" s="6"/>
      <c r="L4457" s="172"/>
    </row>
    <row r="4458" spans="11:12" x14ac:dyDescent="0.2">
      <c r="K4458" s="6"/>
      <c r="L4458" s="172"/>
    </row>
    <row r="4459" spans="11:12" x14ac:dyDescent="0.2">
      <c r="K4459" s="6"/>
      <c r="L4459" s="172"/>
    </row>
    <row r="4460" spans="11:12" x14ac:dyDescent="0.2">
      <c r="K4460" s="6"/>
      <c r="L4460" s="172"/>
    </row>
    <row r="4461" spans="11:12" x14ac:dyDescent="0.2">
      <c r="K4461" s="6"/>
      <c r="L4461" s="172"/>
    </row>
    <row r="4462" spans="11:12" x14ac:dyDescent="0.2">
      <c r="K4462" s="6"/>
      <c r="L4462" s="172"/>
    </row>
    <row r="4463" spans="11:12" x14ac:dyDescent="0.2">
      <c r="K4463" s="6"/>
      <c r="L4463" s="172"/>
    </row>
    <row r="4464" spans="11:12" x14ac:dyDescent="0.2">
      <c r="K4464" s="6"/>
      <c r="L4464" s="172"/>
    </row>
    <row r="4465" spans="11:12" x14ac:dyDescent="0.2">
      <c r="K4465" s="6"/>
      <c r="L4465" s="172"/>
    </row>
    <row r="4466" spans="11:12" x14ac:dyDescent="0.2">
      <c r="K4466" s="6"/>
      <c r="L4466" s="172"/>
    </row>
    <row r="4467" spans="11:12" x14ac:dyDescent="0.2">
      <c r="K4467" s="6"/>
      <c r="L4467" s="172"/>
    </row>
    <row r="4468" spans="11:12" x14ac:dyDescent="0.2">
      <c r="K4468" s="6"/>
      <c r="L4468" s="172"/>
    </row>
    <row r="4469" spans="11:12" x14ac:dyDescent="0.2">
      <c r="K4469" s="6"/>
      <c r="L4469" s="172"/>
    </row>
    <row r="4470" spans="11:12" x14ac:dyDescent="0.2">
      <c r="K4470" s="6"/>
      <c r="L4470" s="172"/>
    </row>
    <row r="4471" spans="11:12" x14ac:dyDescent="0.2">
      <c r="K4471" s="6"/>
      <c r="L4471" s="172"/>
    </row>
    <row r="4472" spans="11:12" x14ac:dyDescent="0.2">
      <c r="K4472" s="6"/>
      <c r="L4472" s="172"/>
    </row>
    <row r="4473" spans="11:12" x14ac:dyDescent="0.2">
      <c r="K4473" s="6"/>
      <c r="L4473" s="172"/>
    </row>
    <row r="4474" spans="11:12" x14ac:dyDescent="0.2">
      <c r="K4474" s="6"/>
      <c r="L4474" s="172"/>
    </row>
    <row r="4475" spans="11:12" x14ac:dyDescent="0.2">
      <c r="K4475" s="6"/>
      <c r="L4475" s="172"/>
    </row>
    <row r="4476" spans="11:12" x14ac:dyDescent="0.2">
      <c r="K4476" s="6"/>
      <c r="L4476" s="172"/>
    </row>
    <row r="4477" spans="11:12" x14ac:dyDescent="0.2">
      <c r="K4477" s="6"/>
      <c r="L4477" s="172"/>
    </row>
    <row r="4478" spans="11:12" x14ac:dyDescent="0.2">
      <c r="K4478" s="6"/>
      <c r="L4478" s="172"/>
    </row>
    <row r="4479" spans="11:12" x14ac:dyDescent="0.2">
      <c r="K4479" s="6"/>
      <c r="L4479" s="172"/>
    </row>
    <row r="4480" spans="11:12" x14ac:dyDescent="0.2">
      <c r="K4480" s="6"/>
      <c r="L4480" s="172"/>
    </row>
    <row r="4481" spans="11:12" x14ac:dyDescent="0.2">
      <c r="K4481" s="6"/>
      <c r="L4481" s="172"/>
    </row>
    <row r="4482" spans="11:12" x14ac:dyDescent="0.2">
      <c r="K4482" s="6"/>
      <c r="L4482" s="172"/>
    </row>
    <row r="4483" spans="11:12" x14ac:dyDescent="0.2">
      <c r="K4483" s="6"/>
      <c r="L4483" s="172"/>
    </row>
    <row r="4484" spans="11:12" x14ac:dyDescent="0.2">
      <c r="K4484" s="6"/>
      <c r="L4484" s="172"/>
    </row>
    <row r="4485" spans="11:12" x14ac:dyDescent="0.2">
      <c r="K4485" s="6"/>
      <c r="L4485" s="172"/>
    </row>
    <row r="4486" spans="11:12" x14ac:dyDescent="0.2">
      <c r="K4486" s="6"/>
      <c r="L4486" s="172"/>
    </row>
    <row r="4487" spans="11:12" x14ac:dyDescent="0.2">
      <c r="K4487" s="6"/>
      <c r="L4487" s="172"/>
    </row>
    <row r="4488" spans="11:12" x14ac:dyDescent="0.2">
      <c r="K4488" s="6"/>
      <c r="L4488" s="172"/>
    </row>
    <row r="4489" spans="11:12" x14ac:dyDescent="0.2">
      <c r="K4489" s="6"/>
      <c r="L4489" s="172"/>
    </row>
    <row r="4490" spans="11:12" x14ac:dyDescent="0.2">
      <c r="K4490" s="6"/>
      <c r="L4490" s="172"/>
    </row>
    <row r="4491" spans="11:12" x14ac:dyDescent="0.2">
      <c r="K4491" s="6"/>
      <c r="L4491" s="172"/>
    </row>
    <row r="4492" spans="11:12" x14ac:dyDescent="0.2">
      <c r="K4492" s="6"/>
      <c r="L4492" s="172"/>
    </row>
    <row r="4493" spans="11:12" x14ac:dyDescent="0.2">
      <c r="K4493" s="6"/>
      <c r="L4493" s="172"/>
    </row>
    <row r="4494" spans="11:12" x14ac:dyDescent="0.2">
      <c r="K4494" s="6"/>
      <c r="L4494" s="172"/>
    </row>
    <row r="4495" spans="11:12" x14ac:dyDescent="0.2">
      <c r="K4495" s="6"/>
      <c r="L4495" s="172"/>
    </row>
    <row r="4496" spans="11:12" x14ac:dyDescent="0.2">
      <c r="K4496" s="6"/>
      <c r="L4496" s="172"/>
    </row>
    <row r="4497" spans="11:12" x14ac:dyDescent="0.2">
      <c r="K4497" s="6"/>
      <c r="L4497" s="172"/>
    </row>
    <row r="4498" spans="11:12" x14ac:dyDescent="0.2">
      <c r="K4498" s="6"/>
      <c r="L4498" s="172"/>
    </row>
    <row r="4499" spans="11:12" x14ac:dyDescent="0.2">
      <c r="K4499" s="6"/>
      <c r="L4499" s="172"/>
    </row>
    <row r="4500" spans="11:12" x14ac:dyDescent="0.2">
      <c r="K4500" s="6"/>
      <c r="L4500" s="172"/>
    </row>
    <row r="4501" spans="11:12" x14ac:dyDescent="0.2">
      <c r="K4501" s="6"/>
      <c r="L4501" s="172"/>
    </row>
    <row r="4502" spans="11:12" x14ac:dyDescent="0.2">
      <c r="K4502" s="6"/>
      <c r="L4502" s="172"/>
    </row>
    <row r="4503" spans="11:12" x14ac:dyDescent="0.2">
      <c r="K4503" s="6"/>
      <c r="L4503" s="172"/>
    </row>
    <row r="4504" spans="11:12" x14ac:dyDescent="0.2">
      <c r="K4504" s="6"/>
      <c r="L4504" s="172"/>
    </row>
    <row r="4505" spans="11:12" x14ac:dyDescent="0.2">
      <c r="K4505" s="6"/>
      <c r="L4505" s="172"/>
    </row>
    <row r="4506" spans="11:12" x14ac:dyDescent="0.2">
      <c r="K4506" s="6"/>
      <c r="L4506" s="172"/>
    </row>
    <row r="4507" spans="11:12" x14ac:dyDescent="0.2">
      <c r="K4507" s="6"/>
      <c r="L4507" s="172"/>
    </row>
    <row r="4508" spans="11:12" x14ac:dyDescent="0.2">
      <c r="K4508" s="6"/>
      <c r="L4508" s="172"/>
    </row>
    <row r="4509" spans="11:12" x14ac:dyDescent="0.2">
      <c r="K4509" s="6"/>
      <c r="L4509" s="172"/>
    </row>
    <row r="4510" spans="11:12" x14ac:dyDescent="0.2">
      <c r="K4510" s="6"/>
      <c r="L4510" s="172"/>
    </row>
    <row r="4511" spans="11:12" x14ac:dyDescent="0.2">
      <c r="K4511" s="6"/>
      <c r="L4511" s="172"/>
    </row>
    <row r="4512" spans="11:12" x14ac:dyDescent="0.2">
      <c r="K4512" s="6"/>
      <c r="L4512" s="172"/>
    </row>
    <row r="4513" spans="11:12" x14ac:dyDescent="0.2">
      <c r="K4513" s="6"/>
      <c r="L4513" s="172"/>
    </row>
    <row r="4514" spans="11:12" x14ac:dyDescent="0.2">
      <c r="K4514" s="6"/>
      <c r="L4514" s="172"/>
    </row>
    <row r="4515" spans="11:12" x14ac:dyDescent="0.2">
      <c r="K4515" s="6"/>
      <c r="L4515" s="172"/>
    </row>
    <row r="4516" spans="11:12" x14ac:dyDescent="0.2">
      <c r="K4516" s="6"/>
      <c r="L4516" s="172"/>
    </row>
    <row r="4517" spans="11:12" x14ac:dyDescent="0.2">
      <c r="K4517" s="6"/>
      <c r="L4517" s="172"/>
    </row>
    <row r="4518" spans="11:12" x14ac:dyDescent="0.2">
      <c r="K4518" s="6"/>
      <c r="L4518" s="172"/>
    </row>
    <row r="4519" spans="11:12" x14ac:dyDescent="0.2">
      <c r="K4519" s="6"/>
      <c r="L4519" s="172"/>
    </row>
    <row r="4520" spans="11:12" x14ac:dyDescent="0.2">
      <c r="K4520" s="6"/>
      <c r="L4520" s="172"/>
    </row>
    <row r="4521" spans="11:12" x14ac:dyDescent="0.2">
      <c r="K4521" s="6"/>
      <c r="L4521" s="172"/>
    </row>
    <row r="4522" spans="11:12" x14ac:dyDescent="0.2">
      <c r="K4522" s="6"/>
      <c r="L4522" s="172"/>
    </row>
    <row r="4523" spans="11:12" x14ac:dyDescent="0.2">
      <c r="K4523" s="6"/>
      <c r="L4523" s="172"/>
    </row>
    <row r="4524" spans="11:12" x14ac:dyDescent="0.2">
      <c r="K4524" s="6"/>
      <c r="L4524" s="172"/>
    </row>
    <row r="4525" spans="11:12" x14ac:dyDescent="0.2">
      <c r="K4525" s="6"/>
      <c r="L4525" s="172"/>
    </row>
    <row r="4526" spans="11:12" x14ac:dyDescent="0.2">
      <c r="K4526" s="6"/>
      <c r="L4526" s="172"/>
    </row>
    <row r="4527" spans="11:12" x14ac:dyDescent="0.2">
      <c r="K4527" s="6"/>
      <c r="L4527" s="172"/>
    </row>
    <row r="4528" spans="11:12" x14ac:dyDescent="0.2">
      <c r="K4528" s="6"/>
      <c r="L4528" s="172"/>
    </row>
    <row r="4529" spans="11:12" x14ac:dyDescent="0.2">
      <c r="K4529" s="6"/>
      <c r="L4529" s="172"/>
    </row>
    <row r="4530" spans="11:12" x14ac:dyDescent="0.2">
      <c r="K4530" s="6"/>
      <c r="L4530" s="172"/>
    </row>
    <row r="4531" spans="11:12" x14ac:dyDescent="0.2">
      <c r="K4531" s="6"/>
      <c r="L4531" s="172"/>
    </row>
    <row r="4532" spans="11:12" x14ac:dyDescent="0.2">
      <c r="K4532" s="6"/>
      <c r="L4532" s="172"/>
    </row>
    <row r="4533" spans="11:12" x14ac:dyDescent="0.2">
      <c r="K4533" s="6"/>
      <c r="L4533" s="172"/>
    </row>
    <row r="4534" spans="11:12" x14ac:dyDescent="0.2">
      <c r="K4534" s="6"/>
      <c r="L4534" s="172"/>
    </row>
    <row r="4535" spans="11:12" x14ac:dyDescent="0.2">
      <c r="K4535" s="6"/>
      <c r="L4535" s="172"/>
    </row>
    <row r="4536" spans="11:12" x14ac:dyDescent="0.2">
      <c r="K4536" s="6"/>
      <c r="L4536" s="172"/>
    </row>
    <row r="4537" spans="11:12" x14ac:dyDescent="0.2">
      <c r="K4537" s="6"/>
      <c r="L4537" s="172"/>
    </row>
    <row r="4538" spans="11:12" x14ac:dyDescent="0.2">
      <c r="K4538" s="6"/>
      <c r="L4538" s="172"/>
    </row>
    <row r="4539" spans="11:12" x14ac:dyDescent="0.2">
      <c r="K4539" s="6"/>
      <c r="L4539" s="172"/>
    </row>
    <row r="4540" spans="11:12" x14ac:dyDescent="0.2">
      <c r="K4540" s="6"/>
      <c r="L4540" s="172"/>
    </row>
    <row r="4541" spans="11:12" x14ac:dyDescent="0.2">
      <c r="K4541" s="6"/>
      <c r="L4541" s="172"/>
    </row>
    <row r="4542" spans="11:12" x14ac:dyDescent="0.2">
      <c r="K4542" s="6"/>
      <c r="L4542" s="172"/>
    </row>
    <row r="4543" spans="11:12" x14ac:dyDescent="0.2">
      <c r="K4543" s="6"/>
      <c r="L4543" s="172"/>
    </row>
    <row r="4544" spans="11:12" x14ac:dyDescent="0.2">
      <c r="K4544" s="6"/>
      <c r="L4544" s="172"/>
    </row>
    <row r="4545" spans="11:12" x14ac:dyDescent="0.2">
      <c r="K4545" s="6"/>
      <c r="L4545" s="172"/>
    </row>
    <row r="4546" spans="11:12" x14ac:dyDescent="0.2">
      <c r="K4546" s="6"/>
      <c r="L4546" s="172"/>
    </row>
    <row r="4547" spans="11:12" x14ac:dyDescent="0.2">
      <c r="K4547" s="6"/>
      <c r="L4547" s="172"/>
    </row>
    <row r="4548" spans="11:12" x14ac:dyDescent="0.2">
      <c r="K4548" s="6"/>
      <c r="L4548" s="172"/>
    </row>
    <row r="4549" spans="11:12" x14ac:dyDescent="0.2">
      <c r="K4549" s="6"/>
      <c r="L4549" s="172"/>
    </row>
    <row r="4550" spans="11:12" x14ac:dyDescent="0.2">
      <c r="K4550" s="6"/>
      <c r="L4550" s="172"/>
    </row>
    <row r="4551" spans="11:12" x14ac:dyDescent="0.2">
      <c r="K4551" s="6"/>
      <c r="L4551" s="172"/>
    </row>
    <row r="4552" spans="11:12" x14ac:dyDescent="0.2">
      <c r="K4552" s="6"/>
      <c r="L4552" s="172"/>
    </row>
    <row r="4553" spans="11:12" x14ac:dyDescent="0.2">
      <c r="K4553" s="6"/>
      <c r="L4553" s="172"/>
    </row>
    <row r="4554" spans="11:12" x14ac:dyDescent="0.2">
      <c r="K4554" s="6"/>
      <c r="L4554" s="172"/>
    </row>
    <row r="4555" spans="11:12" x14ac:dyDescent="0.2">
      <c r="K4555" s="6"/>
      <c r="L4555" s="172"/>
    </row>
    <row r="4556" spans="11:12" x14ac:dyDescent="0.2">
      <c r="K4556" s="6"/>
      <c r="L4556" s="172"/>
    </row>
    <row r="4557" spans="11:12" x14ac:dyDescent="0.2">
      <c r="K4557" s="6"/>
      <c r="L4557" s="172"/>
    </row>
    <row r="4558" spans="11:12" x14ac:dyDescent="0.2">
      <c r="K4558" s="6"/>
      <c r="L4558" s="172"/>
    </row>
    <row r="4559" spans="11:12" x14ac:dyDescent="0.2">
      <c r="K4559" s="6"/>
      <c r="L4559" s="172"/>
    </row>
    <row r="4560" spans="11:12" x14ac:dyDescent="0.2">
      <c r="K4560" s="6"/>
      <c r="L4560" s="172"/>
    </row>
    <row r="4561" spans="11:12" x14ac:dyDescent="0.2">
      <c r="K4561" s="6"/>
      <c r="L4561" s="172"/>
    </row>
    <row r="4562" spans="11:12" x14ac:dyDescent="0.2">
      <c r="K4562" s="6"/>
      <c r="L4562" s="172"/>
    </row>
    <row r="4563" spans="11:12" x14ac:dyDescent="0.2">
      <c r="K4563" s="6"/>
      <c r="L4563" s="172"/>
    </row>
    <row r="4564" spans="11:12" x14ac:dyDescent="0.2">
      <c r="K4564" s="6"/>
      <c r="L4564" s="172"/>
    </row>
    <row r="4565" spans="11:12" x14ac:dyDescent="0.2">
      <c r="K4565" s="6"/>
      <c r="L4565" s="172"/>
    </row>
    <row r="4566" spans="11:12" x14ac:dyDescent="0.2">
      <c r="K4566" s="6"/>
      <c r="L4566" s="172"/>
    </row>
    <row r="4567" spans="11:12" x14ac:dyDescent="0.2">
      <c r="K4567" s="6"/>
      <c r="L4567" s="172"/>
    </row>
    <row r="4568" spans="11:12" x14ac:dyDescent="0.2">
      <c r="K4568" s="6"/>
      <c r="L4568" s="172"/>
    </row>
    <row r="4569" spans="11:12" x14ac:dyDescent="0.2">
      <c r="K4569" s="6"/>
      <c r="L4569" s="172"/>
    </row>
    <row r="4570" spans="11:12" x14ac:dyDescent="0.2">
      <c r="K4570" s="6"/>
      <c r="L4570" s="172"/>
    </row>
    <row r="4571" spans="11:12" x14ac:dyDescent="0.2">
      <c r="K4571" s="6"/>
      <c r="L4571" s="172"/>
    </row>
    <row r="4572" spans="11:12" x14ac:dyDescent="0.2">
      <c r="K4572" s="6"/>
      <c r="L4572" s="172"/>
    </row>
    <row r="4573" spans="11:12" x14ac:dyDescent="0.2">
      <c r="K4573" s="6"/>
      <c r="L4573" s="172"/>
    </row>
    <row r="4574" spans="11:12" x14ac:dyDescent="0.2">
      <c r="K4574" s="6"/>
      <c r="L4574" s="172"/>
    </row>
    <row r="4575" spans="11:12" x14ac:dyDescent="0.2">
      <c r="K4575" s="6"/>
      <c r="L4575" s="172"/>
    </row>
    <row r="4576" spans="11:12" x14ac:dyDescent="0.2">
      <c r="K4576" s="6"/>
      <c r="L4576" s="172"/>
    </row>
    <row r="4577" spans="11:12" x14ac:dyDescent="0.2">
      <c r="K4577" s="6"/>
      <c r="L4577" s="172"/>
    </row>
    <row r="4578" spans="11:12" x14ac:dyDescent="0.2">
      <c r="K4578" s="6"/>
      <c r="L4578" s="172"/>
    </row>
    <row r="4579" spans="11:12" x14ac:dyDescent="0.2">
      <c r="K4579" s="6"/>
      <c r="L4579" s="172"/>
    </row>
    <row r="4580" spans="11:12" x14ac:dyDescent="0.2">
      <c r="K4580" s="6"/>
      <c r="L4580" s="172"/>
    </row>
    <row r="4581" spans="11:12" x14ac:dyDescent="0.2">
      <c r="K4581" s="6"/>
      <c r="L4581" s="172"/>
    </row>
    <row r="4582" spans="11:12" x14ac:dyDescent="0.2">
      <c r="K4582" s="6"/>
      <c r="L4582" s="172"/>
    </row>
    <row r="4583" spans="11:12" x14ac:dyDescent="0.2">
      <c r="K4583" s="6"/>
      <c r="L4583" s="172"/>
    </row>
    <row r="4584" spans="11:12" x14ac:dyDescent="0.2">
      <c r="K4584" s="6"/>
      <c r="L4584" s="172"/>
    </row>
    <row r="4585" spans="11:12" x14ac:dyDescent="0.2">
      <c r="K4585" s="6"/>
      <c r="L4585" s="172"/>
    </row>
    <row r="4586" spans="11:12" x14ac:dyDescent="0.2">
      <c r="K4586" s="6"/>
      <c r="L4586" s="172"/>
    </row>
    <row r="4587" spans="11:12" x14ac:dyDescent="0.2">
      <c r="K4587" s="6"/>
      <c r="L4587" s="172"/>
    </row>
    <row r="4588" spans="11:12" x14ac:dyDescent="0.2">
      <c r="K4588" s="6"/>
      <c r="L4588" s="172"/>
    </row>
    <row r="4589" spans="11:12" x14ac:dyDescent="0.2">
      <c r="K4589" s="6"/>
      <c r="L4589" s="172"/>
    </row>
    <row r="4590" spans="11:12" x14ac:dyDescent="0.2">
      <c r="K4590" s="6"/>
      <c r="L4590" s="172"/>
    </row>
    <row r="4591" spans="11:12" x14ac:dyDescent="0.2">
      <c r="K4591" s="6"/>
      <c r="L4591" s="172"/>
    </row>
    <row r="4592" spans="11:12" x14ac:dyDescent="0.2">
      <c r="K4592" s="6"/>
      <c r="L4592" s="172"/>
    </row>
    <row r="4593" spans="11:12" x14ac:dyDescent="0.2">
      <c r="K4593" s="6"/>
      <c r="L4593" s="172"/>
    </row>
    <row r="4594" spans="11:12" x14ac:dyDescent="0.2">
      <c r="K4594" s="6"/>
      <c r="L4594" s="172"/>
    </row>
    <row r="4595" spans="11:12" x14ac:dyDescent="0.2">
      <c r="K4595" s="6"/>
      <c r="L4595" s="172"/>
    </row>
    <row r="4596" spans="11:12" x14ac:dyDescent="0.2">
      <c r="K4596" s="6"/>
      <c r="L4596" s="172"/>
    </row>
    <row r="4597" spans="11:12" x14ac:dyDescent="0.2">
      <c r="K4597" s="6"/>
      <c r="L4597" s="172"/>
    </row>
    <row r="4598" spans="11:12" x14ac:dyDescent="0.2">
      <c r="K4598" s="6"/>
      <c r="L4598" s="172"/>
    </row>
    <row r="4599" spans="11:12" x14ac:dyDescent="0.2">
      <c r="K4599" s="6"/>
      <c r="L4599" s="172"/>
    </row>
    <row r="4600" spans="11:12" x14ac:dyDescent="0.2">
      <c r="K4600" s="6"/>
      <c r="L4600" s="172"/>
    </row>
    <row r="4601" spans="11:12" x14ac:dyDescent="0.2">
      <c r="K4601" s="6"/>
      <c r="L4601" s="172"/>
    </row>
    <row r="4602" spans="11:12" x14ac:dyDescent="0.2">
      <c r="K4602" s="6"/>
      <c r="L4602" s="172"/>
    </row>
    <row r="4603" spans="11:12" x14ac:dyDescent="0.2">
      <c r="K4603" s="6"/>
      <c r="L4603" s="172"/>
    </row>
    <row r="4604" spans="11:12" x14ac:dyDescent="0.2">
      <c r="K4604" s="6"/>
      <c r="L4604" s="172"/>
    </row>
    <row r="4605" spans="11:12" x14ac:dyDescent="0.2">
      <c r="K4605" s="6"/>
      <c r="L4605" s="172"/>
    </row>
    <row r="4606" spans="11:12" x14ac:dyDescent="0.2">
      <c r="K4606" s="6"/>
      <c r="L4606" s="172"/>
    </row>
    <row r="4607" spans="11:12" x14ac:dyDescent="0.2">
      <c r="K4607" s="6"/>
      <c r="L4607" s="172"/>
    </row>
    <row r="4608" spans="11:12" x14ac:dyDescent="0.2">
      <c r="K4608" s="6"/>
      <c r="L4608" s="172"/>
    </row>
    <row r="4609" spans="11:12" x14ac:dyDescent="0.2">
      <c r="K4609" s="6"/>
      <c r="L4609" s="172"/>
    </row>
    <row r="4610" spans="11:12" x14ac:dyDescent="0.2">
      <c r="K4610" s="6"/>
      <c r="L4610" s="172"/>
    </row>
    <row r="4611" spans="11:12" x14ac:dyDescent="0.2">
      <c r="K4611" s="6"/>
      <c r="L4611" s="172"/>
    </row>
    <row r="4612" spans="11:12" x14ac:dyDescent="0.2">
      <c r="K4612" s="6"/>
      <c r="L4612" s="172"/>
    </row>
    <row r="4613" spans="11:12" x14ac:dyDescent="0.2">
      <c r="K4613" s="6"/>
      <c r="L4613" s="172"/>
    </row>
    <row r="4614" spans="11:12" x14ac:dyDescent="0.2">
      <c r="K4614" s="6"/>
      <c r="L4614" s="172"/>
    </row>
    <row r="4615" spans="11:12" x14ac:dyDescent="0.2">
      <c r="K4615" s="6"/>
      <c r="L4615" s="172"/>
    </row>
    <row r="4616" spans="11:12" x14ac:dyDescent="0.2">
      <c r="K4616" s="6"/>
      <c r="L4616" s="172"/>
    </row>
    <row r="4617" spans="11:12" x14ac:dyDescent="0.2">
      <c r="K4617" s="6"/>
      <c r="L4617" s="172"/>
    </row>
    <row r="4618" spans="11:12" x14ac:dyDescent="0.2">
      <c r="K4618" s="6"/>
      <c r="L4618" s="172"/>
    </row>
    <row r="4619" spans="11:12" x14ac:dyDescent="0.2">
      <c r="K4619" s="6"/>
      <c r="L4619" s="172"/>
    </row>
    <row r="4620" spans="11:12" x14ac:dyDescent="0.2">
      <c r="K4620" s="6"/>
      <c r="L4620" s="172"/>
    </row>
    <row r="4621" spans="11:12" x14ac:dyDescent="0.2">
      <c r="K4621" s="6"/>
      <c r="L4621" s="172"/>
    </row>
    <row r="4622" spans="11:12" x14ac:dyDescent="0.2">
      <c r="K4622" s="6"/>
      <c r="L4622" s="172"/>
    </row>
    <row r="4623" spans="11:12" x14ac:dyDescent="0.2">
      <c r="K4623" s="6"/>
      <c r="L4623" s="172"/>
    </row>
    <row r="4624" spans="11:12" x14ac:dyDescent="0.2">
      <c r="K4624" s="6"/>
      <c r="L4624" s="172"/>
    </row>
    <row r="4625" spans="11:12" x14ac:dyDescent="0.2">
      <c r="K4625" s="6"/>
      <c r="L4625" s="172"/>
    </row>
    <row r="4626" spans="11:12" x14ac:dyDescent="0.2">
      <c r="K4626" s="6"/>
      <c r="L4626" s="172"/>
    </row>
    <row r="4627" spans="11:12" x14ac:dyDescent="0.2">
      <c r="K4627" s="6"/>
      <c r="L4627" s="172"/>
    </row>
    <row r="4628" spans="11:12" x14ac:dyDescent="0.2">
      <c r="K4628" s="6"/>
      <c r="L4628" s="172"/>
    </row>
    <row r="4629" spans="11:12" x14ac:dyDescent="0.2">
      <c r="K4629" s="6"/>
      <c r="L4629" s="172"/>
    </row>
    <row r="4630" spans="11:12" x14ac:dyDescent="0.2">
      <c r="K4630" s="6"/>
      <c r="L4630" s="172"/>
    </row>
    <row r="4631" spans="11:12" x14ac:dyDescent="0.2">
      <c r="K4631" s="6"/>
      <c r="L4631" s="172"/>
    </row>
    <row r="4632" spans="11:12" x14ac:dyDescent="0.2">
      <c r="K4632" s="6"/>
      <c r="L4632" s="172"/>
    </row>
    <row r="4633" spans="11:12" x14ac:dyDescent="0.2">
      <c r="K4633" s="6"/>
      <c r="L4633" s="172"/>
    </row>
    <row r="4634" spans="11:12" x14ac:dyDescent="0.2">
      <c r="K4634" s="6"/>
      <c r="L4634" s="172"/>
    </row>
    <row r="4635" spans="11:12" x14ac:dyDescent="0.2">
      <c r="K4635" s="6"/>
      <c r="L4635" s="172"/>
    </row>
    <row r="4636" spans="11:12" x14ac:dyDescent="0.2">
      <c r="K4636" s="6"/>
      <c r="L4636" s="172"/>
    </row>
    <row r="4637" spans="11:12" x14ac:dyDescent="0.2">
      <c r="K4637" s="6"/>
      <c r="L4637" s="172"/>
    </row>
    <row r="4638" spans="11:12" x14ac:dyDescent="0.2">
      <c r="K4638" s="6"/>
      <c r="L4638" s="172"/>
    </row>
    <row r="4639" spans="11:12" x14ac:dyDescent="0.2">
      <c r="K4639" s="6"/>
      <c r="L4639" s="172"/>
    </row>
    <row r="4640" spans="11:12" x14ac:dyDescent="0.2">
      <c r="K4640" s="6"/>
      <c r="L4640" s="172"/>
    </row>
    <row r="4641" spans="11:12" x14ac:dyDescent="0.2">
      <c r="K4641" s="6"/>
      <c r="L4641" s="172"/>
    </row>
    <row r="4642" spans="11:12" x14ac:dyDescent="0.2">
      <c r="K4642" s="6"/>
      <c r="L4642" s="172"/>
    </row>
    <row r="4643" spans="11:12" x14ac:dyDescent="0.2">
      <c r="K4643" s="6"/>
      <c r="L4643" s="172"/>
    </row>
    <row r="4644" spans="11:12" x14ac:dyDescent="0.2">
      <c r="K4644" s="6"/>
      <c r="L4644" s="172"/>
    </row>
    <row r="4645" spans="11:12" x14ac:dyDescent="0.2">
      <c r="K4645" s="6"/>
      <c r="L4645" s="172"/>
    </row>
    <row r="4646" spans="11:12" x14ac:dyDescent="0.2">
      <c r="K4646" s="6"/>
      <c r="L4646" s="172"/>
    </row>
    <row r="4647" spans="11:12" x14ac:dyDescent="0.2">
      <c r="K4647" s="6"/>
      <c r="L4647" s="172"/>
    </row>
    <row r="4648" spans="11:12" x14ac:dyDescent="0.2">
      <c r="K4648" s="6"/>
      <c r="L4648" s="172"/>
    </row>
    <row r="4649" spans="11:12" x14ac:dyDescent="0.2">
      <c r="K4649" s="6"/>
      <c r="L4649" s="172"/>
    </row>
    <row r="4650" spans="11:12" x14ac:dyDescent="0.2">
      <c r="K4650" s="6"/>
      <c r="L4650" s="172"/>
    </row>
    <row r="4651" spans="11:12" x14ac:dyDescent="0.2">
      <c r="K4651" s="6"/>
      <c r="L4651" s="172"/>
    </row>
    <row r="4652" spans="11:12" x14ac:dyDescent="0.2">
      <c r="K4652" s="6"/>
      <c r="L4652" s="172"/>
    </row>
    <row r="4653" spans="11:12" x14ac:dyDescent="0.2">
      <c r="K4653" s="6"/>
      <c r="L4653" s="172"/>
    </row>
    <row r="4654" spans="11:12" x14ac:dyDescent="0.2">
      <c r="K4654" s="6"/>
      <c r="L4654" s="172"/>
    </row>
    <row r="4655" spans="11:12" x14ac:dyDescent="0.2">
      <c r="K4655" s="6"/>
      <c r="L4655" s="172"/>
    </row>
    <row r="4656" spans="11:12" x14ac:dyDescent="0.2">
      <c r="K4656" s="6"/>
      <c r="L4656" s="172"/>
    </row>
    <row r="4657" spans="11:12" x14ac:dyDescent="0.2">
      <c r="K4657" s="6"/>
      <c r="L4657" s="172"/>
    </row>
    <row r="4658" spans="11:12" x14ac:dyDescent="0.2">
      <c r="K4658" s="6"/>
      <c r="L4658" s="172"/>
    </row>
    <row r="4659" spans="11:12" x14ac:dyDescent="0.2">
      <c r="K4659" s="6"/>
      <c r="L4659" s="172"/>
    </row>
    <row r="4660" spans="11:12" x14ac:dyDescent="0.2">
      <c r="K4660" s="6"/>
      <c r="L4660" s="172"/>
    </row>
    <row r="4661" spans="11:12" x14ac:dyDescent="0.2">
      <c r="K4661" s="6"/>
      <c r="L4661" s="172"/>
    </row>
    <row r="4662" spans="11:12" x14ac:dyDescent="0.2">
      <c r="K4662" s="6"/>
      <c r="L4662" s="172"/>
    </row>
    <row r="4663" spans="11:12" x14ac:dyDescent="0.2">
      <c r="K4663" s="6"/>
      <c r="L4663" s="172"/>
    </row>
    <row r="4664" spans="11:12" x14ac:dyDescent="0.2">
      <c r="K4664" s="6"/>
      <c r="L4664" s="172"/>
    </row>
    <row r="4665" spans="11:12" x14ac:dyDescent="0.2">
      <c r="K4665" s="6"/>
      <c r="L4665" s="172"/>
    </row>
    <row r="4666" spans="11:12" x14ac:dyDescent="0.2">
      <c r="K4666" s="6"/>
      <c r="L4666" s="172"/>
    </row>
    <row r="4667" spans="11:12" x14ac:dyDescent="0.2">
      <c r="K4667" s="6"/>
      <c r="L4667" s="172"/>
    </row>
    <row r="4668" spans="11:12" x14ac:dyDescent="0.2">
      <c r="K4668" s="6"/>
      <c r="L4668" s="172"/>
    </row>
    <row r="4669" spans="11:12" x14ac:dyDescent="0.2">
      <c r="K4669" s="6"/>
      <c r="L4669" s="172"/>
    </row>
    <row r="4670" spans="11:12" x14ac:dyDescent="0.2">
      <c r="K4670" s="6"/>
      <c r="L4670" s="172"/>
    </row>
    <row r="4671" spans="11:12" x14ac:dyDescent="0.2">
      <c r="K4671" s="6"/>
      <c r="L4671" s="172"/>
    </row>
    <row r="4672" spans="11:12" x14ac:dyDescent="0.2">
      <c r="K4672" s="6"/>
      <c r="L4672" s="172"/>
    </row>
    <row r="4673" spans="11:12" x14ac:dyDescent="0.2">
      <c r="K4673" s="6"/>
      <c r="L4673" s="172"/>
    </row>
    <row r="4674" spans="11:12" x14ac:dyDescent="0.2">
      <c r="K4674" s="6"/>
      <c r="L4674" s="172"/>
    </row>
    <row r="4675" spans="11:12" x14ac:dyDescent="0.2">
      <c r="K4675" s="6"/>
      <c r="L4675" s="172"/>
    </row>
    <row r="4676" spans="11:12" x14ac:dyDescent="0.2">
      <c r="K4676" s="6"/>
      <c r="L4676" s="172"/>
    </row>
    <row r="4677" spans="11:12" x14ac:dyDescent="0.2">
      <c r="K4677" s="6"/>
      <c r="L4677" s="172"/>
    </row>
    <row r="4678" spans="11:12" x14ac:dyDescent="0.2">
      <c r="K4678" s="6"/>
      <c r="L4678" s="172"/>
    </row>
    <row r="4679" spans="11:12" x14ac:dyDescent="0.2">
      <c r="K4679" s="6"/>
      <c r="L4679" s="172"/>
    </row>
    <row r="4680" spans="11:12" x14ac:dyDescent="0.2">
      <c r="K4680" s="6"/>
      <c r="L4680" s="172"/>
    </row>
    <row r="4681" spans="11:12" x14ac:dyDescent="0.2">
      <c r="K4681" s="6"/>
      <c r="L4681" s="172"/>
    </row>
    <row r="4682" spans="11:12" x14ac:dyDescent="0.2">
      <c r="K4682" s="6"/>
      <c r="L4682" s="172"/>
    </row>
    <row r="4683" spans="11:12" x14ac:dyDescent="0.2">
      <c r="K4683" s="6"/>
      <c r="L4683" s="172"/>
    </row>
    <row r="4684" spans="11:12" x14ac:dyDescent="0.2">
      <c r="K4684" s="6"/>
      <c r="L4684" s="172"/>
    </row>
    <row r="4685" spans="11:12" x14ac:dyDescent="0.2">
      <c r="K4685" s="6"/>
      <c r="L4685" s="172"/>
    </row>
    <row r="4686" spans="11:12" x14ac:dyDescent="0.2">
      <c r="K4686" s="6"/>
      <c r="L4686" s="172"/>
    </row>
    <row r="4687" spans="11:12" x14ac:dyDescent="0.2">
      <c r="K4687" s="6"/>
      <c r="L4687" s="172"/>
    </row>
    <row r="4688" spans="11:12" x14ac:dyDescent="0.2">
      <c r="K4688" s="6"/>
      <c r="L4688" s="172"/>
    </row>
    <row r="4689" spans="11:12" x14ac:dyDescent="0.2">
      <c r="K4689" s="6"/>
      <c r="L4689" s="172"/>
    </row>
    <row r="4690" spans="11:12" x14ac:dyDescent="0.2">
      <c r="K4690" s="6"/>
      <c r="L4690" s="172"/>
    </row>
    <row r="4691" spans="11:12" x14ac:dyDescent="0.2">
      <c r="K4691" s="6"/>
      <c r="L4691" s="172"/>
    </row>
    <row r="4692" spans="11:12" x14ac:dyDescent="0.2">
      <c r="K4692" s="6"/>
      <c r="L4692" s="172"/>
    </row>
    <row r="4693" spans="11:12" x14ac:dyDescent="0.2">
      <c r="K4693" s="6"/>
      <c r="L4693" s="172"/>
    </row>
    <row r="4694" spans="11:12" x14ac:dyDescent="0.2">
      <c r="K4694" s="6"/>
      <c r="L4694" s="172"/>
    </row>
    <row r="4695" spans="11:12" x14ac:dyDescent="0.2">
      <c r="K4695" s="6"/>
      <c r="L4695" s="172"/>
    </row>
    <row r="4696" spans="11:12" x14ac:dyDescent="0.2">
      <c r="K4696" s="6"/>
      <c r="L4696" s="172"/>
    </row>
    <row r="4697" spans="11:12" x14ac:dyDescent="0.2">
      <c r="K4697" s="6"/>
      <c r="L4697" s="172"/>
    </row>
    <row r="4698" spans="11:12" x14ac:dyDescent="0.2">
      <c r="K4698" s="6"/>
      <c r="L4698" s="172"/>
    </row>
    <row r="4699" spans="11:12" x14ac:dyDescent="0.2">
      <c r="K4699" s="6"/>
      <c r="L4699" s="172"/>
    </row>
    <row r="4700" spans="11:12" x14ac:dyDescent="0.2">
      <c r="K4700" s="6"/>
      <c r="L4700" s="172"/>
    </row>
    <row r="4701" spans="11:12" x14ac:dyDescent="0.2">
      <c r="K4701" s="6"/>
      <c r="L4701" s="172"/>
    </row>
    <row r="4702" spans="11:12" x14ac:dyDescent="0.2">
      <c r="K4702" s="6"/>
      <c r="L4702" s="172"/>
    </row>
    <row r="4703" spans="11:12" x14ac:dyDescent="0.2">
      <c r="K4703" s="6"/>
      <c r="L4703" s="172"/>
    </row>
    <row r="4704" spans="11:12" x14ac:dyDescent="0.2">
      <c r="K4704" s="6"/>
      <c r="L4704" s="172"/>
    </row>
    <row r="4705" spans="11:12" x14ac:dyDescent="0.2">
      <c r="K4705" s="6"/>
      <c r="L4705" s="172"/>
    </row>
    <row r="4706" spans="11:12" x14ac:dyDescent="0.2">
      <c r="K4706" s="6"/>
      <c r="L4706" s="172"/>
    </row>
    <row r="4707" spans="11:12" x14ac:dyDescent="0.2">
      <c r="K4707" s="6"/>
      <c r="L4707" s="172"/>
    </row>
    <row r="4708" spans="11:12" x14ac:dyDescent="0.2">
      <c r="K4708" s="6"/>
      <c r="L4708" s="172"/>
    </row>
    <row r="4709" spans="11:12" x14ac:dyDescent="0.2">
      <c r="K4709" s="6"/>
      <c r="L4709" s="172"/>
    </row>
    <row r="4710" spans="11:12" x14ac:dyDescent="0.2">
      <c r="K4710" s="6"/>
      <c r="L4710" s="172"/>
    </row>
    <row r="4711" spans="11:12" x14ac:dyDescent="0.2">
      <c r="K4711" s="6"/>
      <c r="L4711" s="172"/>
    </row>
    <row r="4712" spans="11:12" x14ac:dyDescent="0.2">
      <c r="K4712" s="6"/>
      <c r="L4712" s="172"/>
    </row>
    <row r="4713" spans="11:12" x14ac:dyDescent="0.2">
      <c r="K4713" s="6"/>
      <c r="L4713" s="172"/>
    </row>
    <row r="4714" spans="11:12" x14ac:dyDescent="0.2">
      <c r="K4714" s="6"/>
      <c r="L4714" s="172"/>
    </row>
    <row r="4715" spans="11:12" x14ac:dyDescent="0.2">
      <c r="K4715" s="6"/>
      <c r="L4715" s="172"/>
    </row>
    <row r="4716" spans="11:12" x14ac:dyDescent="0.2">
      <c r="K4716" s="6"/>
      <c r="L4716" s="172"/>
    </row>
    <row r="4717" spans="11:12" x14ac:dyDescent="0.2">
      <c r="K4717" s="6"/>
      <c r="L4717" s="172"/>
    </row>
    <row r="4718" spans="11:12" x14ac:dyDescent="0.2">
      <c r="K4718" s="6"/>
      <c r="L4718" s="172"/>
    </row>
    <row r="4719" spans="11:12" x14ac:dyDescent="0.2">
      <c r="K4719" s="6"/>
      <c r="L4719" s="172"/>
    </row>
    <row r="4720" spans="11:12" x14ac:dyDescent="0.2">
      <c r="K4720" s="6"/>
      <c r="L4720" s="172"/>
    </row>
    <row r="4721" spans="11:12" x14ac:dyDescent="0.2">
      <c r="K4721" s="6"/>
      <c r="L4721" s="172"/>
    </row>
    <row r="4722" spans="11:12" x14ac:dyDescent="0.2">
      <c r="K4722" s="6"/>
      <c r="L4722" s="172"/>
    </row>
    <row r="4723" spans="11:12" x14ac:dyDescent="0.2">
      <c r="K4723" s="6"/>
      <c r="L4723" s="172"/>
    </row>
    <row r="4724" spans="11:12" x14ac:dyDescent="0.2">
      <c r="K4724" s="6"/>
      <c r="L4724" s="172"/>
    </row>
    <row r="4725" spans="11:12" x14ac:dyDescent="0.2">
      <c r="K4725" s="6"/>
      <c r="L4725" s="172"/>
    </row>
    <row r="4726" spans="11:12" x14ac:dyDescent="0.2">
      <c r="K4726" s="6"/>
      <c r="L4726" s="172"/>
    </row>
    <row r="4727" spans="11:12" x14ac:dyDescent="0.2">
      <c r="K4727" s="6"/>
      <c r="L4727" s="172"/>
    </row>
    <row r="4728" spans="11:12" x14ac:dyDescent="0.2">
      <c r="K4728" s="6"/>
      <c r="L4728" s="172"/>
    </row>
    <row r="4729" spans="11:12" x14ac:dyDescent="0.2">
      <c r="K4729" s="6"/>
      <c r="L4729" s="172"/>
    </row>
    <row r="4730" spans="11:12" x14ac:dyDescent="0.2">
      <c r="K4730" s="6"/>
      <c r="L4730" s="172"/>
    </row>
    <row r="4731" spans="11:12" x14ac:dyDescent="0.2">
      <c r="K4731" s="6"/>
      <c r="L4731" s="172"/>
    </row>
    <row r="4732" spans="11:12" x14ac:dyDescent="0.2">
      <c r="K4732" s="6"/>
      <c r="L4732" s="172"/>
    </row>
    <row r="4733" spans="11:12" x14ac:dyDescent="0.2">
      <c r="K4733" s="6"/>
      <c r="L4733" s="172"/>
    </row>
    <row r="4734" spans="11:12" x14ac:dyDescent="0.2">
      <c r="K4734" s="6"/>
      <c r="L4734" s="172"/>
    </row>
    <row r="4735" spans="11:12" x14ac:dyDescent="0.2">
      <c r="K4735" s="6"/>
      <c r="L4735" s="172"/>
    </row>
    <row r="4736" spans="11:12" x14ac:dyDescent="0.2">
      <c r="K4736" s="6"/>
      <c r="L4736" s="172"/>
    </row>
    <row r="4737" spans="11:12" x14ac:dyDescent="0.2">
      <c r="K4737" s="6"/>
      <c r="L4737" s="172"/>
    </row>
    <row r="4738" spans="11:12" x14ac:dyDescent="0.2">
      <c r="K4738" s="6"/>
      <c r="L4738" s="172"/>
    </row>
    <row r="4739" spans="11:12" x14ac:dyDescent="0.2">
      <c r="K4739" s="6"/>
      <c r="L4739" s="172"/>
    </row>
    <row r="4740" spans="11:12" x14ac:dyDescent="0.2">
      <c r="K4740" s="6"/>
      <c r="L4740" s="172"/>
    </row>
    <row r="4741" spans="11:12" x14ac:dyDescent="0.2">
      <c r="K4741" s="6"/>
      <c r="L4741" s="172"/>
    </row>
    <row r="4742" spans="11:12" x14ac:dyDescent="0.2">
      <c r="K4742" s="6"/>
      <c r="L4742" s="172"/>
    </row>
    <row r="4743" spans="11:12" x14ac:dyDescent="0.2">
      <c r="K4743" s="6"/>
      <c r="L4743" s="172"/>
    </row>
    <row r="4744" spans="11:12" x14ac:dyDescent="0.2">
      <c r="K4744" s="6"/>
      <c r="L4744" s="172"/>
    </row>
    <row r="4745" spans="11:12" x14ac:dyDescent="0.2">
      <c r="K4745" s="6"/>
      <c r="L4745" s="172"/>
    </row>
    <row r="4746" spans="11:12" x14ac:dyDescent="0.2">
      <c r="K4746" s="6"/>
      <c r="L4746" s="172"/>
    </row>
    <row r="4747" spans="11:12" x14ac:dyDescent="0.2">
      <c r="K4747" s="6"/>
      <c r="L4747" s="172"/>
    </row>
    <row r="4748" spans="11:12" x14ac:dyDescent="0.2">
      <c r="K4748" s="6"/>
      <c r="L4748" s="172"/>
    </row>
    <row r="4749" spans="11:12" x14ac:dyDescent="0.2">
      <c r="K4749" s="6"/>
      <c r="L4749" s="172"/>
    </row>
    <row r="4750" spans="11:12" x14ac:dyDescent="0.2">
      <c r="K4750" s="6"/>
      <c r="L4750" s="172"/>
    </row>
    <row r="4751" spans="11:12" x14ac:dyDescent="0.2">
      <c r="K4751" s="6"/>
      <c r="L4751" s="172"/>
    </row>
    <row r="4752" spans="11:12" x14ac:dyDescent="0.2">
      <c r="K4752" s="6"/>
      <c r="L4752" s="172"/>
    </row>
    <row r="4753" spans="11:12" x14ac:dyDescent="0.2">
      <c r="K4753" s="6"/>
      <c r="L4753" s="172"/>
    </row>
    <row r="4754" spans="11:12" x14ac:dyDescent="0.2">
      <c r="K4754" s="6"/>
      <c r="L4754" s="172"/>
    </row>
    <row r="4755" spans="11:12" x14ac:dyDescent="0.2">
      <c r="K4755" s="6"/>
      <c r="L4755" s="172"/>
    </row>
    <row r="4756" spans="11:12" x14ac:dyDescent="0.2">
      <c r="K4756" s="6"/>
      <c r="L4756" s="172"/>
    </row>
    <row r="4757" spans="11:12" x14ac:dyDescent="0.2">
      <c r="K4757" s="6"/>
      <c r="L4757" s="172"/>
    </row>
    <row r="4758" spans="11:12" x14ac:dyDescent="0.2">
      <c r="K4758" s="6"/>
      <c r="L4758" s="172"/>
    </row>
    <row r="4759" spans="11:12" x14ac:dyDescent="0.2">
      <c r="K4759" s="6"/>
      <c r="L4759" s="172"/>
    </row>
    <row r="4760" spans="11:12" x14ac:dyDescent="0.2">
      <c r="K4760" s="6"/>
      <c r="L4760" s="172"/>
    </row>
    <row r="4761" spans="11:12" x14ac:dyDescent="0.2">
      <c r="K4761" s="6"/>
      <c r="L4761" s="172"/>
    </row>
    <row r="4762" spans="11:12" x14ac:dyDescent="0.2">
      <c r="K4762" s="6"/>
      <c r="L4762" s="172"/>
    </row>
    <row r="4763" spans="11:12" x14ac:dyDescent="0.2">
      <c r="K4763" s="6"/>
      <c r="L4763" s="172"/>
    </row>
    <row r="4764" spans="11:12" x14ac:dyDescent="0.2">
      <c r="K4764" s="6"/>
      <c r="L4764" s="172"/>
    </row>
    <row r="4765" spans="11:12" x14ac:dyDescent="0.2">
      <c r="K4765" s="6"/>
      <c r="L4765" s="172"/>
    </row>
    <row r="4766" spans="11:12" x14ac:dyDescent="0.2">
      <c r="K4766" s="6"/>
      <c r="L4766" s="172"/>
    </row>
    <row r="4767" spans="11:12" x14ac:dyDescent="0.2">
      <c r="K4767" s="6"/>
      <c r="L4767" s="172"/>
    </row>
    <row r="4768" spans="11:12" x14ac:dyDescent="0.2">
      <c r="K4768" s="6"/>
      <c r="L4768" s="172"/>
    </row>
    <row r="4769" spans="11:12" x14ac:dyDescent="0.2">
      <c r="K4769" s="6"/>
      <c r="L4769" s="172"/>
    </row>
    <row r="4770" spans="11:12" x14ac:dyDescent="0.2">
      <c r="K4770" s="6"/>
      <c r="L4770" s="172"/>
    </row>
    <row r="4771" spans="11:12" x14ac:dyDescent="0.2">
      <c r="K4771" s="6"/>
      <c r="L4771" s="172"/>
    </row>
    <row r="4772" spans="11:12" x14ac:dyDescent="0.2">
      <c r="K4772" s="6"/>
      <c r="L4772" s="172"/>
    </row>
    <row r="4773" spans="11:12" x14ac:dyDescent="0.2">
      <c r="K4773" s="6"/>
      <c r="L4773" s="172"/>
    </row>
    <row r="4774" spans="11:12" x14ac:dyDescent="0.2">
      <c r="K4774" s="6"/>
      <c r="L4774" s="172"/>
    </row>
    <row r="4775" spans="11:12" x14ac:dyDescent="0.2">
      <c r="K4775" s="6"/>
      <c r="L4775" s="172"/>
    </row>
    <row r="4776" spans="11:12" x14ac:dyDescent="0.2">
      <c r="K4776" s="6"/>
      <c r="L4776" s="172"/>
    </row>
    <row r="4777" spans="11:12" x14ac:dyDescent="0.2">
      <c r="K4777" s="6"/>
      <c r="L4777" s="172"/>
    </row>
    <row r="4778" spans="11:12" x14ac:dyDescent="0.2">
      <c r="K4778" s="6"/>
      <c r="L4778" s="172"/>
    </row>
    <row r="4779" spans="11:12" x14ac:dyDescent="0.2">
      <c r="K4779" s="6"/>
      <c r="L4779" s="172"/>
    </row>
    <row r="4780" spans="11:12" x14ac:dyDescent="0.2">
      <c r="K4780" s="6"/>
      <c r="L4780" s="172"/>
    </row>
    <row r="4781" spans="11:12" x14ac:dyDescent="0.2">
      <c r="K4781" s="6"/>
      <c r="L4781" s="172"/>
    </row>
    <row r="4782" spans="11:12" x14ac:dyDescent="0.2">
      <c r="K4782" s="6"/>
      <c r="L4782" s="172"/>
    </row>
    <row r="4783" spans="11:12" x14ac:dyDescent="0.2">
      <c r="K4783" s="6"/>
      <c r="L4783" s="172"/>
    </row>
    <row r="4784" spans="11:12" x14ac:dyDescent="0.2">
      <c r="K4784" s="6"/>
      <c r="L4784" s="172"/>
    </row>
    <row r="4785" spans="11:12" x14ac:dyDescent="0.2">
      <c r="K4785" s="6"/>
      <c r="L4785" s="172"/>
    </row>
    <row r="4786" spans="11:12" x14ac:dyDescent="0.2">
      <c r="K4786" s="6"/>
      <c r="L4786" s="172"/>
    </row>
    <row r="4787" spans="11:12" x14ac:dyDescent="0.2">
      <c r="K4787" s="6"/>
      <c r="L4787" s="172"/>
    </row>
    <row r="4788" spans="11:12" x14ac:dyDescent="0.2">
      <c r="K4788" s="6"/>
      <c r="L4788" s="172"/>
    </row>
    <row r="4789" spans="11:12" x14ac:dyDescent="0.2">
      <c r="K4789" s="6"/>
      <c r="L4789" s="172"/>
    </row>
    <row r="4790" spans="11:12" x14ac:dyDescent="0.2">
      <c r="K4790" s="6"/>
      <c r="L4790" s="172"/>
    </row>
    <row r="4791" spans="11:12" x14ac:dyDescent="0.2">
      <c r="K4791" s="6"/>
      <c r="L4791" s="172"/>
    </row>
    <row r="4792" spans="11:12" x14ac:dyDescent="0.2">
      <c r="K4792" s="6"/>
      <c r="L4792" s="172"/>
    </row>
    <row r="4793" spans="11:12" x14ac:dyDescent="0.2">
      <c r="K4793" s="6"/>
      <c r="L4793" s="172"/>
    </row>
    <row r="4794" spans="11:12" x14ac:dyDescent="0.2">
      <c r="K4794" s="6"/>
      <c r="L4794" s="172"/>
    </row>
    <row r="4795" spans="11:12" x14ac:dyDescent="0.2">
      <c r="K4795" s="6"/>
      <c r="L4795" s="172"/>
    </row>
    <row r="4796" spans="11:12" x14ac:dyDescent="0.2">
      <c r="K4796" s="6"/>
      <c r="L4796" s="172"/>
    </row>
    <row r="4797" spans="11:12" x14ac:dyDescent="0.2">
      <c r="K4797" s="6"/>
      <c r="L4797" s="172"/>
    </row>
    <row r="4798" spans="11:12" x14ac:dyDescent="0.2">
      <c r="K4798" s="6"/>
      <c r="L4798" s="172"/>
    </row>
    <row r="4799" spans="11:12" x14ac:dyDescent="0.2">
      <c r="K4799" s="6"/>
      <c r="L4799" s="172"/>
    </row>
    <row r="4800" spans="11:12" x14ac:dyDescent="0.2">
      <c r="K4800" s="6"/>
      <c r="L4800" s="172"/>
    </row>
    <row r="4801" spans="11:12" x14ac:dyDescent="0.2">
      <c r="K4801" s="6"/>
      <c r="L4801" s="172"/>
    </row>
    <row r="4802" spans="11:12" x14ac:dyDescent="0.2">
      <c r="K4802" s="6"/>
      <c r="L4802" s="172"/>
    </row>
    <row r="4803" spans="11:12" x14ac:dyDescent="0.2">
      <c r="K4803" s="6"/>
      <c r="L4803" s="172"/>
    </row>
    <row r="4804" spans="11:12" x14ac:dyDescent="0.2">
      <c r="K4804" s="6"/>
      <c r="L4804" s="172"/>
    </row>
    <row r="4805" spans="11:12" x14ac:dyDescent="0.2">
      <c r="K4805" s="6"/>
      <c r="L4805" s="172"/>
    </row>
    <row r="4806" spans="11:12" x14ac:dyDescent="0.2">
      <c r="K4806" s="6"/>
      <c r="L4806" s="172"/>
    </row>
    <row r="4807" spans="11:12" x14ac:dyDescent="0.2">
      <c r="K4807" s="6"/>
      <c r="L4807" s="172"/>
    </row>
    <row r="4808" spans="11:12" x14ac:dyDescent="0.2">
      <c r="K4808" s="6"/>
      <c r="L4808" s="172"/>
    </row>
    <row r="4809" spans="11:12" x14ac:dyDescent="0.2">
      <c r="K4809" s="6"/>
      <c r="L4809" s="172"/>
    </row>
    <row r="4810" spans="11:12" x14ac:dyDescent="0.2">
      <c r="K4810" s="6"/>
      <c r="L4810" s="172"/>
    </row>
    <row r="4811" spans="11:12" x14ac:dyDescent="0.2">
      <c r="K4811" s="6"/>
      <c r="L4811" s="172"/>
    </row>
    <row r="4812" spans="11:12" x14ac:dyDescent="0.2">
      <c r="K4812" s="6"/>
      <c r="L4812" s="172"/>
    </row>
    <row r="4813" spans="11:12" x14ac:dyDescent="0.2">
      <c r="K4813" s="6"/>
      <c r="L4813" s="172"/>
    </row>
    <row r="4814" spans="11:12" x14ac:dyDescent="0.2">
      <c r="K4814" s="6"/>
      <c r="L4814" s="172"/>
    </row>
    <row r="4815" spans="11:12" x14ac:dyDescent="0.2">
      <c r="K4815" s="6"/>
      <c r="L4815" s="172"/>
    </row>
    <row r="4816" spans="11:12" x14ac:dyDescent="0.2">
      <c r="K4816" s="6"/>
      <c r="L4816" s="172"/>
    </row>
    <row r="4817" spans="11:12" x14ac:dyDescent="0.2">
      <c r="K4817" s="6"/>
      <c r="L4817" s="172"/>
    </row>
    <row r="4818" spans="11:12" x14ac:dyDescent="0.2">
      <c r="K4818" s="6"/>
      <c r="L4818" s="172"/>
    </row>
    <row r="4819" spans="11:12" x14ac:dyDescent="0.2">
      <c r="K4819" s="6"/>
      <c r="L4819" s="172"/>
    </row>
    <row r="4820" spans="11:12" x14ac:dyDescent="0.2">
      <c r="K4820" s="6"/>
      <c r="L4820" s="172"/>
    </row>
    <row r="4821" spans="11:12" x14ac:dyDescent="0.2">
      <c r="K4821" s="6"/>
      <c r="L4821" s="172"/>
    </row>
    <row r="4822" spans="11:12" x14ac:dyDescent="0.2">
      <c r="K4822" s="6"/>
      <c r="L4822" s="172"/>
    </row>
    <row r="4823" spans="11:12" x14ac:dyDescent="0.2">
      <c r="K4823" s="6"/>
      <c r="L4823" s="172"/>
    </row>
    <row r="4824" spans="11:12" x14ac:dyDescent="0.2">
      <c r="K4824" s="6"/>
      <c r="L4824" s="172"/>
    </row>
    <row r="4825" spans="11:12" x14ac:dyDescent="0.2">
      <c r="K4825" s="6"/>
      <c r="L4825" s="172"/>
    </row>
    <row r="4826" spans="11:12" x14ac:dyDescent="0.2">
      <c r="K4826" s="6"/>
      <c r="L4826" s="172"/>
    </row>
    <row r="4827" spans="11:12" x14ac:dyDescent="0.2">
      <c r="K4827" s="6"/>
      <c r="L4827" s="172"/>
    </row>
    <row r="4828" spans="11:12" x14ac:dyDescent="0.2">
      <c r="K4828" s="6"/>
      <c r="L4828" s="172"/>
    </row>
    <row r="4829" spans="11:12" x14ac:dyDescent="0.2">
      <c r="K4829" s="6"/>
      <c r="L4829" s="172"/>
    </row>
    <row r="4830" spans="11:12" x14ac:dyDescent="0.2">
      <c r="K4830" s="6"/>
      <c r="L4830" s="172"/>
    </row>
    <row r="4831" spans="11:12" x14ac:dyDescent="0.2">
      <c r="K4831" s="6"/>
      <c r="L4831" s="172"/>
    </row>
    <row r="4832" spans="11:12" x14ac:dyDescent="0.2">
      <c r="K4832" s="6"/>
      <c r="L4832" s="172"/>
    </row>
    <row r="4833" spans="11:12" x14ac:dyDescent="0.2">
      <c r="K4833" s="6"/>
      <c r="L4833" s="172"/>
    </row>
    <row r="4834" spans="11:12" x14ac:dyDescent="0.2">
      <c r="K4834" s="6"/>
      <c r="L4834" s="172"/>
    </row>
    <row r="4835" spans="11:12" x14ac:dyDescent="0.2">
      <c r="K4835" s="6"/>
      <c r="L4835" s="172"/>
    </row>
    <row r="4836" spans="11:12" x14ac:dyDescent="0.2">
      <c r="K4836" s="6"/>
      <c r="L4836" s="172"/>
    </row>
    <row r="4837" spans="11:12" x14ac:dyDescent="0.2">
      <c r="K4837" s="6"/>
      <c r="L4837" s="172"/>
    </row>
    <row r="4838" spans="11:12" x14ac:dyDescent="0.2">
      <c r="K4838" s="6"/>
      <c r="L4838" s="172"/>
    </row>
    <row r="4839" spans="11:12" x14ac:dyDescent="0.2">
      <c r="K4839" s="6"/>
      <c r="L4839" s="172"/>
    </row>
    <row r="4840" spans="11:12" x14ac:dyDescent="0.2">
      <c r="K4840" s="6"/>
      <c r="L4840" s="172"/>
    </row>
    <row r="4841" spans="11:12" x14ac:dyDescent="0.2">
      <c r="K4841" s="6"/>
      <c r="L4841" s="172"/>
    </row>
    <row r="4842" spans="11:12" x14ac:dyDescent="0.2">
      <c r="K4842" s="6"/>
      <c r="L4842" s="172"/>
    </row>
    <row r="4843" spans="11:12" x14ac:dyDescent="0.2">
      <c r="K4843" s="6"/>
      <c r="L4843" s="172"/>
    </row>
    <row r="4844" spans="11:12" x14ac:dyDescent="0.2">
      <c r="K4844" s="6"/>
      <c r="L4844" s="172"/>
    </row>
    <row r="4845" spans="11:12" x14ac:dyDescent="0.2">
      <c r="K4845" s="6"/>
      <c r="L4845" s="172"/>
    </row>
    <row r="4846" spans="11:12" x14ac:dyDescent="0.2">
      <c r="K4846" s="6"/>
      <c r="L4846" s="172"/>
    </row>
    <row r="4847" spans="11:12" x14ac:dyDescent="0.2">
      <c r="K4847" s="6"/>
      <c r="L4847" s="172"/>
    </row>
    <row r="4848" spans="11:12" x14ac:dyDescent="0.2">
      <c r="K4848" s="6"/>
      <c r="L4848" s="172"/>
    </row>
    <row r="4849" spans="11:12" x14ac:dyDescent="0.2">
      <c r="K4849" s="6"/>
      <c r="L4849" s="172"/>
    </row>
    <row r="4850" spans="11:12" x14ac:dyDescent="0.2">
      <c r="K4850" s="6"/>
      <c r="L4850" s="172"/>
    </row>
    <row r="4851" spans="11:12" x14ac:dyDescent="0.2">
      <c r="K4851" s="6"/>
      <c r="L4851" s="172"/>
    </row>
    <row r="4852" spans="11:12" x14ac:dyDescent="0.2">
      <c r="K4852" s="6"/>
      <c r="L4852" s="172"/>
    </row>
    <row r="4853" spans="11:12" x14ac:dyDescent="0.2">
      <c r="K4853" s="6"/>
      <c r="L4853" s="172"/>
    </row>
    <row r="4854" spans="11:12" x14ac:dyDescent="0.2">
      <c r="K4854" s="6"/>
      <c r="L4854" s="172"/>
    </row>
    <row r="4855" spans="11:12" x14ac:dyDescent="0.2">
      <c r="K4855" s="6"/>
      <c r="L4855" s="172"/>
    </row>
    <row r="4856" spans="11:12" x14ac:dyDescent="0.2">
      <c r="K4856" s="6"/>
      <c r="L4856" s="172"/>
    </row>
    <row r="4857" spans="11:12" x14ac:dyDescent="0.2">
      <c r="K4857" s="6"/>
      <c r="L4857" s="172"/>
    </row>
    <row r="4858" spans="11:12" x14ac:dyDescent="0.2">
      <c r="K4858" s="6"/>
      <c r="L4858" s="172"/>
    </row>
    <row r="4859" spans="11:12" x14ac:dyDescent="0.2">
      <c r="K4859" s="6"/>
      <c r="L4859" s="172"/>
    </row>
    <row r="4860" spans="11:12" x14ac:dyDescent="0.2">
      <c r="K4860" s="6"/>
      <c r="L4860" s="172"/>
    </row>
    <row r="4861" spans="11:12" x14ac:dyDescent="0.2">
      <c r="K4861" s="6"/>
      <c r="L4861" s="172"/>
    </row>
    <row r="4862" spans="11:12" x14ac:dyDescent="0.2">
      <c r="K4862" s="6"/>
      <c r="L4862" s="172"/>
    </row>
    <row r="4863" spans="11:12" x14ac:dyDescent="0.2">
      <c r="K4863" s="6"/>
      <c r="L4863" s="172"/>
    </row>
    <row r="4864" spans="11:12" x14ac:dyDescent="0.2">
      <c r="K4864" s="6"/>
      <c r="L4864" s="172"/>
    </row>
    <row r="4865" spans="11:12" x14ac:dyDescent="0.2">
      <c r="K4865" s="6"/>
      <c r="L4865" s="172"/>
    </row>
    <row r="4866" spans="11:12" x14ac:dyDescent="0.2">
      <c r="K4866" s="6"/>
      <c r="L4866" s="172"/>
    </row>
    <row r="4867" spans="11:12" x14ac:dyDescent="0.2">
      <c r="K4867" s="6"/>
      <c r="L4867" s="172"/>
    </row>
    <row r="4868" spans="11:12" x14ac:dyDescent="0.2">
      <c r="K4868" s="6"/>
      <c r="L4868" s="172"/>
    </row>
    <row r="4869" spans="11:12" x14ac:dyDescent="0.2">
      <c r="K4869" s="6"/>
      <c r="L4869" s="172"/>
    </row>
    <row r="4870" spans="11:12" x14ac:dyDescent="0.2">
      <c r="K4870" s="6"/>
      <c r="L4870" s="172"/>
    </row>
    <row r="4871" spans="11:12" x14ac:dyDescent="0.2">
      <c r="K4871" s="6"/>
      <c r="L4871" s="172"/>
    </row>
    <row r="4872" spans="11:12" x14ac:dyDescent="0.2">
      <c r="K4872" s="6"/>
      <c r="L4872" s="172"/>
    </row>
    <row r="4873" spans="11:12" x14ac:dyDescent="0.2">
      <c r="K4873" s="6"/>
      <c r="L4873" s="172"/>
    </row>
    <row r="4874" spans="11:12" x14ac:dyDescent="0.2">
      <c r="K4874" s="6"/>
      <c r="L4874" s="172"/>
    </row>
    <row r="4875" spans="11:12" x14ac:dyDescent="0.2">
      <c r="K4875" s="6"/>
      <c r="L4875" s="172"/>
    </row>
    <row r="4876" spans="11:12" x14ac:dyDescent="0.2">
      <c r="K4876" s="6"/>
      <c r="L4876" s="172"/>
    </row>
    <row r="4877" spans="11:12" x14ac:dyDescent="0.2">
      <c r="K4877" s="6"/>
      <c r="L4877" s="172"/>
    </row>
    <row r="4878" spans="11:12" x14ac:dyDescent="0.2">
      <c r="K4878" s="6"/>
      <c r="L4878" s="172"/>
    </row>
    <row r="4879" spans="11:12" x14ac:dyDescent="0.2">
      <c r="K4879" s="6"/>
      <c r="L4879" s="172"/>
    </row>
    <row r="4880" spans="11:12" x14ac:dyDescent="0.2">
      <c r="K4880" s="6"/>
      <c r="L4880" s="172"/>
    </row>
    <row r="4881" spans="11:12" x14ac:dyDescent="0.2">
      <c r="K4881" s="6"/>
      <c r="L4881" s="172"/>
    </row>
    <row r="4882" spans="11:12" x14ac:dyDescent="0.2">
      <c r="K4882" s="6"/>
      <c r="L4882" s="172"/>
    </row>
    <row r="4883" spans="11:12" x14ac:dyDescent="0.2">
      <c r="K4883" s="6"/>
      <c r="L4883" s="172"/>
    </row>
    <row r="4884" spans="11:12" x14ac:dyDescent="0.2">
      <c r="K4884" s="6"/>
      <c r="L4884" s="172"/>
    </row>
    <row r="4885" spans="11:12" x14ac:dyDescent="0.2">
      <c r="K4885" s="6"/>
      <c r="L4885" s="172"/>
    </row>
    <row r="4886" spans="11:12" x14ac:dyDescent="0.2">
      <c r="K4886" s="6"/>
      <c r="L4886" s="172"/>
    </row>
    <row r="4887" spans="11:12" x14ac:dyDescent="0.2">
      <c r="K4887" s="6"/>
      <c r="L4887" s="172"/>
    </row>
    <row r="4888" spans="11:12" x14ac:dyDescent="0.2">
      <c r="K4888" s="6"/>
      <c r="L4888" s="172"/>
    </row>
    <row r="4889" spans="11:12" x14ac:dyDescent="0.2">
      <c r="K4889" s="6"/>
      <c r="L4889" s="172"/>
    </row>
    <row r="4890" spans="11:12" x14ac:dyDescent="0.2">
      <c r="K4890" s="6"/>
      <c r="L4890" s="172"/>
    </row>
    <row r="4891" spans="11:12" x14ac:dyDescent="0.2">
      <c r="K4891" s="6"/>
      <c r="L4891" s="172"/>
    </row>
    <row r="4892" spans="11:12" x14ac:dyDescent="0.2">
      <c r="K4892" s="6"/>
      <c r="L4892" s="172"/>
    </row>
    <row r="4893" spans="11:12" x14ac:dyDescent="0.2">
      <c r="K4893" s="6"/>
      <c r="L4893" s="172"/>
    </row>
    <row r="4894" spans="11:12" x14ac:dyDescent="0.2">
      <c r="K4894" s="6"/>
      <c r="L4894" s="172"/>
    </row>
    <row r="4895" spans="11:12" x14ac:dyDescent="0.2">
      <c r="K4895" s="6"/>
      <c r="L4895" s="172"/>
    </row>
    <row r="4896" spans="11:12" x14ac:dyDescent="0.2">
      <c r="K4896" s="6"/>
      <c r="L4896" s="172"/>
    </row>
    <row r="4897" spans="11:12" x14ac:dyDescent="0.2">
      <c r="K4897" s="6"/>
      <c r="L4897" s="172"/>
    </row>
    <row r="4898" spans="11:12" x14ac:dyDescent="0.2">
      <c r="K4898" s="6"/>
      <c r="L4898" s="172"/>
    </row>
    <row r="4899" spans="11:12" x14ac:dyDescent="0.2">
      <c r="K4899" s="6"/>
      <c r="L4899" s="172"/>
    </row>
    <row r="4900" spans="11:12" x14ac:dyDescent="0.2">
      <c r="K4900" s="6"/>
      <c r="L4900" s="172"/>
    </row>
    <row r="4901" spans="11:12" x14ac:dyDescent="0.2">
      <c r="K4901" s="6"/>
      <c r="L4901" s="172"/>
    </row>
    <row r="4902" spans="11:12" x14ac:dyDescent="0.2">
      <c r="K4902" s="6"/>
      <c r="L4902" s="172"/>
    </row>
    <row r="4903" spans="11:12" x14ac:dyDescent="0.2">
      <c r="K4903" s="6"/>
      <c r="L4903" s="172"/>
    </row>
    <row r="4904" spans="11:12" x14ac:dyDescent="0.2">
      <c r="K4904" s="6"/>
      <c r="L4904" s="172"/>
    </row>
    <row r="4905" spans="11:12" x14ac:dyDescent="0.2">
      <c r="K4905" s="6"/>
      <c r="L4905" s="172"/>
    </row>
    <row r="4906" spans="11:12" x14ac:dyDescent="0.2">
      <c r="K4906" s="6"/>
      <c r="L4906" s="172"/>
    </row>
    <row r="4907" spans="11:12" x14ac:dyDescent="0.2">
      <c r="K4907" s="6"/>
      <c r="L4907" s="172"/>
    </row>
    <row r="4908" spans="11:12" x14ac:dyDescent="0.2">
      <c r="K4908" s="6"/>
      <c r="L4908" s="172"/>
    </row>
    <row r="4909" spans="11:12" x14ac:dyDescent="0.2">
      <c r="K4909" s="6"/>
      <c r="L4909" s="172"/>
    </row>
    <row r="4910" spans="11:12" x14ac:dyDescent="0.2">
      <c r="K4910" s="6"/>
      <c r="L4910" s="172"/>
    </row>
    <row r="4911" spans="11:12" x14ac:dyDescent="0.2">
      <c r="K4911" s="6"/>
      <c r="L4911" s="172"/>
    </row>
    <row r="4912" spans="11:12" x14ac:dyDescent="0.2">
      <c r="K4912" s="6"/>
      <c r="L4912" s="172"/>
    </row>
    <row r="4913" spans="11:12" x14ac:dyDescent="0.2">
      <c r="K4913" s="6"/>
      <c r="L4913" s="172"/>
    </row>
    <row r="4914" spans="11:12" x14ac:dyDescent="0.2">
      <c r="K4914" s="6"/>
      <c r="L4914" s="172"/>
    </row>
    <row r="4915" spans="11:12" x14ac:dyDescent="0.2">
      <c r="K4915" s="6"/>
      <c r="L4915" s="172"/>
    </row>
    <row r="4916" spans="11:12" x14ac:dyDescent="0.2">
      <c r="K4916" s="6"/>
      <c r="L4916" s="172"/>
    </row>
    <row r="4917" spans="11:12" x14ac:dyDescent="0.2">
      <c r="K4917" s="6"/>
      <c r="L4917" s="172"/>
    </row>
    <row r="4918" spans="11:12" x14ac:dyDescent="0.2">
      <c r="K4918" s="6"/>
      <c r="L4918" s="172"/>
    </row>
    <row r="4919" spans="11:12" x14ac:dyDescent="0.2">
      <c r="K4919" s="6"/>
      <c r="L4919" s="172"/>
    </row>
    <row r="4920" spans="11:12" x14ac:dyDescent="0.2">
      <c r="K4920" s="6"/>
      <c r="L4920" s="172"/>
    </row>
    <row r="4921" spans="11:12" x14ac:dyDescent="0.2">
      <c r="K4921" s="6"/>
      <c r="L4921" s="172"/>
    </row>
    <row r="4922" spans="11:12" x14ac:dyDescent="0.2">
      <c r="K4922" s="6"/>
      <c r="L4922" s="172"/>
    </row>
    <row r="4923" spans="11:12" x14ac:dyDescent="0.2">
      <c r="K4923" s="6"/>
      <c r="L4923" s="172"/>
    </row>
    <row r="4924" spans="11:12" x14ac:dyDescent="0.2">
      <c r="K4924" s="6"/>
      <c r="L4924" s="172"/>
    </row>
    <row r="4925" spans="11:12" x14ac:dyDescent="0.2">
      <c r="K4925" s="6"/>
      <c r="L4925" s="172"/>
    </row>
    <row r="4926" spans="11:12" x14ac:dyDescent="0.2">
      <c r="K4926" s="6"/>
      <c r="L4926" s="172"/>
    </row>
    <row r="4927" spans="11:12" x14ac:dyDescent="0.2">
      <c r="K4927" s="6"/>
      <c r="L4927" s="172"/>
    </row>
    <row r="4928" spans="11:12" x14ac:dyDescent="0.2">
      <c r="K4928" s="6"/>
      <c r="L4928" s="172"/>
    </row>
    <row r="4929" spans="11:12" x14ac:dyDescent="0.2">
      <c r="K4929" s="6"/>
      <c r="L4929" s="172"/>
    </row>
    <row r="4930" spans="11:12" x14ac:dyDescent="0.2">
      <c r="K4930" s="6"/>
      <c r="L4930" s="172"/>
    </row>
    <row r="4931" spans="11:12" x14ac:dyDescent="0.2">
      <c r="K4931" s="6"/>
      <c r="L4931" s="172"/>
    </row>
    <row r="4932" spans="11:12" x14ac:dyDescent="0.2">
      <c r="K4932" s="6"/>
      <c r="L4932" s="172"/>
    </row>
    <row r="4933" spans="11:12" x14ac:dyDescent="0.2">
      <c r="K4933" s="6"/>
      <c r="L4933" s="172"/>
    </row>
    <row r="4934" spans="11:12" x14ac:dyDescent="0.2">
      <c r="K4934" s="6"/>
      <c r="L4934" s="172"/>
    </row>
    <row r="4935" spans="11:12" x14ac:dyDescent="0.2">
      <c r="K4935" s="6"/>
      <c r="L4935" s="172"/>
    </row>
    <row r="4936" spans="11:12" x14ac:dyDescent="0.2">
      <c r="K4936" s="6"/>
      <c r="L4936" s="172"/>
    </row>
    <row r="4937" spans="11:12" x14ac:dyDescent="0.2">
      <c r="K4937" s="6"/>
      <c r="L4937" s="172"/>
    </row>
    <row r="4938" spans="11:12" x14ac:dyDescent="0.2">
      <c r="K4938" s="6"/>
      <c r="L4938" s="172"/>
    </row>
    <row r="4939" spans="11:12" x14ac:dyDescent="0.2">
      <c r="K4939" s="6"/>
      <c r="L4939" s="172"/>
    </row>
    <row r="4940" spans="11:12" x14ac:dyDescent="0.2">
      <c r="K4940" s="6"/>
      <c r="L4940" s="172"/>
    </row>
    <row r="4941" spans="11:12" x14ac:dyDescent="0.2">
      <c r="K4941" s="6"/>
      <c r="L4941" s="172"/>
    </row>
    <row r="4942" spans="11:12" x14ac:dyDescent="0.2">
      <c r="K4942" s="6"/>
      <c r="L4942" s="172"/>
    </row>
    <row r="4943" spans="11:12" x14ac:dyDescent="0.2">
      <c r="K4943" s="6"/>
      <c r="L4943" s="172"/>
    </row>
    <row r="4944" spans="11:12" x14ac:dyDescent="0.2">
      <c r="K4944" s="6"/>
      <c r="L4944" s="172"/>
    </row>
    <row r="4945" spans="11:12" x14ac:dyDescent="0.2">
      <c r="K4945" s="6"/>
      <c r="L4945" s="172"/>
    </row>
    <row r="4946" spans="11:12" x14ac:dyDescent="0.2">
      <c r="K4946" s="6"/>
      <c r="L4946" s="172"/>
    </row>
    <row r="4947" spans="11:12" x14ac:dyDescent="0.2">
      <c r="K4947" s="6"/>
      <c r="L4947" s="172"/>
    </row>
    <row r="4948" spans="11:12" x14ac:dyDescent="0.2">
      <c r="K4948" s="6"/>
      <c r="L4948" s="172"/>
    </row>
    <row r="4949" spans="11:12" x14ac:dyDescent="0.2">
      <c r="K4949" s="6"/>
      <c r="L4949" s="172"/>
    </row>
    <row r="4950" spans="11:12" x14ac:dyDescent="0.2">
      <c r="K4950" s="6"/>
      <c r="L4950" s="172"/>
    </row>
    <row r="4951" spans="11:12" x14ac:dyDescent="0.2">
      <c r="K4951" s="6"/>
      <c r="L4951" s="172"/>
    </row>
    <row r="4952" spans="11:12" x14ac:dyDescent="0.2">
      <c r="K4952" s="6"/>
      <c r="L4952" s="172"/>
    </row>
    <row r="4953" spans="11:12" x14ac:dyDescent="0.2">
      <c r="K4953" s="6"/>
      <c r="L4953" s="172"/>
    </row>
    <row r="4954" spans="11:12" x14ac:dyDescent="0.2">
      <c r="K4954" s="6"/>
      <c r="L4954" s="172"/>
    </row>
    <row r="4955" spans="11:12" x14ac:dyDescent="0.2">
      <c r="K4955" s="6"/>
      <c r="L4955" s="172"/>
    </row>
    <row r="4956" spans="11:12" x14ac:dyDescent="0.2">
      <c r="K4956" s="6"/>
      <c r="L4956" s="172"/>
    </row>
    <row r="4957" spans="11:12" x14ac:dyDescent="0.2">
      <c r="K4957" s="6"/>
      <c r="L4957" s="172"/>
    </row>
    <row r="4958" spans="11:12" x14ac:dyDescent="0.2">
      <c r="K4958" s="6"/>
      <c r="L4958" s="172"/>
    </row>
    <row r="4959" spans="11:12" x14ac:dyDescent="0.2">
      <c r="K4959" s="6"/>
      <c r="L4959" s="172"/>
    </row>
    <row r="4960" spans="11:12" x14ac:dyDescent="0.2">
      <c r="K4960" s="6"/>
      <c r="L4960" s="172"/>
    </row>
    <row r="4961" spans="11:12" x14ac:dyDescent="0.2">
      <c r="K4961" s="6"/>
      <c r="L4961" s="172"/>
    </row>
    <row r="4962" spans="11:12" x14ac:dyDescent="0.2">
      <c r="K4962" s="6"/>
      <c r="L4962" s="172"/>
    </row>
    <row r="4963" spans="11:12" x14ac:dyDescent="0.2">
      <c r="K4963" s="6"/>
      <c r="L4963" s="172"/>
    </row>
    <row r="4964" spans="11:12" x14ac:dyDescent="0.2">
      <c r="K4964" s="6"/>
      <c r="L4964" s="172"/>
    </row>
    <row r="4965" spans="11:12" x14ac:dyDescent="0.2">
      <c r="K4965" s="6"/>
      <c r="L4965" s="172"/>
    </row>
    <row r="4966" spans="11:12" x14ac:dyDescent="0.2">
      <c r="K4966" s="6"/>
      <c r="L4966" s="172"/>
    </row>
    <row r="4967" spans="11:12" x14ac:dyDescent="0.2">
      <c r="K4967" s="6"/>
      <c r="L4967" s="172"/>
    </row>
    <row r="4968" spans="11:12" x14ac:dyDescent="0.2">
      <c r="K4968" s="6"/>
      <c r="L4968" s="172"/>
    </row>
    <row r="4969" spans="11:12" x14ac:dyDescent="0.2">
      <c r="K4969" s="6"/>
      <c r="L4969" s="172"/>
    </row>
    <row r="4970" spans="11:12" x14ac:dyDescent="0.2">
      <c r="K4970" s="6"/>
      <c r="L4970" s="172"/>
    </row>
    <row r="4971" spans="11:12" x14ac:dyDescent="0.2">
      <c r="K4971" s="6"/>
      <c r="L4971" s="172"/>
    </row>
    <row r="4972" spans="11:12" x14ac:dyDescent="0.2">
      <c r="K4972" s="6"/>
      <c r="L4972" s="172"/>
    </row>
    <row r="4973" spans="11:12" x14ac:dyDescent="0.2">
      <c r="K4973" s="6"/>
      <c r="L4973" s="172"/>
    </row>
    <row r="4974" spans="11:12" x14ac:dyDescent="0.2">
      <c r="K4974" s="6"/>
      <c r="L4974" s="172"/>
    </row>
    <row r="4975" spans="11:12" x14ac:dyDescent="0.2">
      <c r="K4975" s="6"/>
      <c r="L4975" s="172"/>
    </row>
    <row r="4976" spans="11:12" x14ac:dyDescent="0.2">
      <c r="K4976" s="6"/>
      <c r="L4976" s="172"/>
    </row>
    <row r="4977" spans="11:12" x14ac:dyDescent="0.2">
      <c r="K4977" s="6"/>
      <c r="L4977" s="172"/>
    </row>
    <row r="4978" spans="11:12" x14ac:dyDescent="0.2">
      <c r="K4978" s="6"/>
      <c r="L4978" s="172"/>
    </row>
    <row r="4979" spans="11:12" x14ac:dyDescent="0.2">
      <c r="K4979" s="6"/>
      <c r="L4979" s="172"/>
    </row>
    <row r="4980" spans="11:12" x14ac:dyDescent="0.2">
      <c r="K4980" s="6"/>
      <c r="L4980" s="172"/>
    </row>
    <row r="4981" spans="11:12" x14ac:dyDescent="0.2">
      <c r="K4981" s="6"/>
      <c r="L4981" s="172"/>
    </row>
    <row r="4982" spans="11:12" x14ac:dyDescent="0.2">
      <c r="K4982" s="6"/>
      <c r="L4982" s="172"/>
    </row>
    <row r="4983" spans="11:12" x14ac:dyDescent="0.2">
      <c r="K4983" s="6"/>
      <c r="L4983" s="172"/>
    </row>
    <row r="4984" spans="11:12" x14ac:dyDescent="0.2">
      <c r="K4984" s="6"/>
      <c r="L4984" s="172"/>
    </row>
    <row r="4985" spans="11:12" x14ac:dyDescent="0.2">
      <c r="K4985" s="6"/>
      <c r="L4985" s="172"/>
    </row>
    <row r="4986" spans="11:12" x14ac:dyDescent="0.2">
      <c r="K4986" s="6"/>
      <c r="L4986" s="172"/>
    </row>
    <row r="4987" spans="11:12" x14ac:dyDescent="0.2">
      <c r="K4987" s="6"/>
      <c r="L4987" s="172"/>
    </row>
    <row r="4988" spans="11:12" x14ac:dyDescent="0.2">
      <c r="K4988" s="6"/>
      <c r="L4988" s="172"/>
    </row>
    <row r="4989" spans="11:12" x14ac:dyDescent="0.2">
      <c r="K4989" s="6"/>
      <c r="L4989" s="172"/>
    </row>
    <row r="4990" spans="11:12" x14ac:dyDescent="0.2">
      <c r="K4990" s="6"/>
      <c r="L4990" s="172"/>
    </row>
    <row r="4991" spans="11:12" x14ac:dyDescent="0.2">
      <c r="K4991" s="6"/>
      <c r="L4991" s="172"/>
    </row>
    <row r="4992" spans="11:12" x14ac:dyDescent="0.2">
      <c r="K4992" s="6"/>
      <c r="L4992" s="172"/>
    </row>
    <row r="4993" spans="11:12" x14ac:dyDescent="0.2">
      <c r="K4993" s="6"/>
      <c r="L4993" s="172"/>
    </row>
    <row r="4994" spans="11:12" x14ac:dyDescent="0.2">
      <c r="K4994" s="6"/>
      <c r="L4994" s="172"/>
    </row>
    <row r="4995" spans="11:12" x14ac:dyDescent="0.2">
      <c r="K4995" s="6"/>
      <c r="L4995" s="172"/>
    </row>
    <row r="4996" spans="11:12" x14ac:dyDescent="0.2">
      <c r="K4996" s="6"/>
      <c r="L4996" s="172"/>
    </row>
    <row r="4997" spans="11:12" x14ac:dyDescent="0.2">
      <c r="K4997" s="6"/>
      <c r="L4997" s="172"/>
    </row>
    <row r="4998" spans="11:12" x14ac:dyDescent="0.2">
      <c r="K4998" s="6"/>
      <c r="L4998" s="172"/>
    </row>
    <row r="4999" spans="11:12" x14ac:dyDescent="0.2">
      <c r="K4999" s="6"/>
      <c r="L4999" s="172"/>
    </row>
    <row r="5000" spans="11:12" x14ac:dyDescent="0.2">
      <c r="K5000" s="6"/>
      <c r="L5000" s="172"/>
    </row>
    <row r="5001" spans="11:12" x14ac:dyDescent="0.2">
      <c r="K5001" s="6"/>
      <c r="L5001" s="172"/>
    </row>
    <row r="5002" spans="11:12" x14ac:dyDescent="0.2">
      <c r="K5002" s="6"/>
      <c r="L5002" s="172"/>
    </row>
    <row r="5003" spans="11:12" x14ac:dyDescent="0.2">
      <c r="K5003" s="6"/>
      <c r="L5003" s="172"/>
    </row>
    <row r="5004" spans="11:12" x14ac:dyDescent="0.2">
      <c r="K5004" s="6"/>
      <c r="L5004" s="172"/>
    </row>
    <row r="5005" spans="11:12" x14ac:dyDescent="0.2">
      <c r="K5005" s="6"/>
      <c r="L5005" s="172"/>
    </row>
    <row r="5006" spans="11:12" x14ac:dyDescent="0.2">
      <c r="K5006" s="6"/>
      <c r="L5006" s="172"/>
    </row>
    <row r="5007" spans="11:12" x14ac:dyDescent="0.2">
      <c r="K5007" s="6"/>
      <c r="L5007" s="172"/>
    </row>
    <row r="5008" spans="11:12" x14ac:dyDescent="0.2">
      <c r="K5008" s="6"/>
      <c r="L5008" s="172"/>
    </row>
    <row r="5009" spans="11:12" x14ac:dyDescent="0.2">
      <c r="K5009" s="6"/>
      <c r="L5009" s="172"/>
    </row>
    <row r="5010" spans="11:12" x14ac:dyDescent="0.2">
      <c r="K5010" s="6"/>
      <c r="L5010" s="172"/>
    </row>
    <row r="5011" spans="11:12" x14ac:dyDescent="0.2">
      <c r="K5011" s="6"/>
      <c r="L5011" s="172"/>
    </row>
    <row r="5012" spans="11:12" x14ac:dyDescent="0.2">
      <c r="K5012" s="6"/>
      <c r="L5012" s="172"/>
    </row>
    <row r="5013" spans="11:12" x14ac:dyDescent="0.2">
      <c r="K5013" s="6"/>
      <c r="L5013" s="172"/>
    </row>
    <row r="5014" spans="11:12" x14ac:dyDescent="0.2">
      <c r="K5014" s="6"/>
      <c r="L5014" s="172"/>
    </row>
    <row r="5015" spans="11:12" x14ac:dyDescent="0.2">
      <c r="K5015" s="6"/>
      <c r="L5015" s="172"/>
    </row>
    <row r="5016" spans="11:12" x14ac:dyDescent="0.2">
      <c r="K5016" s="6"/>
      <c r="L5016" s="172"/>
    </row>
    <row r="5017" spans="11:12" x14ac:dyDescent="0.2">
      <c r="K5017" s="6"/>
      <c r="L5017" s="172"/>
    </row>
    <row r="5018" spans="11:12" x14ac:dyDescent="0.2">
      <c r="K5018" s="6"/>
      <c r="L5018" s="172"/>
    </row>
    <row r="5019" spans="11:12" x14ac:dyDescent="0.2">
      <c r="K5019" s="6"/>
      <c r="L5019" s="172"/>
    </row>
    <row r="5020" spans="11:12" x14ac:dyDescent="0.2">
      <c r="K5020" s="6"/>
      <c r="L5020" s="172"/>
    </row>
    <row r="5021" spans="11:12" x14ac:dyDescent="0.2">
      <c r="K5021" s="6"/>
      <c r="L5021" s="172"/>
    </row>
    <row r="5022" spans="11:12" x14ac:dyDescent="0.2">
      <c r="K5022" s="6"/>
      <c r="L5022" s="172"/>
    </row>
    <row r="5023" spans="11:12" x14ac:dyDescent="0.2">
      <c r="K5023" s="6"/>
      <c r="L5023" s="172"/>
    </row>
    <row r="5024" spans="11:12" x14ac:dyDescent="0.2">
      <c r="K5024" s="6"/>
      <c r="L5024" s="172"/>
    </row>
    <row r="5025" spans="11:12" x14ac:dyDescent="0.2">
      <c r="K5025" s="6"/>
      <c r="L5025" s="172"/>
    </row>
    <row r="5026" spans="11:12" x14ac:dyDescent="0.2">
      <c r="K5026" s="6"/>
      <c r="L5026" s="172"/>
    </row>
    <row r="5027" spans="11:12" x14ac:dyDescent="0.2">
      <c r="K5027" s="6"/>
      <c r="L5027" s="172"/>
    </row>
    <row r="5028" spans="11:12" x14ac:dyDescent="0.2">
      <c r="K5028" s="6"/>
      <c r="L5028" s="172"/>
    </row>
    <row r="5029" spans="11:12" x14ac:dyDescent="0.2">
      <c r="K5029" s="6"/>
      <c r="L5029" s="172"/>
    </row>
    <row r="5030" spans="11:12" x14ac:dyDescent="0.2">
      <c r="K5030" s="6"/>
      <c r="L5030" s="172"/>
    </row>
    <row r="5031" spans="11:12" x14ac:dyDescent="0.2">
      <c r="K5031" s="6"/>
      <c r="L5031" s="172"/>
    </row>
    <row r="5032" spans="11:12" x14ac:dyDescent="0.2">
      <c r="K5032" s="6"/>
      <c r="L5032" s="172"/>
    </row>
    <row r="5033" spans="11:12" x14ac:dyDescent="0.2">
      <c r="K5033" s="6"/>
      <c r="L5033" s="172"/>
    </row>
    <row r="5034" spans="11:12" x14ac:dyDescent="0.2">
      <c r="K5034" s="6"/>
      <c r="L5034" s="172"/>
    </row>
    <row r="5035" spans="11:12" x14ac:dyDescent="0.2">
      <c r="K5035" s="6"/>
      <c r="L5035" s="172"/>
    </row>
    <row r="5036" spans="11:12" x14ac:dyDescent="0.2">
      <c r="K5036" s="6"/>
      <c r="L5036" s="172"/>
    </row>
    <row r="5037" spans="11:12" x14ac:dyDescent="0.2">
      <c r="K5037" s="6"/>
      <c r="L5037" s="172"/>
    </row>
    <row r="5038" spans="11:12" x14ac:dyDescent="0.2">
      <c r="K5038" s="6"/>
      <c r="L5038" s="172"/>
    </row>
    <row r="5039" spans="11:12" x14ac:dyDescent="0.2">
      <c r="K5039" s="6"/>
      <c r="L5039" s="172"/>
    </row>
    <row r="5040" spans="11:12" x14ac:dyDescent="0.2">
      <c r="K5040" s="6"/>
      <c r="L5040" s="172"/>
    </row>
    <row r="5041" spans="11:12" x14ac:dyDescent="0.2">
      <c r="K5041" s="6"/>
      <c r="L5041" s="172"/>
    </row>
    <row r="5042" spans="11:12" x14ac:dyDescent="0.2">
      <c r="K5042" s="6"/>
      <c r="L5042" s="172"/>
    </row>
    <row r="5043" spans="11:12" x14ac:dyDescent="0.2">
      <c r="K5043" s="6"/>
      <c r="L5043" s="172"/>
    </row>
    <row r="5044" spans="11:12" x14ac:dyDescent="0.2">
      <c r="K5044" s="6"/>
      <c r="L5044" s="172"/>
    </row>
    <row r="5045" spans="11:12" x14ac:dyDescent="0.2">
      <c r="K5045" s="6"/>
      <c r="L5045" s="172"/>
    </row>
    <row r="5046" spans="11:12" x14ac:dyDescent="0.2">
      <c r="K5046" s="6"/>
      <c r="L5046" s="172"/>
    </row>
    <row r="5047" spans="11:12" x14ac:dyDescent="0.2">
      <c r="K5047" s="6"/>
      <c r="L5047" s="172"/>
    </row>
    <row r="5048" spans="11:12" x14ac:dyDescent="0.2">
      <c r="K5048" s="6"/>
      <c r="L5048" s="172"/>
    </row>
    <row r="5049" spans="11:12" x14ac:dyDescent="0.2">
      <c r="K5049" s="6"/>
      <c r="L5049" s="172"/>
    </row>
    <row r="5050" spans="11:12" x14ac:dyDescent="0.2">
      <c r="K5050" s="6"/>
      <c r="L5050" s="172"/>
    </row>
    <row r="5051" spans="11:12" x14ac:dyDescent="0.2">
      <c r="K5051" s="6"/>
      <c r="L5051" s="172"/>
    </row>
    <row r="5052" spans="11:12" x14ac:dyDescent="0.2">
      <c r="K5052" s="6"/>
      <c r="L5052" s="172"/>
    </row>
    <row r="5053" spans="11:12" x14ac:dyDescent="0.2">
      <c r="K5053" s="6"/>
      <c r="L5053" s="172"/>
    </row>
    <row r="5054" spans="11:12" x14ac:dyDescent="0.2">
      <c r="K5054" s="6"/>
      <c r="L5054" s="172"/>
    </row>
    <row r="5055" spans="11:12" x14ac:dyDescent="0.2">
      <c r="K5055" s="6"/>
      <c r="L5055" s="172"/>
    </row>
    <row r="5056" spans="11:12" x14ac:dyDescent="0.2">
      <c r="K5056" s="6"/>
      <c r="L5056" s="172"/>
    </row>
    <row r="5057" spans="11:12" x14ac:dyDescent="0.2">
      <c r="K5057" s="6"/>
      <c r="L5057" s="172"/>
    </row>
    <row r="5058" spans="11:12" x14ac:dyDescent="0.2">
      <c r="K5058" s="6"/>
      <c r="L5058" s="172"/>
    </row>
    <row r="5059" spans="11:12" x14ac:dyDescent="0.2">
      <c r="K5059" s="6"/>
      <c r="L5059" s="172"/>
    </row>
    <row r="5060" spans="11:12" x14ac:dyDescent="0.2">
      <c r="K5060" s="6"/>
      <c r="L5060" s="172"/>
    </row>
    <row r="5061" spans="11:12" x14ac:dyDescent="0.2">
      <c r="K5061" s="6"/>
      <c r="L5061" s="172"/>
    </row>
    <row r="5062" spans="11:12" x14ac:dyDescent="0.2">
      <c r="K5062" s="6"/>
      <c r="L5062" s="172"/>
    </row>
    <row r="5063" spans="11:12" x14ac:dyDescent="0.2">
      <c r="K5063" s="6"/>
      <c r="L5063" s="172"/>
    </row>
    <row r="5064" spans="11:12" x14ac:dyDescent="0.2">
      <c r="K5064" s="6"/>
      <c r="L5064" s="172"/>
    </row>
    <row r="5065" spans="11:12" x14ac:dyDescent="0.2">
      <c r="K5065" s="6"/>
      <c r="L5065" s="172"/>
    </row>
    <row r="5066" spans="11:12" x14ac:dyDescent="0.2">
      <c r="K5066" s="6"/>
      <c r="L5066" s="172"/>
    </row>
    <row r="5067" spans="11:12" x14ac:dyDescent="0.2">
      <c r="K5067" s="6"/>
      <c r="L5067" s="172"/>
    </row>
    <row r="5068" spans="11:12" x14ac:dyDescent="0.2">
      <c r="K5068" s="6"/>
      <c r="L5068" s="172"/>
    </row>
    <row r="5069" spans="11:12" x14ac:dyDescent="0.2">
      <c r="K5069" s="6"/>
      <c r="L5069" s="172"/>
    </row>
    <row r="5070" spans="11:12" x14ac:dyDescent="0.2">
      <c r="K5070" s="6"/>
      <c r="L5070" s="172"/>
    </row>
    <row r="5071" spans="11:12" x14ac:dyDescent="0.2">
      <c r="K5071" s="6"/>
      <c r="L5071" s="172"/>
    </row>
    <row r="5072" spans="11:12" x14ac:dyDescent="0.2">
      <c r="K5072" s="6"/>
      <c r="L5072" s="172"/>
    </row>
    <row r="5073" spans="11:12" x14ac:dyDescent="0.2">
      <c r="K5073" s="6"/>
      <c r="L5073" s="172"/>
    </row>
    <row r="5074" spans="11:12" x14ac:dyDescent="0.2">
      <c r="K5074" s="6"/>
      <c r="L5074" s="172"/>
    </row>
    <row r="5075" spans="11:12" x14ac:dyDescent="0.2">
      <c r="K5075" s="6"/>
      <c r="L5075" s="172"/>
    </row>
    <row r="5076" spans="11:12" x14ac:dyDescent="0.2">
      <c r="K5076" s="6"/>
      <c r="L5076" s="172"/>
    </row>
    <row r="5077" spans="11:12" x14ac:dyDescent="0.2">
      <c r="K5077" s="6"/>
      <c r="L5077" s="172"/>
    </row>
    <row r="5078" spans="11:12" x14ac:dyDescent="0.2">
      <c r="K5078" s="6"/>
      <c r="L5078" s="172"/>
    </row>
    <row r="5079" spans="11:12" x14ac:dyDescent="0.2">
      <c r="K5079" s="6"/>
      <c r="L5079" s="172"/>
    </row>
    <row r="5080" spans="11:12" x14ac:dyDescent="0.2">
      <c r="K5080" s="6"/>
      <c r="L5080" s="172"/>
    </row>
    <row r="5081" spans="11:12" x14ac:dyDescent="0.2">
      <c r="K5081" s="6"/>
      <c r="L5081" s="172"/>
    </row>
    <row r="5082" spans="11:12" x14ac:dyDescent="0.2">
      <c r="K5082" s="6"/>
      <c r="L5082" s="172"/>
    </row>
    <row r="5083" spans="11:12" x14ac:dyDescent="0.2">
      <c r="K5083" s="6"/>
      <c r="L5083" s="172"/>
    </row>
    <row r="5084" spans="11:12" x14ac:dyDescent="0.2">
      <c r="K5084" s="6"/>
      <c r="L5084" s="172"/>
    </row>
    <row r="5085" spans="11:12" x14ac:dyDescent="0.2">
      <c r="K5085" s="6"/>
      <c r="L5085" s="172"/>
    </row>
    <row r="5086" spans="11:12" x14ac:dyDescent="0.2">
      <c r="K5086" s="6"/>
      <c r="L5086" s="172"/>
    </row>
    <row r="5087" spans="11:12" x14ac:dyDescent="0.2">
      <c r="K5087" s="6"/>
      <c r="L5087" s="172"/>
    </row>
    <row r="5088" spans="11:12" x14ac:dyDescent="0.2">
      <c r="K5088" s="6"/>
      <c r="L5088" s="172"/>
    </row>
    <row r="5089" spans="11:12" x14ac:dyDescent="0.2">
      <c r="K5089" s="6"/>
      <c r="L5089" s="172"/>
    </row>
    <row r="5090" spans="11:12" x14ac:dyDescent="0.2">
      <c r="K5090" s="6"/>
      <c r="L5090" s="172"/>
    </row>
    <row r="5091" spans="11:12" x14ac:dyDescent="0.2">
      <c r="K5091" s="6"/>
      <c r="L5091" s="172"/>
    </row>
    <row r="5092" spans="11:12" x14ac:dyDescent="0.2">
      <c r="K5092" s="6"/>
      <c r="L5092" s="172"/>
    </row>
    <row r="5093" spans="11:12" x14ac:dyDescent="0.2">
      <c r="K5093" s="6"/>
      <c r="L5093" s="172"/>
    </row>
    <row r="5094" spans="11:12" x14ac:dyDescent="0.2">
      <c r="K5094" s="6"/>
      <c r="L5094" s="172"/>
    </row>
    <row r="5095" spans="11:12" x14ac:dyDescent="0.2">
      <c r="K5095" s="6"/>
      <c r="L5095" s="172"/>
    </row>
    <row r="5096" spans="11:12" x14ac:dyDescent="0.2">
      <c r="K5096" s="6"/>
      <c r="L5096" s="172"/>
    </row>
    <row r="5097" spans="11:12" x14ac:dyDescent="0.2">
      <c r="K5097" s="6"/>
      <c r="L5097" s="172"/>
    </row>
    <row r="5098" spans="11:12" x14ac:dyDescent="0.2">
      <c r="K5098" s="6"/>
      <c r="L5098" s="172"/>
    </row>
    <row r="5099" spans="11:12" x14ac:dyDescent="0.2">
      <c r="K5099" s="6"/>
      <c r="L5099" s="172"/>
    </row>
    <row r="5100" spans="11:12" x14ac:dyDescent="0.2">
      <c r="K5100" s="6"/>
      <c r="L5100" s="172"/>
    </row>
    <row r="5101" spans="11:12" x14ac:dyDescent="0.2">
      <c r="K5101" s="6"/>
      <c r="L5101" s="172"/>
    </row>
    <row r="5102" spans="11:12" x14ac:dyDescent="0.2">
      <c r="K5102" s="6"/>
      <c r="L5102" s="172"/>
    </row>
    <row r="5103" spans="11:12" x14ac:dyDescent="0.2">
      <c r="K5103" s="6"/>
      <c r="L5103" s="172"/>
    </row>
    <row r="5104" spans="11:12" x14ac:dyDescent="0.2">
      <c r="K5104" s="6"/>
      <c r="L5104" s="172"/>
    </row>
    <row r="5105" spans="11:12" x14ac:dyDescent="0.2">
      <c r="K5105" s="6"/>
      <c r="L5105" s="172"/>
    </row>
    <row r="5106" spans="11:12" x14ac:dyDescent="0.2">
      <c r="K5106" s="6"/>
      <c r="L5106" s="172"/>
    </row>
    <row r="5107" spans="11:12" x14ac:dyDescent="0.2">
      <c r="K5107" s="6"/>
      <c r="L5107" s="172"/>
    </row>
    <row r="5108" spans="11:12" x14ac:dyDescent="0.2">
      <c r="K5108" s="6"/>
      <c r="L5108" s="172"/>
    </row>
    <row r="5109" spans="11:12" x14ac:dyDescent="0.2">
      <c r="K5109" s="6"/>
      <c r="L5109" s="172"/>
    </row>
    <row r="5110" spans="11:12" x14ac:dyDescent="0.2">
      <c r="K5110" s="6"/>
      <c r="L5110" s="172"/>
    </row>
    <row r="5111" spans="11:12" x14ac:dyDescent="0.2">
      <c r="K5111" s="6"/>
      <c r="L5111" s="172"/>
    </row>
    <row r="5112" spans="11:12" x14ac:dyDescent="0.2">
      <c r="K5112" s="6"/>
      <c r="L5112" s="172"/>
    </row>
    <row r="5113" spans="11:12" x14ac:dyDescent="0.2">
      <c r="K5113" s="6"/>
      <c r="L5113" s="172"/>
    </row>
    <row r="5114" spans="11:12" x14ac:dyDescent="0.2">
      <c r="K5114" s="6"/>
      <c r="L5114" s="172"/>
    </row>
    <row r="5115" spans="11:12" x14ac:dyDescent="0.2">
      <c r="K5115" s="6"/>
      <c r="L5115" s="172"/>
    </row>
    <row r="5116" spans="11:12" x14ac:dyDescent="0.2">
      <c r="K5116" s="6"/>
      <c r="L5116" s="172"/>
    </row>
    <row r="5117" spans="11:12" x14ac:dyDescent="0.2">
      <c r="K5117" s="6"/>
      <c r="L5117" s="172"/>
    </row>
    <row r="5118" spans="11:12" x14ac:dyDescent="0.2">
      <c r="K5118" s="6"/>
      <c r="L5118" s="172"/>
    </row>
    <row r="5119" spans="11:12" x14ac:dyDescent="0.2">
      <c r="K5119" s="6"/>
      <c r="L5119" s="172"/>
    </row>
    <row r="5120" spans="11:12" x14ac:dyDescent="0.2">
      <c r="K5120" s="6"/>
      <c r="L5120" s="172"/>
    </row>
    <row r="5121" spans="11:12" x14ac:dyDescent="0.2">
      <c r="K5121" s="6"/>
      <c r="L5121" s="172"/>
    </row>
    <row r="5122" spans="11:12" x14ac:dyDescent="0.2">
      <c r="K5122" s="6"/>
      <c r="L5122" s="172"/>
    </row>
    <row r="5123" spans="11:12" x14ac:dyDescent="0.2">
      <c r="K5123" s="6"/>
      <c r="L5123" s="172"/>
    </row>
    <row r="5124" spans="11:12" x14ac:dyDescent="0.2">
      <c r="K5124" s="6"/>
      <c r="L5124" s="172"/>
    </row>
    <row r="5125" spans="11:12" x14ac:dyDescent="0.2">
      <c r="K5125" s="6"/>
      <c r="L5125" s="172"/>
    </row>
    <row r="5126" spans="11:12" x14ac:dyDescent="0.2">
      <c r="K5126" s="6"/>
      <c r="L5126" s="172"/>
    </row>
    <row r="5127" spans="11:12" x14ac:dyDescent="0.2">
      <c r="K5127" s="6"/>
      <c r="L5127" s="172"/>
    </row>
    <row r="5128" spans="11:12" x14ac:dyDescent="0.2">
      <c r="K5128" s="6"/>
      <c r="L5128" s="172"/>
    </row>
    <row r="5129" spans="11:12" x14ac:dyDescent="0.2">
      <c r="K5129" s="6"/>
      <c r="L5129" s="172"/>
    </row>
    <row r="5130" spans="11:12" x14ac:dyDescent="0.2">
      <c r="K5130" s="6"/>
      <c r="L5130" s="172"/>
    </row>
    <row r="5131" spans="11:12" x14ac:dyDescent="0.2">
      <c r="K5131" s="6"/>
      <c r="L5131" s="172"/>
    </row>
    <row r="5132" spans="11:12" x14ac:dyDescent="0.2">
      <c r="K5132" s="6"/>
      <c r="L5132" s="172"/>
    </row>
    <row r="5133" spans="11:12" x14ac:dyDescent="0.2">
      <c r="K5133" s="6"/>
      <c r="L5133" s="172"/>
    </row>
    <row r="5134" spans="11:12" x14ac:dyDescent="0.2">
      <c r="K5134" s="6"/>
      <c r="L5134" s="172"/>
    </row>
    <row r="5135" spans="11:12" x14ac:dyDescent="0.2">
      <c r="K5135" s="6"/>
      <c r="L5135" s="172"/>
    </row>
    <row r="5136" spans="11:12" x14ac:dyDescent="0.2">
      <c r="K5136" s="6"/>
      <c r="L5136" s="172"/>
    </row>
    <row r="5137" spans="11:12" x14ac:dyDescent="0.2">
      <c r="K5137" s="6"/>
      <c r="L5137" s="172"/>
    </row>
    <row r="5138" spans="11:12" x14ac:dyDescent="0.2">
      <c r="K5138" s="6"/>
      <c r="L5138" s="172"/>
    </row>
    <row r="5139" spans="11:12" x14ac:dyDescent="0.2">
      <c r="K5139" s="6"/>
      <c r="L5139" s="172"/>
    </row>
    <row r="5140" spans="11:12" x14ac:dyDescent="0.2">
      <c r="K5140" s="6"/>
      <c r="L5140" s="172"/>
    </row>
    <row r="5141" spans="11:12" x14ac:dyDescent="0.2">
      <c r="K5141" s="6"/>
      <c r="L5141" s="172"/>
    </row>
    <row r="5142" spans="11:12" x14ac:dyDescent="0.2">
      <c r="K5142" s="6"/>
      <c r="L5142" s="172"/>
    </row>
    <row r="5143" spans="11:12" x14ac:dyDescent="0.2">
      <c r="K5143" s="6"/>
      <c r="L5143" s="172"/>
    </row>
    <row r="5144" spans="11:12" x14ac:dyDescent="0.2">
      <c r="K5144" s="6"/>
      <c r="L5144" s="172"/>
    </row>
    <row r="5145" spans="11:12" x14ac:dyDescent="0.2">
      <c r="K5145" s="6"/>
      <c r="L5145" s="172"/>
    </row>
    <row r="5146" spans="11:12" x14ac:dyDescent="0.2">
      <c r="K5146" s="6"/>
      <c r="L5146" s="172"/>
    </row>
    <row r="5147" spans="11:12" x14ac:dyDescent="0.2">
      <c r="K5147" s="6"/>
      <c r="L5147" s="172"/>
    </row>
    <row r="5148" spans="11:12" x14ac:dyDescent="0.2">
      <c r="K5148" s="6"/>
      <c r="L5148" s="172"/>
    </row>
    <row r="5149" spans="11:12" x14ac:dyDescent="0.2">
      <c r="K5149" s="6"/>
      <c r="L5149" s="172"/>
    </row>
    <row r="5150" spans="11:12" x14ac:dyDescent="0.2">
      <c r="K5150" s="6"/>
      <c r="L5150" s="172"/>
    </row>
    <row r="5151" spans="11:12" x14ac:dyDescent="0.2">
      <c r="K5151" s="6"/>
      <c r="L5151" s="172"/>
    </row>
    <row r="5152" spans="11:12" x14ac:dyDescent="0.2">
      <c r="K5152" s="6"/>
      <c r="L5152" s="172"/>
    </row>
    <row r="5153" spans="11:12" x14ac:dyDescent="0.2">
      <c r="K5153" s="6"/>
      <c r="L5153" s="172"/>
    </row>
    <row r="5154" spans="11:12" x14ac:dyDescent="0.2">
      <c r="K5154" s="6"/>
      <c r="L5154" s="172"/>
    </row>
    <row r="5155" spans="11:12" x14ac:dyDescent="0.2">
      <c r="K5155" s="6"/>
      <c r="L5155" s="172"/>
    </row>
    <row r="5156" spans="11:12" x14ac:dyDescent="0.2">
      <c r="K5156" s="6"/>
      <c r="L5156" s="172"/>
    </row>
    <row r="5157" spans="11:12" x14ac:dyDescent="0.2">
      <c r="K5157" s="6"/>
      <c r="L5157" s="172"/>
    </row>
    <row r="5158" spans="11:12" x14ac:dyDescent="0.2">
      <c r="K5158" s="6"/>
      <c r="L5158" s="172"/>
    </row>
    <row r="5159" spans="11:12" x14ac:dyDescent="0.2">
      <c r="K5159" s="6"/>
      <c r="L5159" s="172"/>
    </row>
    <row r="5160" spans="11:12" x14ac:dyDescent="0.2">
      <c r="K5160" s="6"/>
      <c r="L5160" s="172"/>
    </row>
    <row r="5161" spans="11:12" x14ac:dyDescent="0.2">
      <c r="K5161" s="6"/>
      <c r="L5161" s="172"/>
    </row>
    <row r="5162" spans="11:12" x14ac:dyDescent="0.2">
      <c r="K5162" s="6"/>
      <c r="L5162" s="172"/>
    </row>
    <row r="5163" spans="11:12" x14ac:dyDescent="0.2">
      <c r="K5163" s="6"/>
      <c r="L5163" s="172"/>
    </row>
    <row r="5164" spans="11:12" x14ac:dyDescent="0.2">
      <c r="K5164" s="6"/>
      <c r="L5164" s="172"/>
    </row>
    <row r="5165" spans="11:12" x14ac:dyDescent="0.2">
      <c r="K5165" s="6"/>
      <c r="L5165" s="172"/>
    </row>
    <row r="5166" spans="11:12" x14ac:dyDescent="0.2">
      <c r="K5166" s="6"/>
      <c r="L5166" s="172"/>
    </row>
    <row r="5167" spans="11:12" x14ac:dyDescent="0.2">
      <c r="K5167" s="6"/>
      <c r="L5167" s="172"/>
    </row>
    <row r="5168" spans="11:12" x14ac:dyDescent="0.2">
      <c r="K5168" s="6"/>
      <c r="L5168" s="172"/>
    </row>
    <row r="5169" spans="11:12" x14ac:dyDescent="0.2">
      <c r="K5169" s="6"/>
      <c r="L5169" s="172"/>
    </row>
    <row r="5170" spans="11:12" x14ac:dyDescent="0.2">
      <c r="K5170" s="6"/>
      <c r="L5170" s="172"/>
    </row>
    <row r="5171" spans="11:12" x14ac:dyDescent="0.2">
      <c r="K5171" s="6"/>
      <c r="L5171" s="172"/>
    </row>
    <row r="5172" spans="11:12" x14ac:dyDescent="0.2">
      <c r="K5172" s="6"/>
      <c r="L5172" s="172"/>
    </row>
    <row r="5173" spans="11:12" x14ac:dyDescent="0.2">
      <c r="K5173" s="6"/>
      <c r="L5173" s="172"/>
    </row>
    <row r="5174" spans="11:12" x14ac:dyDescent="0.2">
      <c r="K5174" s="6"/>
      <c r="L5174" s="172"/>
    </row>
    <row r="5175" spans="11:12" x14ac:dyDescent="0.2">
      <c r="K5175" s="6"/>
      <c r="L5175" s="172"/>
    </row>
    <row r="5176" spans="11:12" x14ac:dyDescent="0.2">
      <c r="K5176" s="6"/>
      <c r="L5176" s="172"/>
    </row>
    <row r="5177" spans="11:12" x14ac:dyDescent="0.2">
      <c r="K5177" s="6"/>
      <c r="L5177" s="172"/>
    </row>
    <row r="5178" spans="11:12" x14ac:dyDescent="0.2">
      <c r="K5178" s="6"/>
      <c r="L5178" s="172"/>
    </row>
    <row r="5179" spans="11:12" x14ac:dyDescent="0.2">
      <c r="K5179" s="6"/>
      <c r="L5179" s="172"/>
    </row>
    <row r="5180" spans="11:12" x14ac:dyDescent="0.2">
      <c r="K5180" s="6"/>
      <c r="L5180" s="172"/>
    </row>
    <row r="5181" spans="11:12" x14ac:dyDescent="0.2">
      <c r="K5181" s="6"/>
      <c r="L5181" s="172"/>
    </row>
    <row r="5182" spans="11:12" x14ac:dyDescent="0.2">
      <c r="K5182" s="6"/>
      <c r="L5182" s="172"/>
    </row>
    <row r="5183" spans="11:12" x14ac:dyDescent="0.2">
      <c r="K5183" s="6"/>
      <c r="L5183" s="172"/>
    </row>
    <row r="5184" spans="11:12" x14ac:dyDescent="0.2">
      <c r="K5184" s="6"/>
      <c r="L5184" s="172"/>
    </row>
    <row r="5185" spans="11:12" x14ac:dyDescent="0.2">
      <c r="K5185" s="6"/>
      <c r="L5185" s="172"/>
    </row>
    <row r="5186" spans="11:12" x14ac:dyDescent="0.2">
      <c r="K5186" s="6"/>
      <c r="L5186" s="172"/>
    </row>
    <row r="5187" spans="11:12" x14ac:dyDescent="0.2">
      <c r="K5187" s="6"/>
      <c r="L5187" s="172"/>
    </row>
    <row r="5188" spans="11:12" x14ac:dyDescent="0.2">
      <c r="K5188" s="6"/>
      <c r="L5188" s="172"/>
    </row>
    <row r="5189" spans="11:12" x14ac:dyDescent="0.2">
      <c r="K5189" s="6"/>
      <c r="L5189" s="172"/>
    </row>
    <row r="5190" spans="11:12" x14ac:dyDescent="0.2">
      <c r="K5190" s="6"/>
      <c r="L5190" s="172"/>
    </row>
    <row r="5191" spans="11:12" x14ac:dyDescent="0.2">
      <c r="K5191" s="6"/>
      <c r="L5191" s="172"/>
    </row>
    <row r="5192" spans="11:12" x14ac:dyDescent="0.2">
      <c r="K5192" s="6"/>
      <c r="L5192" s="172"/>
    </row>
    <row r="5193" spans="11:12" x14ac:dyDescent="0.2">
      <c r="K5193" s="6"/>
      <c r="L5193" s="172"/>
    </row>
    <row r="5194" spans="11:12" x14ac:dyDescent="0.2">
      <c r="K5194" s="6"/>
      <c r="L5194" s="172"/>
    </row>
    <row r="5195" spans="11:12" x14ac:dyDescent="0.2">
      <c r="K5195" s="6"/>
      <c r="L5195" s="172"/>
    </row>
    <row r="5196" spans="11:12" x14ac:dyDescent="0.2">
      <c r="K5196" s="6"/>
      <c r="L5196" s="172"/>
    </row>
    <row r="5197" spans="11:12" x14ac:dyDescent="0.2">
      <c r="K5197" s="6"/>
      <c r="L5197" s="172"/>
    </row>
    <row r="5198" spans="11:12" x14ac:dyDescent="0.2">
      <c r="K5198" s="6"/>
      <c r="L5198" s="172"/>
    </row>
    <row r="5199" spans="11:12" x14ac:dyDescent="0.2">
      <c r="K5199" s="6"/>
      <c r="L5199" s="172"/>
    </row>
    <row r="5200" spans="11:12" x14ac:dyDescent="0.2">
      <c r="K5200" s="6"/>
      <c r="L5200" s="172"/>
    </row>
    <row r="5201" spans="11:12" x14ac:dyDescent="0.2">
      <c r="K5201" s="6"/>
      <c r="L5201" s="172"/>
    </row>
    <row r="5202" spans="11:12" x14ac:dyDescent="0.2">
      <c r="K5202" s="6"/>
      <c r="L5202" s="172"/>
    </row>
    <row r="5203" spans="11:12" x14ac:dyDescent="0.2">
      <c r="K5203" s="6"/>
      <c r="L5203" s="172"/>
    </row>
    <row r="5204" spans="11:12" x14ac:dyDescent="0.2">
      <c r="K5204" s="6"/>
      <c r="L5204" s="172"/>
    </row>
    <row r="5205" spans="11:12" x14ac:dyDescent="0.2">
      <c r="K5205" s="6"/>
      <c r="L5205" s="172"/>
    </row>
    <row r="5206" spans="11:12" x14ac:dyDescent="0.2">
      <c r="K5206" s="6"/>
      <c r="L5206" s="172"/>
    </row>
    <row r="5207" spans="11:12" x14ac:dyDescent="0.2">
      <c r="K5207" s="6"/>
      <c r="L5207" s="172"/>
    </row>
    <row r="5208" spans="11:12" x14ac:dyDescent="0.2">
      <c r="K5208" s="6"/>
      <c r="L5208" s="172"/>
    </row>
    <row r="5209" spans="11:12" x14ac:dyDescent="0.2">
      <c r="K5209" s="6"/>
      <c r="L5209" s="172"/>
    </row>
    <row r="5210" spans="11:12" x14ac:dyDescent="0.2">
      <c r="K5210" s="6"/>
      <c r="L5210" s="172"/>
    </row>
    <row r="5211" spans="11:12" x14ac:dyDescent="0.2">
      <c r="K5211" s="6"/>
      <c r="L5211" s="172"/>
    </row>
    <row r="5212" spans="11:12" x14ac:dyDescent="0.2">
      <c r="K5212" s="6"/>
      <c r="L5212" s="172"/>
    </row>
    <row r="5213" spans="11:12" x14ac:dyDescent="0.2">
      <c r="K5213" s="6"/>
      <c r="L5213" s="172"/>
    </row>
    <row r="5214" spans="11:12" x14ac:dyDescent="0.2">
      <c r="K5214" s="6"/>
      <c r="L5214" s="172"/>
    </row>
    <row r="5215" spans="11:12" x14ac:dyDescent="0.2">
      <c r="K5215" s="6"/>
      <c r="L5215" s="172"/>
    </row>
    <row r="5216" spans="11:12" x14ac:dyDescent="0.2">
      <c r="K5216" s="6"/>
      <c r="L5216" s="172"/>
    </row>
    <row r="5217" spans="11:12" x14ac:dyDescent="0.2">
      <c r="K5217" s="6"/>
      <c r="L5217" s="172"/>
    </row>
    <row r="5218" spans="11:12" x14ac:dyDescent="0.2">
      <c r="K5218" s="6"/>
      <c r="L5218" s="172"/>
    </row>
    <row r="5219" spans="11:12" x14ac:dyDescent="0.2">
      <c r="K5219" s="6"/>
      <c r="L5219" s="172"/>
    </row>
    <row r="5220" spans="11:12" x14ac:dyDescent="0.2">
      <c r="K5220" s="6"/>
      <c r="L5220" s="172"/>
    </row>
    <row r="5221" spans="11:12" x14ac:dyDescent="0.2">
      <c r="K5221" s="6"/>
      <c r="L5221" s="172"/>
    </row>
    <row r="5222" spans="11:12" x14ac:dyDescent="0.2">
      <c r="K5222" s="6"/>
      <c r="L5222" s="172"/>
    </row>
    <row r="5223" spans="11:12" x14ac:dyDescent="0.2">
      <c r="K5223" s="6"/>
      <c r="L5223" s="172"/>
    </row>
    <row r="5224" spans="11:12" x14ac:dyDescent="0.2">
      <c r="K5224" s="6"/>
      <c r="L5224" s="172"/>
    </row>
    <row r="5225" spans="11:12" x14ac:dyDescent="0.2">
      <c r="K5225" s="6"/>
      <c r="L5225" s="172"/>
    </row>
    <row r="5226" spans="11:12" x14ac:dyDescent="0.2">
      <c r="K5226" s="6"/>
      <c r="L5226" s="172"/>
    </row>
    <row r="5227" spans="11:12" x14ac:dyDescent="0.2">
      <c r="K5227" s="6"/>
      <c r="L5227" s="172"/>
    </row>
    <row r="5228" spans="11:12" x14ac:dyDescent="0.2">
      <c r="K5228" s="6"/>
      <c r="L5228" s="172"/>
    </row>
    <row r="5229" spans="11:12" x14ac:dyDescent="0.2">
      <c r="K5229" s="6"/>
      <c r="L5229" s="172"/>
    </row>
    <row r="5230" spans="11:12" x14ac:dyDescent="0.2">
      <c r="K5230" s="6"/>
      <c r="L5230" s="172"/>
    </row>
    <row r="5231" spans="11:12" x14ac:dyDescent="0.2">
      <c r="K5231" s="6"/>
      <c r="L5231" s="172"/>
    </row>
    <row r="5232" spans="11:12" x14ac:dyDescent="0.2">
      <c r="K5232" s="6"/>
      <c r="L5232" s="172"/>
    </row>
    <row r="5233" spans="11:12" x14ac:dyDescent="0.2">
      <c r="K5233" s="6"/>
      <c r="L5233" s="172"/>
    </row>
    <row r="5234" spans="11:12" x14ac:dyDescent="0.2">
      <c r="K5234" s="6"/>
      <c r="L5234" s="172"/>
    </row>
    <row r="5235" spans="11:12" x14ac:dyDescent="0.2">
      <c r="K5235" s="6"/>
      <c r="L5235" s="172"/>
    </row>
    <row r="5236" spans="11:12" x14ac:dyDescent="0.2">
      <c r="K5236" s="6"/>
      <c r="L5236" s="172"/>
    </row>
    <row r="5237" spans="11:12" x14ac:dyDescent="0.2">
      <c r="K5237" s="6"/>
      <c r="L5237" s="172"/>
    </row>
    <row r="5238" spans="11:12" x14ac:dyDescent="0.2">
      <c r="K5238" s="6"/>
      <c r="L5238" s="172"/>
    </row>
    <row r="5239" spans="11:12" x14ac:dyDescent="0.2">
      <c r="K5239" s="6"/>
      <c r="L5239" s="172"/>
    </row>
    <row r="5240" spans="11:12" x14ac:dyDescent="0.2">
      <c r="K5240" s="6"/>
      <c r="L5240" s="172"/>
    </row>
    <row r="5241" spans="11:12" x14ac:dyDescent="0.2">
      <c r="K5241" s="6"/>
      <c r="L5241" s="172"/>
    </row>
    <row r="5242" spans="11:12" x14ac:dyDescent="0.2">
      <c r="K5242" s="6"/>
      <c r="L5242" s="172"/>
    </row>
    <row r="5243" spans="11:12" x14ac:dyDescent="0.2">
      <c r="K5243" s="6"/>
      <c r="L5243" s="172"/>
    </row>
    <row r="5244" spans="11:12" x14ac:dyDescent="0.2">
      <c r="K5244" s="6"/>
      <c r="L5244" s="172"/>
    </row>
    <row r="5245" spans="11:12" x14ac:dyDescent="0.2">
      <c r="K5245" s="6"/>
      <c r="L5245" s="172"/>
    </row>
    <row r="5246" spans="11:12" x14ac:dyDescent="0.2">
      <c r="K5246" s="6"/>
      <c r="L5246" s="172"/>
    </row>
    <row r="5247" spans="11:12" x14ac:dyDescent="0.2">
      <c r="K5247" s="6"/>
      <c r="L5247" s="172"/>
    </row>
    <row r="5248" spans="11:12" x14ac:dyDescent="0.2">
      <c r="K5248" s="6"/>
      <c r="L5248" s="172"/>
    </row>
    <row r="5249" spans="11:12" x14ac:dyDescent="0.2">
      <c r="K5249" s="6"/>
      <c r="L5249" s="172"/>
    </row>
    <row r="5250" spans="11:12" x14ac:dyDescent="0.2">
      <c r="K5250" s="6"/>
      <c r="L5250" s="172"/>
    </row>
    <row r="5251" spans="11:12" x14ac:dyDescent="0.2">
      <c r="K5251" s="6"/>
      <c r="L5251" s="172"/>
    </row>
    <row r="5252" spans="11:12" x14ac:dyDescent="0.2">
      <c r="K5252" s="6"/>
      <c r="L5252" s="172"/>
    </row>
    <row r="5253" spans="11:12" x14ac:dyDescent="0.2">
      <c r="K5253" s="6"/>
      <c r="L5253" s="172"/>
    </row>
    <row r="5254" spans="11:12" x14ac:dyDescent="0.2">
      <c r="K5254" s="6"/>
      <c r="L5254" s="172"/>
    </row>
    <row r="5255" spans="11:12" x14ac:dyDescent="0.2">
      <c r="K5255" s="6"/>
      <c r="L5255" s="172"/>
    </row>
    <row r="5256" spans="11:12" x14ac:dyDescent="0.2">
      <c r="K5256" s="6"/>
      <c r="L5256" s="172"/>
    </row>
    <row r="5257" spans="11:12" x14ac:dyDescent="0.2">
      <c r="K5257" s="6"/>
      <c r="L5257" s="172"/>
    </row>
    <row r="5258" spans="11:12" x14ac:dyDescent="0.2">
      <c r="K5258" s="6"/>
      <c r="L5258" s="172"/>
    </row>
    <row r="5259" spans="11:12" x14ac:dyDescent="0.2">
      <c r="K5259" s="6"/>
      <c r="L5259" s="172"/>
    </row>
    <row r="5260" spans="11:12" x14ac:dyDescent="0.2">
      <c r="K5260" s="6"/>
      <c r="L5260" s="172"/>
    </row>
    <row r="5261" spans="11:12" x14ac:dyDescent="0.2">
      <c r="K5261" s="6"/>
      <c r="L5261" s="172"/>
    </row>
    <row r="5262" spans="11:12" x14ac:dyDescent="0.2">
      <c r="K5262" s="6"/>
      <c r="L5262" s="172"/>
    </row>
    <row r="5263" spans="11:12" x14ac:dyDescent="0.2">
      <c r="K5263" s="6"/>
      <c r="L5263" s="172"/>
    </row>
    <row r="5264" spans="11:12" x14ac:dyDescent="0.2">
      <c r="K5264" s="6"/>
      <c r="L5264" s="172"/>
    </row>
    <row r="5265" spans="11:12" x14ac:dyDescent="0.2">
      <c r="K5265" s="6"/>
      <c r="L5265" s="172"/>
    </row>
    <row r="5266" spans="11:12" x14ac:dyDescent="0.2">
      <c r="K5266" s="6"/>
      <c r="L5266" s="172"/>
    </row>
    <row r="5267" spans="11:12" x14ac:dyDescent="0.2">
      <c r="K5267" s="6"/>
      <c r="L5267" s="172"/>
    </row>
    <row r="5268" spans="11:12" x14ac:dyDescent="0.2">
      <c r="K5268" s="6"/>
      <c r="L5268" s="172"/>
    </row>
    <row r="5269" spans="11:12" x14ac:dyDescent="0.2">
      <c r="K5269" s="6"/>
      <c r="L5269" s="172"/>
    </row>
    <row r="5270" spans="11:12" x14ac:dyDescent="0.2">
      <c r="K5270" s="6"/>
      <c r="L5270" s="172"/>
    </row>
    <row r="5271" spans="11:12" x14ac:dyDescent="0.2">
      <c r="K5271" s="6"/>
      <c r="L5271" s="172"/>
    </row>
    <row r="5272" spans="11:12" x14ac:dyDescent="0.2">
      <c r="K5272" s="6"/>
      <c r="L5272" s="172"/>
    </row>
    <row r="5273" spans="11:12" x14ac:dyDescent="0.2">
      <c r="K5273" s="6"/>
      <c r="L5273" s="172"/>
    </row>
    <row r="5274" spans="11:12" x14ac:dyDescent="0.2">
      <c r="K5274" s="6"/>
      <c r="L5274" s="172"/>
    </row>
    <row r="5275" spans="11:12" x14ac:dyDescent="0.2">
      <c r="K5275" s="6"/>
      <c r="L5275" s="172"/>
    </row>
    <row r="5276" spans="11:12" x14ac:dyDescent="0.2">
      <c r="K5276" s="6"/>
      <c r="L5276" s="172"/>
    </row>
    <row r="5277" spans="11:12" x14ac:dyDescent="0.2">
      <c r="K5277" s="6"/>
      <c r="L5277" s="172"/>
    </row>
    <row r="5278" spans="11:12" x14ac:dyDescent="0.2">
      <c r="K5278" s="6"/>
      <c r="L5278" s="172"/>
    </row>
    <row r="5279" spans="11:12" x14ac:dyDescent="0.2">
      <c r="K5279" s="6"/>
      <c r="L5279" s="172"/>
    </row>
    <row r="5280" spans="11:12" x14ac:dyDescent="0.2">
      <c r="K5280" s="6"/>
      <c r="L5280" s="172"/>
    </row>
    <row r="5281" spans="11:12" x14ac:dyDescent="0.2">
      <c r="K5281" s="6"/>
      <c r="L5281" s="172"/>
    </row>
    <row r="5282" spans="11:12" x14ac:dyDescent="0.2">
      <c r="K5282" s="6"/>
      <c r="L5282" s="172"/>
    </row>
    <row r="5283" spans="11:12" x14ac:dyDescent="0.2">
      <c r="K5283" s="6"/>
      <c r="L5283" s="172"/>
    </row>
    <row r="5284" spans="11:12" x14ac:dyDescent="0.2">
      <c r="K5284" s="6"/>
      <c r="L5284" s="172"/>
    </row>
    <row r="5285" spans="11:12" x14ac:dyDescent="0.2">
      <c r="K5285" s="6"/>
      <c r="L5285" s="172"/>
    </row>
    <row r="5286" spans="11:12" x14ac:dyDescent="0.2">
      <c r="K5286" s="6"/>
      <c r="L5286" s="172"/>
    </row>
    <row r="5287" spans="11:12" x14ac:dyDescent="0.2">
      <c r="K5287" s="6"/>
      <c r="L5287" s="172"/>
    </row>
    <row r="5288" spans="11:12" x14ac:dyDescent="0.2">
      <c r="K5288" s="6"/>
      <c r="L5288" s="172"/>
    </row>
    <row r="5289" spans="11:12" x14ac:dyDescent="0.2">
      <c r="K5289" s="6"/>
      <c r="L5289" s="172"/>
    </row>
    <row r="5290" spans="11:12" x14ac:dyDescent="0.2">
      <c r="K5290" s="6"/>
      <c r="L5290" s="172"/>
    </row>
    <row r="5291" spans="11:12" x14ac:dyDescent="0.2">
      <c r="K5291" s="6"/>
      <c r="L5291" s="172"/>
    </row>
    <row r="5292" spans="11:12" x14ac:dyDescent="0.2">
      <c r="K5292" s="6"/>
      <c r="L5292" s="172"/>
    </row>
    <row r="5293" spans="11:12" x14ac:dyDescent="0.2">
      <c r="K5293" s="6"/>
      <c r="L5293" s="172"/>
    </row>
    <row r="5294" spans="11:12" x14ac:dyDescent="0.2">
      <c r="K5294" s="6"/>
      <c r="L5294" s="172"/>
    </row>
    <row r="5295" spans="11:12" x14ac:dyDescent="0.2">
      <c r="K5295" s="6"/>
      <c r="L5295" s="172"/>
    </row>
    <row r="5296" spans="11:12" x14ac:dyDescent="0.2">
      <c r="K5296" s="6"/>
      <c r="L5296" s="172"/>
    </row>
    <row r="5297" spans="11:12" x14ac:dyDescent="0.2">
      <c r="K5297" s="6"/>
      <c r="L5297" s="172"/>
    </row>
    <row r="5298" spans="11:12" x14ac:dyDescent="0.2">
      <c r="K5298" s="6"/>
      <c r="L5298" s="172"/>
    </row>
    <row r="5299" spans="11:12" x14ac:dyDescent="0.2">
      <c r="K5299" s="6"/>
      <c r="L5299" s="172"/>
    </row>
    <row r="5300" spans="11:12" x14ac:dyDescent="0.2">
      <c r="K5300" s="6"/>
      <c r="L5300" s="172"/>
    </row>
    <row r="5301" spans="11:12" x14ac:dyDescent="0.2">
      <c r="K5301" s="6"/>
      <c r="L5301" s="172"/>
    </row>
    <row r="5302" spans="11:12" x14ac:dyDescent="0.2">
      <c r="K5302" s="6"/>
      <c r="L5302" s="172"/>
    </row>
    <row r="5303" spans="11:12" x14ac:dyDescent="0.2">
      <c r="K5303" s="6"/>
      <c r="L5303" s="172"/>
    </row>
    <row r="5304" spans="11:12" x14ac:dyDescent="0.2">
      <c r="K5304" s="6"/>
      <c r="L5304" s="172"/>
    </row>
    <row r="5305" spans="11:12" x14ac:dyDescent="0.2">
      <c r="K5305" s="6"/>
      <c r="L5305" s="172"/>
    </row>
    <row r="5306" spans="11:12" x14ac:dyDescent="0.2">
      <c r="K5306" s="6"/>
      <c r="L5306" s="172"/>
    </row>
    <row r="5307" spans="11:12" x14ac:dyDescent="0.2">
      <c r="K5307" s="6"/>
      <c r="L5307" s="172"/>
    </row>
    <row r="5308" spans="11:12" x14ac:dyDescent="0.2">
      <c r="K5308" s="6"/>
      <c r="L5308" s="172"/>
    </row>
    <row r="5309" spans="11:12" x14ac:dyDescent="0.2">
      <c r="K5309" s="6"/>
      <c r="L5309" s="172"/>
    </row>
    <row r="5310" spans="11:12" x14ac:dyDescent="0.2">
      <c r="K5310" s="6"/>
      <c r="L5310" s="172"/>
    </row>
    <row r="5311" spans="11:12" x14ac:dyDescent="0.2">
      <c r="K5311" s="6"/>
      <c r="L5311" s="172"/>
    </row>
    <row r="5312" spans="11:12" x14ac:dyDescent="0.2">
      <c r="K5312" s="6"/>
      <c r="L5312" s="172"/>
    </row>
    <row r="5313" spans="11:12" x14ac:dyDescent="0.2">
      <c r="K5313" s="6"/>
      <c r="L5313" s="172"/>
    </row>
    <row r="5314" spans="11:12" x14ac:dyDescent="0.2">
      <c r="K5314" s="6"/>
      <c r="L5314" s="172"/>
    </row>
    <row r="5315" spans="11:12" x14ac:dyDescent="0.2">
      <c r="K5315" s="6"/>
      <c r="L5315" s="172"/>
    </row>
    <row r="5316" spans="11:12" x14ac:dyDescent="0.2">
      <c r="K5316" s="6"/>
      <c r="L5316" s="172"/>
    </row>
    <row r="5317" spans="11:12" x14ac:dyDescent="0.2">
      <c r="K5317" s="6"/>
      <c r="L5317" s="172"/>
    </row>
    <row r="5318" spans="11:12" x14ac:dyDescent="0.2">
      <c r="K5318" s="6"/>
      <c r="L5318" s="172"/>
    </row>
    <row r="5319" spans="11:12" x14ac:dyDescent="0.2">
      <c r="K5319" s="6"/>
      <c r="L5319" s="172"/>
    </row>
    <row r="5320" spans="11:12" x14ac:dyDescent="0.2">
      <c r="K5320" s="6"/>
      <c r="L5320" s="172"/>
    </row>
    <row r="5321" spans="11:12" x14ac:dyDescent="0.2">
      <c r="K5321" s="6"/>
      <c r="L5321" s="172"/>
    </row>
    <row r="5322" spans="11:12" x14ac:dyDescent="0.2">
      <c r="K5322" s="6"/>
      <c r="L5322" s="172"/>
    </row>
    <row r="5323" spans="11:12" x14ac:dyDescent="0.2">
      <c r="K5323" s="6"/>
      <c r="L5323" s="172"/>
    </row>
    <row r="5324" spans="11:12" x14ac:dyDescent="0.2">
      <c r="K5324" s="6"/>
      <c r="L5324" s="172"/>
    </row>
    <row r="5325" spans="11:12" x14ac:dyDescent="0.2">
      <c r="K5325" s="6"/>
      <c r="L5325" s="172"/>
    </row>
    <row r="5326" spans="11:12" x14ac:dyDescent="0.2">
      <c r="K5326" s="6"/>
      <c r="L5326" s="172"/>
    </row>
    <row r="5327" spans="11:12" x14ac:dyDescent="0.2">
      <c r="K5327" s="6"/>
      <c r="L5327" s="172"/>
    </row>
    <row r="5328" spans="11:12" x14ac:dyDescent="0.2">
      <c r="K5328" s="6"/>
      <c r="L5328" s="172"/>
    </row>
    <row r="5329" spans="11:12" x14ac:dyDescent="0.2">
      <c r="K5329" s="6"/>
      <c r="L5329" s="172"/>
    </row>
    <row r="5330" spans="11:12" x14ac:dyDescent="0.2">
      <c r="K5330" s="6"/>
      <c r="L5330" s="172"/>
    </row>
    <row r="5331" spans="11:12" x14ac:dyDescent="0.2">
      <c r="K5331" s="6"/>
      <c r="L5331" s="172"/>
    </row>
    <row r="5332" spans="11:12" x14ac:dyDescent="0.2">
      <c r="K5332" s="6"/>
      <c r="L5332" s="172"/>
    </row>
    <row r="5333" spans="11:12" x14ac:dyDescent="0.2">
      <c r="K5333" s="6"/>
      <c r="L5333" s="172"/>
    </row>
    <row r="5334" spans="11:12" x14ac:dyDescent="0.2">
      <c r="K5334" s="6"/>
      <c r="L5334" s="172"/>
    </row>
    <row r="5335" spans="11:12" x14ac:dyDescent="0.2">
      <c r="K5335" s="6"/>
      <c r="L5335" s="172"/>
    </row>
    <row r="5336" spans="11:12" x14ac:dyDescent="0.2">
      <c r="K5336" s="6"/>
      <c r="L5336" s="172"/>
    </row>
    <row r="5337" spans="11:12" x14ac:dyDescent="0.2">
      <c r="K5337" s="6"/>
      <c r="L5337" s="172"/>
    </row>
    <row r="5338" spans="11:12" x14ac:dyDescent="0.2">
      <c r="K5338" s="6"/>
      <c r="L5338" s="172"/>
    </row>
    <row r="5339" spans="11:12" x14ac:dyDescent="0.2">
      <c r="K5339" s="6"/>
      <c r="L5339" s="172"/>
    </row>
    <row r="5340" spans="11:12" x14ac:dyDescent="0.2">
      <c r="K5340" s="6"/>
      <c r="L5340" s="172"/>
    </row>
    <row r="5341" spans="11:12" x14ac:dyDescent="0.2">
      <c r="K5341" s="6"/>
      <c r="L5341" s="172"/>
    </row>
    <row r="5342" spans="11:12" x14ac:dyDescent="0.2">
      <c r="K5342" s="6"/>
      <c r="L5342" s="172"/>
    </row>
    <row r="5343" spans="11:12" x14ac:dyDescent="0.2">
      <c r="K5343" s="6"/>
      <c r="L5343" s="172"/>
    </row>
    <row r="5344" spans="11:12" x14ac:dyDescent="0.2">
      <c r="K5344" s="6"/>
      <c r="L5344" s="172"/>
    </row>
    <row r="5345" spans="11:12" x14ac:dyDescent="0.2">
      <c r="K5345" s="6"/>
      <c r="L5345" s="172"/>
    </row>
    <row r="5346" spans="11:12" x14ac:dyDescent="0.2">
      <c r="K5346" s="6"/>
      <c r="L5346" s="172"/>
    </row>
    <row r="5347" spans="11:12" x14ac:dyDescent="0.2">
      <c r="K5347" s="6"/>
      <c r="L5347" s="172"/>
    </row>
    <row r="5348" spans="11:12" x14ac:dyDescent="0.2">
      <c r="K5348" s="6"/>
      <c r="L5348" s="172"/>
    </row>
    <row r="5349" spans="11:12" x14ac:dyDescent="0.2">
      <c r="K5349" s="6"/>
      <c r="L5349" s="172"/>
    </row>
    <row r="5350" spans="11:12" x14ac:dyDescent="0.2">
      <c r="K5350" s="6"/>
      <c r="L5350" s="172"/>
    </row>
    <row r="5351" spans="11:12" x14ac:dyDescent="0.2">
      <c r="K5351" s="6"/>
      <c r="L5351" s="172"/>
    </row>
    <row r="5352" spans="11:12" x14ac:dyDescent="0.2">
      <c r="K5352" s="6"/>
      <c r="L5352" s="172"/>
    </row>
    <row r="5353" spans="11:12" x14ac:dyDescent="0.2">
      <c r="K5353" s="6"/>
      <c r="L5353" s="172"/>
    </row>
    <row r="5354" spans="11:12" x14ac:dyDescent="0.2">
      <c r="K5354" s="6"/>
      <c r="L5354" s="172"/>
    </row>
    <row r="5355" spans="11:12" x14ac:dyDescent="0.2">
      <c r="K5355" s="6"/>
      <c r="L5355" s="172"/>
    </row>
    <row r="5356" spans="11:12" x14ac:dyDescent="0.2">
      <c r="K5356" s="6"/>
      <c r="L5356" s="172"/>
    </row>
    <row r="5357" spans="11:12" x14ac:dyDescent="0.2">
      <c r="K5357" s="6"/>
      <c r="L5357" s="172"/>
    </row>
    <row r="5358" spans="11:12" x14ac:dyDescent="0.2">
      <c r="K5358" s="6"/>
      <c r="L5358" s="172"/>
    </row>
    <row r="5359" spans="11:12" x14ac:dyDescent="0.2">
      <c r="K5359" s="6"/>
      <c r="L5359" s="172"/>
    </row>
    <row r="5360" spans="11:12" x14ac:dyDescent="0.2">
      <c r="K5360" s="6"/>
      <c r="L5360" s="172"/>
    </row>
    <row r="5361" spans="11:12" x14ac:dyDescent="0.2">
      <c r="K5361" s="6"/>
      <c r="L5361" s="172"/>
    </row>
    <row r="5362" spans="11:12" x14ac:dyDescent="0.2">
      <c r="K5362" s="6"/>
      <c r="L5362" s="172"/>
    </row>
    <row r="5363" spans="11:12" x14ac:dyDescent="0.2">
      <c r="K5363" s="6"/>
      <c r="L5363" s="172"/>
    </row>
    <row r="5364" spans="11:12" x14ac:dyDescent="0.2">
      <c r="K5364" s="6"/>
      <c r="L5364" s="172"/>
    </row>
    <row r="5365" spans="11:12" x14ac:dyDescent="0.2">
      <c r="K5365" s="6"/>
      <c r="L5365" s="172"/>
    </row>
    <row r="5366" spans="11:12" x14ac:dyDescent="0.2">
      <c r="K5366" s="6"/>
      <c r="L5366" s="172"/>
    </row>
    <row r="5367" spans="11:12" x14ac:dyDescent="0.2">
      <c r="K5367" s="6"/>
      <c r="L5367" s="172"/>
    </row>
    <row r="5368" spans="11:12" x14ac:dyDescent="0.2">
      <c r="K5368" s="6"/>
      <c r="L5368" s="172"/>
    </row>
    <row r="5369" spans="11:12" x14ac:dyDescent="0.2">
      <c r="K5369" s="6"/>
      <c r="L5369" s="172"/>
    </row>
    <row r="5370" spans="11:12" x14ac:dyDescent="0.2">
      <c r="K5370" s="6"/>
      <c r="L5370" s="172"/>
    </row>
    <row r="5371" spans="11:12" x14ac:dyDescent="0.2">
      <c r="K5371" s="6"/>
      <c r="L5371" s="172"/>
    </row>
    <row r="5372" spans="11:12" x14ac:dyDescent="0.2">
      <c r="K5372" s="6"/>
      <c r="L5372" s="172"/>
    </row>
    <row r="5373" spans="11:12" x14ac:dyDescent="0.2">
      <c r="K5373" s="6"/>
      <c r="L5373" s="172"/>
    </row>
    <row r="5374" spans="11:12" x14ac:dyDescent="0.2">
      <c r="K5374" s="6"/>
      <c r="L5374" s="172"/>
    </row>
    <row r="5375" spans="11:12" x14ac:dyDescent="0.2">
      <c r="K5375" s="6"/>
      <c r="L5375" s="172"/>
    </row>
    <row r="5376" spans="11:12" x14ac:dyDescent="0.2">
      <c r="K5376" s="6"/>
      <c r="L5376" s="172"/>
    </row>
    <row r="5377" spans="11:12" x14ac:dyDescent="0.2">
      <c r="K5377" s="6"/>
      <c r="L5377" s="172"/>
    </row>
    <row r="5378" spans="11:12" x14ac:dyDescent="0.2">
      <c r="K5378" s="6"/>
      <c r="L5378" s="172"/>
    </row>
    <row r="5379" spans="11:12" x14ac:dyDescent="0.2">
      <c r="K5379" s="6"/>
      <c r="L5379" s="172"/>
    </row>
    <row r="5380" spans="11:12" x14ac:dyDescent="0.2">
      <c r="K5380" s="6"/>
      <c r="L5380" s="172"/>
    </row>
    <row r="5381" spans="11:12" x14ac:dyDescent="0.2">
      <c r="K5381" s="6"/>
      <c r="L5381" s="172"/>
    </row>
    <row r="5382" spans="11:12" x14ac:dyDescent="0.2">
      <c r="K5382" s="6"/>
      <c r="L5382" s="172"/>
    </row>
    <row r="5383" spans="11:12" x14ac:dyDescent="0.2">
      <c r="K5383" s="6"/>
      <c r="L5383" s="172"/>
    </row>
    <row r="5384" spans="11:12" x14ac:dyDescent="0.2">
      <c r="K5384" s="6"/>
      <c r="L5384" s="172"/>
    </row>
    <row r="5385" spans="11:12" x14ac:dyDescent="0.2">
      <c r="K5385" s="6"/>
      <c r="L5385" s="172"/>
    </row>
    <row r="5386" spans="11:12" x14ac:dyDescent="0.2">
      <c r="K5386" s="6"/>
      <c r="L5386" s="172"/>
    </row>
    <row r="5387" spans="11:12" x14ac:dyDescent="0.2">
      <c r="K5387" s="6"/>
      <c r="L5387" s="172"/>
    </row>
    <row r="5388" spans="11:12" x14ac:dyDescent="0.2">
      <c r="K5388" s="6"/>
      <c r="L5388" s="172"/>
    </row>
    <row r="5389" spans="11:12" x14ac:dyDescent="0.2">
      <c r="K5389" s="6"/>
      <c r="L5389" s="172"/>
    </row>
    <row r="5390" spans="11:12" x14ac:dyDescent="0.2">
      <c r="K5390" s="6"/>
      <c r="L5390" s="172"/>
    </row>
    <row r="5391" spans="11:12" x14ac:dyDescent="0.2">
      <c r="K5391" s="6"/>
      <c r="L5391" s="172"/>
    </row>
    <row r="5392" spans="11:12" x14ac:dyDescent="0.2">
      <c r="K5392" s="6"/>
      <c r="L5392" s="172"/>
    </row>
    <row r="5393" spans="11:12" x14ac:dyDescent="0.2">
      <c r="K5393" s="6"/>
      <c r="L5393" s="172"/>
    </row>
    <row r="5394" spans="11:12" x14ac:dyDescent="0.2">
      <c r="K5394" s="6"/>
      <c r="L5394" s="172"/>
    </row>
    <row r="5395" spans="11:12" x14ac:dyDescent="0.2">
      <c r="K5395" s="6"/>
      <c r="L5395" s="172"/>
    </row>
    <row r="5396" spans="11:12" x14ac:dyDescent="0.2">
      <c r="K5396" s="6"/>
      <c r="L5396" s="172"/>
    </row>
    <row r="5397" spans="11:12" x14ac:dyDescent="0.2">
      <c r="K5397" s="6"/>
      <c r="L5397" s="172"/>
    </row>
    <row r="5398" spans="11:12" x14ac:dyDescent="0.2">
      <c r="K5398" s="6"/>
      <c r="L5398" s="172"/>
    </row>
    <row r="5399" spans="11:12" x14ac:dyDescent="0.2">
      <c r="K5399" s="6"/>
      <c r="L5399" s="172"/>
    </row>
    <row r="5400" spans="11:12" x14ac:dyDescent="0.2">
      <c r="K5400" s="6"/>
      <c r="L5400" s="172"/>
    </row>
    <row r="5401" spans="11:12" x14ac:dyDescent="0.2">
      <c r="K5401" s="6"/>
      <c r="L5401" s="172"/>
    </row>
    <row r="5402" spans="11:12" x14ac:dyDescent="0.2">
      <c r="K5402" s="6"/>
      <c r="L5402" s="172"/>
    </row>
    <row r="5403" spans="11:12" x14ac:dyDescent="0.2">
      <c r="K5403" s="6"/>
      <c r="L5403" s="172"/>
    </row>
    <row r="5404" spans="11:12" x14ac:dyDescent="0.2">
      <c r="K5404" s="6"/>
      <c r="L5404" s="172"/>
    </row>
    <row r="5405" spans="11:12" x14ac:dyDescent="0.2">
      <c r="K5405" s="6"/>
      <c r="L5405" s="172"/>
    </row>
    <row r="5406" spans="11:12" x14ac:dyDescent="0.2">
      <c r="K5406" s="6"/>
      <c r="L5406" s="172"/>
    </row>
    <row r="5407" spans="11:12" x14ac:dyDescent="0.2">
      <c r="K5407" s="6"/>
      <c r="L5407" s="172"/>
    </row>
    <row r="5408" spans="11:12" x14ac:dyDescent="0.2">
      <c r="K5408" s="6"/>
      <c r="L5408" s="172"/>
    </row>
    <row r="5409" spans="11:12" x14ac:dyDescent="0.2">
      <c r="K5409" s="6"/>
      <c r="L5409" s="172"/>
    </row>
    <row r="5410" spans="11:12" x14ac:dyDescent="0.2">
      <c r="K5410" s="6"/>
      <c r="L5410" s="172"/>
    </row>
    <row r="5411" spans="11:12" x14ac:dyDescent="0.2">
      <c r="K5411" s="6"/>
      <c r="L5411" s="172"/>
    </row>
    <row r="5412" spans="11:12" x14ac:dyDescent="0.2">
      <c r="K5412" s="6"/>
      <c r="L5412" s="172"/>
    </row>
    <row r="5413" spans="11:12" x14ac:dyDescent="0.2">
      <c r="K5413" s="6"/>
      <c r="L5413" s="172"/>
    </row>
    <row r="5414" spans="11:12" x14ac:dyDescent="0.2">
      <c r="K5414" s="6"/>
      <c r="L5414" s="172"/>
    </row>
    <row r="5415" spans="11:12" x14ac:dyDescent="0.2">
      <c r="K5415" s="6"/>
      <c r="L5415" s="172"/>
    </row>
    <row r="5416" spans="11:12" x14ac:dyDescent="0.2">
      <c r="K5416" s="6"/>
      <c r="L5416" s="172"/>
    </row>
    <row r="5417" spans="11:12" x14ac:dyDescent="0.2">
      <c r="K5417" s="6"/>
      <c r="L5417" s="172"/>
    </row>
    <row r="5418" spans="11:12" x14ac:dyDescent="0.2">
      <c r="K5418" s="6"/>
      <c r="L5418" s="172"/>
    </row>
    <row r="5419" spans="11:12" x14ac:dyDescent="0.2">
      <c r="K5419" s="6"/>
      <c r="L5419" s="172"/>
    </row>
    <row r="5420" spans="11:12" x14ac:dyDescent="0.2">
      <c r="K5420" s="6"/>
      <c r="L5420" s="172"/>
    </row>
    <row r="5421" spans="11:12" x14ac:dyDescent="0.2">
      <c r="K5421" s="6"/>
      <c r="L5421" s="172"/>
    </row>
    <row r="5422" spans="11:12" x14ac:dyDescent="0.2">
      <c r="K5422" s="6"/>
      <c r="L5422" s="172"/>
    </row>
    <row r="5423" spans="11:12" x14ac:dyDescent="0.2">
      <c r="K5423" s="6"/>
      <c r="L5423" s="172"/>
    </row>
    <row r="5424" spans="11:12" x14ac:dyDescent="0.2">
      <c r="K5424" s="6"/>
      <c r="L5424" s="172"/>
    </row>
    <row r="5425" spans="11:12" x14ac:dyDescent="0.2">
      <c r="K5425" s="6"/>
      <c r="L5425" s="172"/>
    </row>
    <row r="5426" spans="11:12" x14ac:dyDescent="0.2">
      <c r="K5426" s="6"/>
      <c r="L5426" s="172"/>
    </row>
    <row r="5427" spans="11:12" x14ac:dyDescent="0.2">
      <c r="K5427" s="6"/>
      <c r="L5427" s="172"/>
    </row>
    <row r="5428" spans="11:12" x14ac:dyDescent="0.2">
      <c r="K5428" s="6"/>
      <c r="L5428" s="172"/>
    </row>
    <row r="5429" spans="11:12" x14ac:dyDescent="0.2">
      <c r="K5429" s="6"/>
      <c r="L5429" s="172"/>
    </row>
    <row r="5430" spans="11:12" x14ac:dyDescent="0.2">
      <c r="K5430" s="6"/>
      <c r="L5430" s="172"/>
    </row>
    <row r="5431" spans="11:12" x14ac:dyDescent="0.2">
      <c r="K5431" s="6"/>
      <c r="L5431" s="172"/>
    </row>
    <row r="5432" spans="11:12" x14ac:dyDescent="0.2">
      <c r="K5432" s="6"/>
      <c r="L5432" s="172"/>
    </row>
    <row r="5433" spans="11:12" x14ac:dyDescent="0.2">
      <c r="K5433" s="6"/>
      <c r="L5433" s="172"/>
    </row>
    <row r="5434" spans="11:12" x14ac:dyDescent="0.2">
      <c r="K5434" s="6"/>
      <c r="L5434" s="172"/>
    </row>
    <row r="5435" spans="11:12" x14ac:dyDescent="0.2">
      <c r="K5435" s="6"/>
      <c r="L5435" s="172"/>
    </row>
    <row r="5436" spans="11:12" x14ac:dyDescent="0.2">
      <c r="K5436" s="6"/>
      <c r="L5436" s="172"/>
    </row>
    <row r="5437" spans="11:12" x14ac:dyDescent="0.2">
      <c r="K5437" s="6"/>
      <c r="L5437" s="172"/>
    </row>
    <row r="5438" spans="11:12" x14ac:dyDescent="0.2">
      <c r="K5438" s="6"/>
      <c r="L5438" s="172"/>
    </row>
    <row r="5439" spans="11:12" x14ac:dyDescent="0.2">
      <c r="K5439" s="6"/>
      <c r="L5439" s="172"/>
    </row>
    <row r="5440" spans="11:12" x14ac:dyDescent="0.2">
      <c r="K5440" s="6"/>
      <c r="L5440" s="172"/>
    </row>
    <row r="5441" spans="11:12" x14ac:dyDescent="0.2">
      <c r="K5441" s="6"/>
      <c r="L5441" s="172"/>
    </row>
    <row r="5442" spans="11:12" x14ac:dyDescent="0.2">
      <c r="K5442" s="6"/>
      <c r="L5442" s="172"/>
    </row>
    <row r="5443" spans="11:12" x14ac:dyDescent="0.2">
      <c r="K5443" s="6"/>
      <c r="L5443" s="172"/>
    </row>
    <row r="5444" spans="11:12" x14ac:dyDescent="0.2">
      <c r="K5444" s="6"/>
      <c r="L5444" s="172"/>
    </row>
    <row r="5445" spans="11:12" x14ac:dyDescent="0.2">
      <c r="K5445" s="6"/>
      <c r="L5445" s="172"/>
    </row>
    <row r="5446" spans="11:12" x14ac:dyDescent="0.2">
      <c r="K5446" s="6"/>
      <c r="L5446" s="172"/>
    </row>
    <row r="5447" spans="11:12" x14ac:dyDescent="0.2">
      <c r="K5447" s="6"/>
      <c r="L5447" s="172"/>
    </row>
    <row r="5448" spans="11:12" x14ac:dyDescent="0.2">
      <c r="K5448" s="6"/>
      <c r="L5448" s="172"/>
    </row>
    <row r="5449" spans="11:12" x14ac:dyDescent="0.2">
      <c r="K5449" s="6"/>
      <c r="L5449" s="172"/>
    </row>
    <row r="5450" spans="11:12" x14ac:dyDescent="0.2">
      <c r="K5450" s="6"/>
      <c r="L5450" s="172"/>
    </row>
    <row r="5451" spans="11:12" x14ac:dyDescent="0.2">
      <c r="K5451" s="6"/>
      <c r="L5451" s="172"/>
    </row>
    <row r="5452" spans="11:12" x14ac:dyDescent="0.2">
      <c r="K5452" s="6"/>
      <c r="L5452" s="172"/>
    </row>
    <row r="5453" spans="11:12" x14ac:dyDescent="0.2">
      <c r="K5453" s="6"/>
      <c r="L5453" s="172"/>
    </row>
    <row r="5454" spans="11:12" x14ac:dyDescent="0.2">
      <c r="K5454" s="6"/>
      <c r="L5454" s="172"/>
    </row>
    <row r="5455" spans="11:12" x14ac:dyDescent="0.2">
      <c r="K5455" s="6"/>
      <c r="L5455" s="172"/>
    </row>
    <row r="5456" spans="11:12" x14ac:dyDescent="0.2">
      <c r="K5456" s="6"/>
      <c r="L5456" s="172"/>
    </row>
    <row r="5457" spans="11:12" x14ac:dyDescent="0.2">
      <c r="K5457" s="6"/>
      <c r="L5457" s="172"/>
    </row>
    <row r="5458" spans="11:12" x14ac:dyDescent="0.2">
      <c r="K5458" s="6"/>
      <c r="L5458" s="172"/>
    </row>
    <row r="5459" spans="11:12" x14ac:dyDescent="0.2">
      <c r="K5459" s="6"/>
      <c r="L5459" s="172"/>
    </row>
    <row r="5460" spans="11:12" x14ac:dyDescent="0.2">
      <c r="K5460" s="6"/>
      <c r="L5460" s="172"/>
    </row>
    <row r="5461" spans="11:12" x14ac:dyDescent="0.2">
      <c r="K5461" s="6"/>
      <c r="L5461" s="172"/>
    </row>
    <row r="5462" spans="11:12" x14ac:dyDescent="0.2">
      <c r="K5462" s="6"/>
      <c r="L5462" s="172"/>
    </row>
    <row r="5463" spans="11:12" x14ac:dyDescent="0.2">
      <c r="K5463" s="6"/>
      <c r="L5463" s="172"/>
    </row>
    <row r="5464" spans="11:12" x14ac:dyDescent="0.2">
      <c r="K5464" s="6"/>
      <c r="L5464" s="172"/>
    </row>
    <row r="5465" spans="11:12" x14ac:dyDescent="0.2">
      <c r="K5465" s="6"/>
      <c r="L5465" s="172"/>
    </row>
    <row r="5466" spans="11:12" x14ac:dyDescent="0.2">
      <c r="K5466" s="6"/>
      <c r="L5466" s="172"/>
    </row>
    <row r="5467" spans="11:12" x14ac:dyDescent="0.2">
      <c r="K5467" s="6"/>
      <c r="L5467" s="172"/>
    </row>
    <row r="5468" spans="11:12" x14ac:dyDescent="0.2">
      <c r="K5468" s="6"/>
      <c r="L5468" s="172"/>
    </row>
    <row r="5469" spans="11:12" x14ac:dyDescent="0.2">
      <c r="K5469" s="6"/>
      <c r="L5469" s="172"/>
    </row>
    <row r="5470" spans="11:12" x14ac:dyDescent="0.2">
      <c r="K5470" s="6"/>
      <c r="L5470" s="172"/>
    </row>
    <row r="5471" spans="11:12" x14ac:dyDescent="0.2">
      <c r="K5471" s="6"/>
      <c r="L5471" s="172"/>
    </row>
    <row r="5472" spans="11:12" x14ac:dyDescent="0.2">
      <c r="K5472" s="6"/>
      <c r="L5472" s="172"/>
    </row>
    <row r="5473" spans="11:12" x14ac:dyDescent="0.2">
      <c r="K5473" s="6"/>
      <c r="L5473" s="172"/>
    </row>
    <row r="5474" spans="11:12" x14ac:dyDescent="0.2">
      <c r="K5474" s="6"/>
      <c r="L5474" s="172"/>
    </row>
    <row r="5475" spans="11:12" x14ac:dyDescent="0.2">
      <c r="K5475" s="6"/>
      <c r="L5475" s="172"/>
    </row>
    <row r="5476" spans="11:12" x14ac:dyDescent="0.2">
      <c r="K5476" s="6"/>
      <c r="L5476" s="172"/>
    </row>
    <row r="5477" spans="11:12" x14ac:dyDescent="0.2">
      <c r="K5477" s="6"/>
      <c r="L5477" s="172"/>
    </row>
    <row r="5478" spans="11:12" x14ac:dyDescent="0.2">
      <c r="K5478" s="6"/>
      <c r="L5478" s="172"/>
    </row>
    <row r="5479" spans="11:12" x14ac:dyDescent="0.2">
      <c r="K5479" s="6"/>
      <c r="L5479" s="172"/>
    </row>
    <row r="5480" spans="11:12" x14ac:dyDescent="0.2">
      <c r="K5480" s="6"/>
      <c r="L5480" s="172"/>
    </row>
    <row r="5481" spans="11:12" x14ac:dyDescent="0.2">
      <c r="K5481" s="6"/>
      <c r="L5481" s="172"/>
    </row>
    <row r="5482" spans="11:12" x14ac:dyDescent="0.2">
      <c r="K5482" s="6"/>
      <c r="L5482" s="172"/>
    </row>
    <row r="5483" spans="11:12" x14ac:dyDescent="0.2">
      <c r="K5483" s="6"/>
      <c r="L5483" s="172"/>
    </row>
    <row r="5484" spans="11:12" x14ac:dyDescent="0.2">
      <c r="K5484" s="6"/>
      <c r="L5484" s="172"/>
    </row>
    <row r="5485" spans="11:12" x14ac:dyDescent="0.2">
      <c r="K5485" s="6"/>
      <c r="L5485" s="172"/>
    </row>
    <row r="5486" spans="11:12" x14ac:dyDescent="0.2">
      <c r="K5486" s="6"/>
      <c r="L5486" s="172"/>
    </row>
    <row r="5487" spans="11:12" x14ac:dyDescent="0.2">
      <c r="K5487" s="6"/>
      <c r="L5487" s="172"/>
    </row>
    <row r="5488" spans="11:12" x14ac:dyDescent="0.2">
      <c r="K5488" s="6"/>
      <c r="L5488" s="172"/>
    </row>
    <row r="5489" spans="11:12" x14ac:dyDescent="0.2">
      <c r="K5489" s="6"/>
      <c r="L5489" s="172"/>
    </row>
    <row r="5490" spans="11:12" x14ac:dyDescent="0.2">
      <c r="K5490" s="6"/>
      <c r="L5490" s="172"/>
    </row>
    <row r="5491" spans="11:12" x14ac:dyDescent="0.2">
      <c r="K5491" s="6"/>
      <c r="L5491" s="172"/>
    </row>
    <row r="5492" spans="11:12" x14ac:dyDescent="0.2">
      <c r="K5492" s="6"/>
      <c r="L5492" s="172"/>
    </row>
    <row r="5493" spans="11:12" x14ac:dyDescent="0.2">
      <c r="K5493" s="6"/>
      <c r="L5493" s="172"/>
    </row>
    <row r="5494" spans="11:12" x14ac:dyDescent="0.2">
      <c r="K5494" s="6"/>
      <c r="L5494" s="172"/>
    </row>
    <row r="5495" spans="11:12" x14ac:dyDescent="0.2">
      <c r="K5495" s="6"/>
      <c r="L5495" s="172"/>
    </row>
    <row r="5496" spans="11:12" x14ac:dyDescent="0.2">
      <c r="K5496" s="6"/>
      <c r="L5496" s="172"/>
    </row>
    <row r="5497" spans="11:12" x14ac:dyDescent="0.2">
      <c r="K5497" s="6"/>
      <c r="L5497" s="172"/>
    </row>
    <row r="5498" spans="11:12" x14ac:dyDescent="0.2">
      <c r="K5498" s="6"/>
      <c r="L5498" s="172"/>
    </row>
    <row r="5499" spans="11:12" x14ac:dyDescent="0.2">
      <c r="K5499" s="6"/>
      <c r="L5499" s="172"/>
    </row>
    <row r="5500" spans="11:12" x14ac:dyDescent="0.2">
      <c r="K5500" s="6"/>
      <c r="L5500" s="172"/>
    </row>
    <row r="5501" spans="11:12" x14ac:dyDescent="0.2">
      <c r="K5501" s="6"/>
      <c r="L5501" s="172"/>
    </row>
    <row r="5502" spans="11:12" x14ac:dyDescent="0.2">
      <c r="K5502" s="6"/>
      <c r="L5502" s="172"/>
    </row>
    <row r="5503" spans="11:12" x14ac:dyDescent="0.2">
      <c r="K5503" s="6"/>
      <c r="L5503" s="172"/>
    </row>
    <row r="5504" spans="11:12" x14ac:dyDescent="0.2">
      <c r="K5504" s="6"/>
      <c r="L5504" s="172"/>
    </row>
    <row r="5505" spans="11:12" x14ac:dyDescent="0.2">
      <c r="K5505" s="6"/>
      <c r="L5505" s="172"/>
    </row>
    <row r="5506" spans="11:12" x14ac:dyDescent="0.2">
      <c r="K5506" s="6"/>
      <c r="L5506" s="172"/>
    </row>
    <row r="5507" spans="11:12" x14ac:dyDescent="0.2">
      <c r="K5507" s="6"/>
      <c r="L5507" s="172"/>
    </row>
    <row r="5508" spans="11:12" x14ac:dyDescent="0.2">
      <c r="K5508" s="6"/>
      <c r="L5508" s="172"/>
    </row>
    <row r="5509" spans="11:12" x14ac:dyDescent="0.2">
      <c r="K5509" s="6"/>
      <c r="L5509" s="172"/>
    </row>
    <row r="5510" spans="11:12" x14ac:dyDescent="0.2">
      <c r="K5510" s="6"/>
      <c r="L5510" s="172"/>
    </row>
    <row r="5511" spans="11:12" x14ac:dyDescent="0.2">
      <c r="K5511" s="6"/>
      <c r="L5511" s="172"/>
    </row>
    <row r="5512" spans="11:12" x14ac:dyDescent="0.2">
      <c r="K5512" s="6"/>
      <c r="L5512" s="172"/>
    </row>
    <row r="5513" spans="11:12" x14ac:dyDescent="0.2">
      <c r="K5513" s="6"/>
      <c r="L5513" s="172"/>
    </row>
    <row r="5514" spans="11:12" x14ac:dyDescent="0.2">
      <c r="K5514" s="6"/>
      <c r="L5514" s="172"/>
    </row>
    <row r="5515" spans="11:12" x14ac:dyDescent="0.2">
      <c r="K5515" s="6"/>
      <c r="L5515" s="172"/>
    </row>
    <row r="5516" spans="11:12" x14ac:dyDescent="0.2">
      <c r="K5516" s="6"/>
      <c r="L5516" s="172"/>
    </row>
    <row r="5517" spans="11:12" x14ac:dyDescent="0.2">
      <c r="K5517" s="6"/>
      <c r="L5517" s="172"/>
    </row>
    <row r="5518" spans="11:12" x14ac:dyDescent="0.2">
      <c r="K5518" s="6"/>
      <c r="L5518" s="172"/>
    </row>
    <row r="5519" spans="11:12" x14ac:dyDescent="0.2">
      <c r="K5519" s="6"/>
      <c r="L5519" s="172"/>
    </row>
    <row r="5520" spans="11:12" x14ac:dyDescent="0.2">
      <c r="K5520" s="6"/>
      <c r="L5520" s="172"/>
    </row>
    <row r="5521" spans="11:12" x14ac:dyDescent="0.2">
      <c r="K5521" s="6"/>
      <c r="L5521" s="172"/>
    </row>
    <row r="5522" spans="11:12" x14ac:dyDescent="0.2">
      <c r="K5522" s="6"/>
      <c r="L5522" s="172"/>
    </row>
    <row r="5523" spans="11:12" x14ac:dyDescent="0.2">
      <c r="K5523" s="6"/>
      <c r="L5523" s="172"/>
    </row>
    <row r="5524" spans="11:12" x14ac:dyDescent="0.2">
      <c r="K5524" s="6"/>
      <c r="L5524" s="172"/>
    </row>
    <row r="5525" spans="11:12" x14ac:dyDescent="0.2">
      <c r="K5525" s="6"/>
      <c r="L5525" s="172"/>
    </row>
    <row r="5526" spans="11:12" x14ac:dyDescent="0.2">
      <c r="K5526" s="6"/>
      <c r="L5526" s="172"/>
    </row>
    <row r="5527" spans="11:12" x14ac:dyDescent="0.2">
      <c r="K5527" s="6"/>
      <c r="L5527" s="172"/>
    </row>
    <row r="5528" spans="11:12" x14ac:dyDescent="0.2">
      <c r="K5528" s="6"/>
      <c r="L5528" s="172"/>
    </row>
    <row r="5529" spans="11:12" x14ac:dyDescent="0.2">
      <c r="K5529" s="6"/>
      <c r="L5529" s="172"/>
    </row>
    <row r="5530" spans="11:12" x14ac:dyDescent="0.2">
      <c r="K5530" s="6"/>
      <c r="L5530" s="172"/>
    </row>
    <row r="5531" spans="11:12" x14ac:dyDescent="0.2">
      <c r="K5531" s="6"/>
      <c r="L5531" s="172"/>
    </row>
    <row r="5532" spans="11:12" x14ac:dyDescent="0.2">
      <c r="K5532" s="6"/>
      <c r="L5532" s="172"/>
    </row>
    <row r="5533" spans="11:12" x14ac:dyDescent="0.2">
      <c r="K5533" s="6"/>
      <c r="L5533" s="172"/>
    </row>
    <row r="5534" spans="11:12" x14ac:dyDescent="0.2">
      <c r="K5534" s="6"/>
      <c r="L5534" s="172"/>
    </row>
    <row r="5535" spans="11:12" x14ac:dyDescent="0.2">
      <c r="K5535" s="6"/>
      <c r="L5535" s="172"/>
    </row>
    <row r="5536" spans="11:12" x14ac:dyDescent="0.2">
      <c r="K5536" s="6"/>
      <c r="L5536" s="172"/>
    </row>
    <row r="5537" spans="11:12" x14ac:dyDescent="0.2">
      <c r="K5537" s="6"/>
      <c r="L5537" s="172"/>
    </row>
    <row r="5538" spans="11:12" x14ac:dyDescent="0.2">
      <c r="K5538" s="6"/>
      <c r="L5538" s="172"/>
    </row>
    <row r="5539" spans="11:12" x14ac:dyDescent="0.2">
      <c r="K5539" s="6"/>
      <c r="L5539" s="172"/>
    </row>
    <row r="5540" spans="11:12" x14ac:dyDescent="0.2">
      <c r="K5540" s="6"/>
      <c r="L5540" s="172"/>
    </row>
    <row r="5541" spans="11:12" x14ac:dyDescent="0.2">
      <c r="K5541" s="6"/>
      <c r="L5541" s="172"/>
    </row>
    <row r="5542" spans="11:12" x14ac:dyDescent="0.2">
      <c r="K5542" s="6"/>
      <c r="L5542" s="172"/>
    </row>
    <row r="5543" spans="11:12" x14ac:dyDescent="0.2">
      <c r="K5543" s="6"/>
      <c r="L5543" s="172"/>
    </row>
    <row r="5544" spans="11:12" x14ac:dyDescent="0.2">
      <c r="K5544" s="6"/>
      <c r="L5544" s="172"/>
    </row>
    <row r="5545" spans="11:12" x14ac:dyDescent="0.2">
      <c r="K5545" s="6"/>
      <c r="L5545" s="172"/>
    </row>
    <row r="5546" spans="11:12" x14ac:dyDescent="0.2">
      <c r="K5546" s="6"/>
      <c r="L5546" s="172"/>
    </row>
    <row r="5547" spans="11:12" x14ac:dyDescent="0.2">
      <c r="K5547" s="6"/>
      <c r="L5547" s="172"/>
    </row>
    <row r="5548" spans="11:12" x14ac:dyDescent="0.2">
      <c r="K5548" s="6"/>
      <c r="L5548" s="172"/>
    </row>
    <row r="5549" spans="11:12" x14ac:dyDescent="0.2">
      <c r="K5549" s="6"/>
      <c r="L5549" s="172"/>
    </row>
    <row r="5550" spans="11:12" x14ac:dyDescent="0.2">
      <c r="K5550" s="6"/>
      <c r="L5550" s="172"/>
    </row>
    <row r="5551" spans="11:12" x14ac:dyDescent="0.2">
      <c r="K5551" s="6"/>
      <c r="L5551" s="172"/>
    </row>
    <row r="5552" spans="11:12" x14ac:dyDescent="0.2">
      <c r="K5552" s="6"/>
      <c r="L5552" s="172"/>
    </row>
    <row r="5553" spans="11:12" x14ac:dyDescent="0.2">
      <c r="K5553" s="6"/>
      <c r="L5553" s="172"/>
    </row>
    <row r="5554" spans="11:12" x14ac:dyDescent="0.2">
      <c r="K5554" s="6"/>
      <c r="L5554" s="172"/>
    </row>
    <row r="5555" spans="11:12" x14ac:dyDescent="0.2">
      <c r="K5555" s="6"/>
      <c r="L5555" s="172"/>
    </row>
    <row r="5556" spans="11:12" x14ac:dyDescent="0.2">
      <c r="K5556" s="6"/>
      <c r="L5556" s="172"/>
    </row>
    <row r="5557" spans="11:12" x14ac:dyDescent="0.2">
      <c r="K5557" s="6"/>
      <c r="L5557" s="172"/>
    </row>
    <row r="5558" spans="11:12" x14ac:dyDescent="0.2">
      <c r="K5558" s="6"/>
      <c r="L5558" s="172"/>
    </row>
    <row r="5559" spans="11:12" x14ac:dyDescent="0.2">
      <c r="K5559" s="6"/>
      <c r="L5559" s="172"/>
    </row>
    <row r="5560" spans="11:12" x14ac:dyDescent="0.2">
      <c r="K5560" s="6"/>
      <c r="L5560" s="172"/>
    </row>
    <row r="5561" spans="11:12" x14ac:dyDescent="0.2">
      <c r="K5561" s="6"/>
      <c r="L5561" s="172"/>
    </row>
    <row r="5562" spans="11:12" x14ac:dyDescent="0.2">
      <c r="K5562" s="6"/>
      <c r="L5562" s="172"/>
    </row>
    <row r="5563" spans="11:12" x14ac:dyDescent="0.2">
      <c r="K5563" s="6"/>
      <c r="L5563" s="172"/>
    </row>
    <row r="5564" spans="11:12" x14ac:dyDescent="0.2">
      <c r="K5564" s="6"/>
      <c r="L5564" s="172"/>
    </row>
    <row r="5565" spans="11:12" x14ac:dyDescent="0.2">
      <c r="K5565" s="6"/>
      <c r="L5565" s="172"/>
    </row>
    <row r="5566" spans="11:12" x14ac:dyDescent="0.2">
      <c r="K5566" s="6"/>
      <c r="L5566" s="172"/>
    </row>
    <row r="5567" spans="11:12" x14ac:dyDescent="0.2">
      <c r="K5567" s="6"/>
      <c r="L5567" s="172"/>
    </row>
    <row r="5568" spans="11:12" x14ac:dyDescent="0.2">
      <c r="K5568" s="6"/>
      <c r="L5568" s="172"/>
    </row>
    <row r="5569" spans="11:12" x14ac:dyDescent="0.2">
      <c r="K5569" s="6"/>
      <c r="L5569" s="172"/>
    </row>
    <row r="5570" spans="11:12" x14ac:dyDescent="0.2">
      <c r="K5570" s="6"/>
      <c r="L5570" s="172"/>
    </row>
    <row r="5571" spans="11:12" x14ac:dyDescent="0.2">
      <c r="K5571" s="6"/>
      <c r="L5571" s="172"/>
    </row>
    <row r="5572" spans="11:12" x14ac:dyDescent="0.2">
      <c r="K5572" s="6"/>
      <c r="L5572" s="172"/>
    </row>
    <row r="5573" spans="11:12" x14ac:dyDescent="0.2">
      <c r="K5573" s="6"/>
      <c r="L5573" s="172"/>
    </row>
    <row r="5574" spans="11:12" x14ac:dyDescent="0.2">
      <c r="K5574" s="6"/>
      <c r="L5574" s="172"/>
    </row>
    <row r="5575" spans="11:12" x14ac:dyDescent="0.2">
      <c r="K5575" s="6"/>
      <c r="L5575" s="172"/>
    </row>
    <row r="5576" spans="11:12" x14ac:dyDescent="0.2">
      <c r="K5576" s="6"/>
      <c r="L5576" s="172"/>
    </row>
    <row r="5577" spans="11:12" x14ac:dyDescent="0.2">
      <c r="K5577" s="6"/>
      <c r="L5577" s="172"/>
    </row>
    <row r="5578" spans="11:12" x14ac:dyDescent="0.2">
      <c r="K5578" s="6"/>
      <c r="L5578" s="172"/>
    </row>
    <row r="5579" spans="11:12" x14ac:dyDescent="0.2">
      <c r="K5579" s="6"/>
      <c r="L5579" s="172"/>
    </row>
    <row r="5580" spans="11:12" x14ac:dyDescent="0.2">
      <c r="K5580" s="6"/>
      <c r="L5580" s="172"/>
    </row>
    <row r="5581" spans="11:12" x14ac:dyDescent="0.2">
      <c r="K5581" s="6"/>
      <c r="L5581" s="172"/>
    </row>
    <row r="5582" spans="11:12" x14ac:dyDescent="0.2">
      <c r="K5582" s="6"/>
      <c r="L5582" s="172"/>
    </row>
    <row r="5583" spans="11:12" x14ac:dyDescent="0.2">
      <c r="K5583" s="6"/>
      <c r="L5583" s="172"/>
    </row>
    <row r="5584" spans="11:12" x14ac:dyDescent="0.2">
      <c r="K5584" s="6"/>
      <c r="L5584" s="172"/>
    </row>
    <row r="5585" spans="11:12" x14ac:dyDescent="0.2">
      <c r="K5585" s="6"/>
      <c r="L5585" s="172"/>
    </row>
    <row r="5586" spans="11:12" x14ac:dyDescent="0.2">
      <c r="K5586" s="6"/>
      <c r="L5586" s="172"/>
    </row>
    <row r="5587" spans="11:12" x14ac:dyDescent="0.2">
      <c r="K5587" s="6"/>
      <c r="L5587" s="172"/>
    </row>
    <row r="5588" spans="11:12" x14ac:dyDescent="0.2">
      <c r="K5588" s="6"/>
      <c r="L5588" s="172"/>
    </row>
    <row r="5589" spans="11:12" x14ac:dyDescent="0.2">
      <c r="K5589" s="6"/>
      <c r="L5589" s="172"/>
    </row>
    <row r="5590" spans="11:12" x14ac:dyDescent="0.2">
      <c r="K5590" s="6"/>
      <c r="L5590" s="172"/>
    </row>
    <row r="5591" spans="11:12" x14ac:dyDescent="0.2">
      <c r="K5591" s="6"/>
      <c r="L5591" s="172"/>
    </row>
    <row r="5592" spans="11:12" x14ac:dyDescent="0.2">
      <c r="K5592" s="6"/>
      <c r="L5592" s="172"/>
    </row>
    <row r="5593" spans="11:12" x14ac:dyDescent="0.2">
      <c r="K5593" s="6"/>
      <c r="L5593" s="172"/>
    </row>
    <row r="5594" spans="11:12" x14ac:dyDescent="0.2">
      <c r="K5594" s="6"/>
      <c r="L5594" s="172"/>
    </row>
    <row r="5595" spans="11:12" x14ac:dyDescent="0.2">
      <c r="K5595" s="6"/>
      <c r="L5595" s="172"/>
    </row>
    <row r="5596" spans="11:12" x14ac:dyDescent="0.2">
      <c r="K5596" s="6"/>
      <c r="L5596" s="172"/>
    </row>
    <row r="5597" spans="11:12" x14ac:dyDescent="0.2">
      <c r="K5597" s="6"/>
      <c r="L5597" s="172"/>
    </row>
    <row r="5598" spans="11:12" x14ac:dyDescent="0.2">
      <c r="K5598" s="6"/>
      <c r="L5598" s="172"/>
    </row>
    <row r="5599" spans="11:12" x14ac:dyDescent="0.2">
      <c r="K5599" s="6"/>
      <c r="L5599" s="172"/>
    </row>
    <row r="5600" spans="11:12" x14ac:dyDescent="0.2">
      <c r="K5600" s="6"/>
      <c r="L5600" s="172"/>
    </row>
    <row r="5601" spans="11:12" x14ac:dyDescent="0.2">
      <c r="K5601" s="6"/>
      <c r="L5601" s="172"/>
    </row>
    <row r="5602" spans="11:12" x14ac:dyDescent="0.2">
      <c r="K5602" s="6"/>
      <c r="L5602" s="172"/>
    </row>
    <row r="5603" spans="11:12" x14ac:dyDescent="0.2">
      <c r="K5603" s="6"/>
      <c r="L5603" s="172"/>
    </row>
    <row r="5604" spans="11:12" x14ac:dyDescent="0.2">
      <c r="K5604" s="6"/>
      <c r="L5604" s="172"/>
    </row>
    <row r="5605" spans="11:12" x14ac:dyDescent="0.2">
      <c r="K5605" s="6"/>
      <c r="L5605" s="172"/>
    </row>
    <row r="5606" spans="11:12" x14ac:dyDescent="0.2">
      <c r="K5606" s="6"/>
      <c r="L5606" s="172"/>
    </row>
    <row r="5607" spans="11:12" x14ac:dyDescent="0.2">
      <c r="K5607" s="6"/>
      <c r="L5607" s="172"/>
    </row>
    <row r="5608" spans="11:12" x14ac:dyDescent="0.2">
      <c r="K5608" s="6"/>
      <c r="L5608" s="172"/>
    </row>
    <row r="5609" spans="11:12" x14ac:dyDescent="0.2">
      <c r="K5609" s="6"/>
      <c r="L5609" s="172"/>
    </row>
    <row r="5610" spans="11:12" x14ac:dyDescent="0.2">
      <c r="K5610" s="6"/>
      <c r="L5610" s="172"/>
    </row>
    <row r="5611" spans="11:12" x14ac:dyDescent="0.2">
      <c r="K5611" s="6"/>
      <c r="L5611" s="172"/>
    </row>
    <row r="5612" spans="11:12" x14ac:dyDescent="0.2">
      <c r="K5612" s="6"/>
      <c r="L5612" s="172"/>
    </row>
    <row r="5613" spans="11:12" x14ac:dyDescent="0.2">
      <c r="K5613" s="6"/>
      <c r="L5613" s="172"/>
    </row>
    <row r="5614" spans="11:12" x14ac:dyDescent="0.2">
      <c r="K5614" s="6"/>
      <c r="L5614" s="172"/>
    </row>
    <row r="5615" spans="11:12" x14ac:dyDescent="0.2">
      <c r="K5615" s="6"/>
      <c r="L5615" s="172"/>
    </row>
    <row r="5616" spans="11:12" x14ac:dyDescent="0.2">
      <c r="K5616" s="6"/>
      <c r="L5616" s="172"/>
    </row>
    <row r="5617" spans="11:12" x14ac:dyDescent="0.2">
      <c r="K5617" s="6"/>
      <c r="L5617" s="172"/>
    </row>
    <row r="5618" spans="11:12" x14ac:dyDescent="0.2">
      <c r="K5618" s="6"/>
      <c r="L5618" s="172"/>
    </row>
    <row r="5619" spans="11:12" x14ac:dyDescent="0.2">
      <c r="K5619" s="6"/>
      <c r="L5619" s="172"/>
    </row>
    <row r="5620" spans="11:12" x14ac:dyDescent="0.2">
      <c r="K5620" s="6"/>
      <c r="L5620" s="172"/>
    </row>
    <row r="5621" spans="11:12" x14ac:dyDescent="0.2">
      <c r="K5621" s="6"/>
      <c r="L5621" s="172"/>
    </row>
    <row r="5622" spans="11:12" x14ac:dyDescent="0.2">
      <c r="K5622" s="6"/>
      <c r="L5622" s="172"/>
    </row>
    <row r="5623" spans="11:12" x14ac:dyDescent="0.2">
      <c r="K5623" s="6"/>
      <c r="L5623" s="172"/>
    </row>
    <row r="5624" spans="11:12" x14ac:dyDescent="0.2">
      <c r="K5624" s="6"/>
      <c r="L5624" s="172"/>
    </row>
    <row r="5625" spans="11:12" x14ac:dyDescent="0.2">
      <c r="K5625" s="6"/>
      <c r="L5625" s="172"/>
    </row>
    <row r="5626" spans="11:12" x14ac:dyDescent="0.2">
      <c r="K5626" s="6"/>
      <c r="L5626" s="172"/>
    </row>
    <row r="5627" spans="11:12" x14ac:dyDescent="0.2">
      <c r="K5627" s="6"/>
      <c r="L5627" s="172"/>
    </row>
    <row r="5628" spans="11:12" x14ac:dyDescent="0.2">
      <c r="K5628" s="6"/>
      <c r="L5628" s="172"/>
    </row>
    <row r="5629" spans="11:12" x14ac:dyDescent="0.2">
      <c r="K5629" s="6"/>
      <c r="L5629" s="172"/>
    </row>
    <row r="5630" spans="11:12" x14ac:dyDescent="0.2">
      <c r="K5630" s="6"/>
      <c r="L5630" s="172"/>
    </row>
    <row r="5631" spans="11:12" x14ac:dyDescent="0.2">
      <c r="K5631" s="6"/>
      <c r="L5631" s="172"/>
    </row>
    <row r="5632" spans="11:12" x14ac:dyDescent="0.2">
      <c r="K5632" s="6"/>
      <c r="L5632" s="172"/>
    </row>
    <row r="5633" spans="11:12" x14ac:dyDescent="0.2">
      <c r="K5633" s="6"/>
      <c r="L5633" s="172"/>
    </row>
    <row r="5634" spans="11:12" x14ac:dyDescent="0.2">
      <c r="K5634" s="6"/>
      <c r="L5634" s="172"/>
    </row>
    <row r="5635" spans="11:12" x14ac:dyDescent="0.2">
      <c r="K5635" s="6"/>
      <c r="L5635" s="172"/>
    </row>
    <row r="5636" spans="11:12" x14ac:dyDescent="0.2">
      <c r="K5636" s="6"/>
      <c r="L5636" s="172"/>
    </row>
    <row r="5637" spans="11:12" x14ac:dyDescent="0.2">
      <c r="K5637" s="6"/>
      <c r="L5637" s="172"/>
    </row>
    <row r="5638" spans="11:12" x14ac:dyDescent="0.2">
      <c r="K5638" s="6"/>
      <c r="L5638" s="172"/>
    </row>
    <row r="5639" spans="11:12" x14ac:dyDescent="0.2">
      <c r="K5639" s="6"/>
      <c r="L5639" s="172"/>
    </row>
    <row r="5640" spans="11:12" x14ac:dyDescent="0.2">
      <c r="K5640" s="6"/>
      <c r="L5640" s="172"/>
    </row>
    <row r="5641" spans="11:12" x14ac:dyDescent="0.2">
      <c r="K5641" s="6"/>
      <c r="L5641" s="172"/>
    </row>
    <row r="5642" spans="11:12" x14ac:dyDescent="0.2">
      <c r="K5642" s="6"/>
      <c r="L5642" s="172"/>
    </row>
    <row r="5643" spans="11:12" x14ac:dyDescent="0.2">
      <c r="K5643" s="6"/>
      <c r="L5643" s="172"/>
    </row>
    <row r="5644" spans="11:12" x14ac:dyDescent="0.2">
      <c r="K5644" s="6"/>
      <c r="L5644" s="172"/>
    </row>
    <row r="5645" spans="11:12" x14ac:dyDescent="0.2">
      <c r="K5645" s="6"/>
      <c r="L5645" s="172"/>
    </row>
    <row r="5646" spans="11:12" x14ac:dyDescent="0.2">
      <c r="K5646" s="6"/>
      <c r="L5646" s="172"/>
    </row>
    <row r="5647" spans="11:12" x14ac:dyDescent="0.2">
      <c r="K5647" s="6"/>
      <c r="L5647" s="172"/>
    </row>
    <row r="5648" spans="11:12" x14ac:dyDescent="0.2">
      <c r="K5648" s="6"/>
      <c r="L5648" s="172"/>
    </row>
    <row r="5649" spans="11:12" x14ac:dyDescent="0.2">
      <c r="K5649" s="6"/>
      <c r="L5649" s="172"/>
    </row>
    <row r="5650" spans="11:12" x14ac:dyDescent="0.2">
      <c r="K5650" s="6"/>
      <c r="L5650" s="172"/>
    </row>
    <row r="5651" spans="11:12" x14ac:dyDescent="0.2">
      <c r="K5651" s="6"/>
      <c r="L5651" s="172"/>
    </row>
    <row r="5652" spans="11:12" x14ac:dyDescent="0.2">
      <c r="K5652" s="6"/>
      <c r="L5652" s="172"/>
    </row>
    <row r="5653" spans="11:12" x14ac:dyDescent="0.2">
      <c r="K5653" s="6"/>
      <c r="L5653" s="172"/>
    </row>
    <row r="5654" spans="11:12" x14ac:dyDescent="0.2">
      <c r="K5654" s="6"/>
      <c r="L5654" s="172"/>
    </row>
    <row r="5655" spans="11:12" x14ac:dyDescent="0.2">
      <c r="K5655" s="6"/>
      <c r="L5655" s="172"/>
    </row>
    <row r="5656" spans="11:12" x14ac:dyDescent="0.2">
      <c r="K5656" s="6"/>
      <c r="L5656" s="172"/>
    </row>
    <row r="5657" spans="11:12" x14ac:dyDescent="0.2">
      <c r="K5657" s="6"/>
      <c r="L5657" s="172"/>
    </row>
    <row r="5658" spans="11:12" x14ac:dyDescent="0.2">
      <c r="K5658" s="6"/>
      <c r="L5658" s="172"/>
    </row>
    <row r="5659" spans="11:12" x14ac:dyDescent="0.2">
      <c r="K5659" s="6"/>
      <c r="L5659" s="172"/>
    </row>
    <row r="5660" spans="11:12" x14ac:dyDescent="0.2">
      <c r="K5660" s="6"/>
      <c r="L5660" s="172"/>
    </row>
    <row r="5661" spans="11:12" x14ac:dyDescent="0.2">
      <c r="K5661" s="6"/>
      <c r="L5661" s="172"/>
    </row>
    <row r="5662" spans="11:12" x14ac:dyDescent="0.2">
      <c r="K5662" s="6"/>
      <c r="L5662" s="172"/>
    </row>
    <row r="5663" spans="11:12" x14ac:dyDescent="0.2">
      <c r="K5663" s="6"/>
      <c r="L5663" s="172"/>
    </row>
    <row r="5664" spans="11:12" x14ac:dyDescent="0.2">
      <c r="K5664" s="6"/>
      <c r="L5664" s="172"/>
    </row>
    <row r="5665" spans="11:12" x14ac:dyDescent="0.2">
      <c r="K5665" s="6"/>
      <c r="L5665" s="172"/>
    </row>
    <row r="5666" spans="11:12" x14ac:dyDescent="0.2">
      <c r="K5666" s="6"/>
      <c r="L5666" s="172"/>
    </row>
    <row r="5667" spans="11:12" x14ac:dyDescent="0.2">
      <c r="K5667" s="6"/>
      <c r="L5667" s="172"/>
    </row>
    <row r="5668" spans="11:12" x14ac:dyDescent="0.2">
      <c r="K5668" s="6"/>
      <c r="L5668" s="172"/>
    </row>
    <row r="5669" spans="11:12" x14ac:dyDescent="0.2">
      <c r="K5669" s="6"/>
      <c r="L5669" s="172"/>
    </row>
    <row r="5670" spans="11:12" x14ac:dyDescent="0.2">
      <c r="K5670" s="6"/>
      <c r="L5670" s="172"/>
    </row>
    <row r="5671" spans="11:12" x14ac:dyDescent="0.2">
      <c r="K5671" s="6"/>
      <c r="L5671" s="172"/>
    </row>
    <row r="5672" spans="11:12" x14ac:dyDescent="0.2">
      <c r="K5672" s="6"/>
      <c r="L5672" s="172"/>
    </row>
    <row r="5673" spans="11:12" x14ac:dyDescent="0.2">
      <c r="K5673" s="6"/>
      <c r="L5673" s="172"/>
    </row>
    <row r="5674" spans="11:12" x14ac:dyDescent="0.2">
      <c r="K5674" s="6"/>
      <c r="L5674" s="172"/>
    </row>
    <row r="5675" spans="11:12" x14ac:dyDescent="0.2">
      <c r="K5675" s="6"/>
      <c r="L5675" s="172"/>
    </row>
    <row r="5676" spans="11:12" x14ac:dyDescent="0.2">
      <c r="K5676" s="6"/>
      <c r="L5676" s="172"/>
    </row>
    <row r="5677" spans="11:12" x14ac:dyDescent="0.2">
      <c r="K5677" s="6"/>
      <c r="L5677" s="172"/>
    </row>
    <row r="5678" spans="11:12" x14ac:dyDescent="0.2">
      <c r="K5678" s="6"/>
      <c r="L5678" s="172"/>
    </row>
    <row r="5679" spans="11:12" x14ac:dyDescent="0.2">
      <c r="K5679" s="6"/>
      <c r="L5679" s="172"/>
    </row>
    <row r="5680" spans="11:12" x14ac:dyDescent="0.2">
      <c r="K5680" s="6"/>
      <c r="L5680" s="172"/>
    </row>
    <row r="5681" spans="11:12" x14ac:dyDescent="0.2">
      <c r="K5681" s="6"/>
      <c r="L5681" s="172"/>
    </row>
    <row r="5682" spans="11:12" x14ac:dyDescent="0.2">
      <c r="K5682" s="6"/>
      <c r="L5682" s="172"/>
    </row>
    <row r="5683" spans="11:12" x14ac:dyDescent="0.2">
      <c r="K5683" s="6"/>
      <c r="L5683" s="172"/>
    </row>
    <row r="5684" spans="11:12" x14ac:dyDescent="0.2">
      <c r="K5684" s="6"/>
      <c r="L5684" s="172"/>
    </row>
    <row r="5685" spans="11:12" x14ac:dyDescent="0.2">
      <c r="K5685" s="6"/>
      <c r="L5685" s="172"/>
    </row>
    <row r="5686" spans="11:12" x14ac:dyDescent="0.2">
      <c r="K5686" s="6"/>
      <c r="L5686" s="172"/>
    </row>
    <row r="5687" spans="11:12" x14ac:dyDescent="0.2">
      <c r="K5687" s="6"/>
      <c r="L5687" s="172"/>
    </row>
    <row r="5688" spans="11:12" x14ac:dyDescent="0.2">
      <c r="K5688" s="6"/>
      <c r="L5688" s="172"/>
    </row>
    <row r="5689" spans="11:12" x14ac:dyDescent="0.2">
      <c r="K5689" s="6"/>
      <c r="L5689" s="172"/>
    </row>
    <row r="5690" spans="11:12" x14ac:dyDescent="0.2">
      <c r="K5690" s="6"/>
      <c r="L5690" s="172"/>
    </row>
    <row r="5691" spans="11:12" x14ac:dyDescent="0.2">
      <c r="K5691" s="6"/>
      <c r="L5691" s="172"/>
    </row>
    <row r="5692" spans="11:12" x14ac:dyDescent="0.2">
      <c r="K5692" s="6"/>
      <c r="L5692" s="172"/>
    </row>
    <row r="5693" spans="11:12" x14ac:dyDescent="0.2">
      <c r="K5693" s="6"/>
      <c r="L5693" s="172"/>
    </row>
    <row r="5694" spans="11:12" x14ac:dyDescent="0.2">
      <c r="K5694" s="6"/>
      <c r="L5694" s="172"/>
    </row>
    <row r="5695" spans="11:12" x14ac:dyDescent="0.2">
      <c r="K5695" s="6"/>
      <c r="L5695" s="172"/>
    </row>
    <row r="5696" spans="11:12" x14ac:dyDescent="0.2">
      <c r="K5696" s="6"/>
      <c r="L5696" s="172"/>
    </row>
    <row r="5697" spans="11:12" x14ac:dyDescent="0.2">
      <c r="K5697" s="6"/>
      <c r="L5697" s="172"/>
    </row>
    <row r="5698" spans="11:12" x14ac:dyDescent="0.2">
      <c r="K5698" s="6"/>
      <c r="L5698" s="172"/>
    </row>
    <row r="5699" spans="11:12" x14ac:dyDescent="0.2">
      <c r="K5699" s="6"/>
      <c r="L5699" s="172"/>
    </row>
    <row r="5700" spans="11:12" x14ac:dyDescent="0.2">
      <c r="K5700" s="6"/>
      <c r="L5700" s="172"/>
    </row>
    <row r="5701" spans="11:12" x14ac:dyDescent="0.2">
      <c r="K5701" s="6"/>
      <c r="L5701" s="172"/>
    </row>
    <row r="5702" spans="11:12" x14ac:dyDescent="0.2">
      <c r="K5702" s="6"/>
      <c r="L5702" s="172"/>
    </row>
    <row r="5703" spans="11:12" x14ac:dyDescent="0.2">
      <c r="K5703" s="6"/>
      <c r="L5703" s="172"/>
    </row>
    <row r="5704" spans="11:12" x14ac:dyDescent="0.2">
      <c r="K5704" s="6"/>
      <c r="L5704" s="172"/>
    </row>
    <row r="5705" spans="11:12" x14ac:dyDescent="0.2">
      <c r="K5705" s="6"/>
      <c r="L5705" s="172"/>
    </row>
    <row r="5706" spans="11:12" x14ac:dyDescent="0.2">
      <c r="K5706" s="6"/>
      <c r="L5706" s="172"/>
    </row>
    <row r="5707" spans="11:12" x14ac:dyDescent="0.2">
      <c r="K5707" s="6"/>
      <c r="L5707" s="172"/>
    </row>
    <row r="5708" spans="11:12" x14ac:dyDescent="0.2">
      <c r="K5708" s="6"/>
      <c r="L5708" s="172"/>
    </row>
    <row r="5709" spans="11:12" x14ac:dyDescent="0.2">
      <c r="K5709" s="6"/>
      <c r="L5709" s="172"/>
    </row>
    <row r="5710" spans="11:12" x14ac:dyDescent="0.2">
      <c r="K5710" s="6"/>
      <c r="L5710" s="172"/>
    </row>
    <row r="5711" spans="11:12" x14ac:dyDescent="0.2">
      <c r="K5711" s="6"/>
      <c r="L5711" s="172"/>
    </row>
    <row r="5712" spans="11:12" x14ac:dyDescent="0.2">
      <c r="K5712" s="6"/>
      <c r="L5712" s="172"/>
    </row>
    <row r="5713" spans="11:12" x14ac:dyDescent="0.2">
      <c r="K5713" s="6"/>
      <c r="L5713" s="172"/>
    </row>
    <row r="5714" spans="11:12" x14ac:dyDescent="0.2">
      <c r="K5714" s="6"/>
      <c r="L5714" s="172"/>
    </row>
    <row r="5715" spans="11:12" x14ac:dyDescent="0.2">
      <c r="K5715" s="6"/>
      <c r="L5715" s="172"/>
    </row>
    <row r="5716" spans="11:12" x14ac:dyDescent="0.2">
      <c r="K5716" s="6"/>
      <c r="L5716" s="172"/>
    </row>
    <row r="5717" spans="11:12" x14ac:dyDescent="0.2">
      <c r="K5717" s="6"/>
      <c r="L5717" s="172"/>
    </row>
    <row r="5718" spans="11:12" x14ac:dyDescent="0.2">
      <c r="K5718" s="6"/>
      <c r="L5718" s="172"/>
    </row>
    <row r="5719" spans="11:12" x14ac:dyDescent="0.2">
      <c r="K5719" s="6"/>
      <c r="L5719" s="172"/>
    </row>
    <row r="5720" spans="11:12" x14ac:dyDescent="0.2">
      <c r="K5720" s="6"/>
      <c r="L5720" s="172"/>
    </row>
    <row r="5721" spans="11:12" x14ac:dyDescent="0.2">
      <c r="K5721" s="6"/>
      <c r="L5721" s="172"/>
    </row>
    <row r="5722" spans="11:12" x14ac:dyDescent="0.2">
      <c r="K5722" s="6"/>
      <c r="L5722" s="172"/>
    </row>
    <row r="5723" spans="11:12" x14ac:dyDescent="0.2">
      <c r="K5723" s="6"/>
      <c r="L5723" s="172"/>
    </row>
    <row r="5724" spans="11:12" x14ac:dyDescent="0.2">
      <c r="K5724" s="6"/>
      <c r="L5724" s="172"/>
    </row>
    <row r="5725" spans="11:12" x14ac:dyDescent="0.2">
      <c r="K5725" s="6"/>
      <c r="L5725" s="172"/>
    </row>
    <row r="5726" spans="11:12" x14ac:dyDescent="0.2">
      <c r="K5726" s="6"/>
      <c r="L5726" s="172"/>
    </row>
    <row r="5727" spans="11:12" x14ac:dyDescent="0.2">
      <c r="K5727" s="6"/>
      <c r="L5727" s="172"/>
    </row>
    <row r="5728" spans="11:12" x14ac:dyDescent="0.2">
      <c r="K5728" s="6"/>
      <c r="L5728" s="172"/>
    </row>
    <row r="5729" spans="11:12" x14ac:dyDescent="0.2">
      <c r="K5729" s="6"/>
      <c r="L5729" s="172"/>
    </row>
    <row r="5730" spans="11:12" x14ac:dyDescent="0.2">
      <c r="K5730" s="6"/>
      <c r="L5730" s="172"/>
    </row>
    <row r="5731" spans="11:12" x14ac:dyDescent="0.2">
      <c r="K5731" s="6"/>
      <c r="L5731" s="172"/>
    </row>
    <row r="5732" spans="11:12" x14ac:dyDescent="0.2">
      <c r="K5732" s="6"/>
      <c r="L5732" s="172"/>
    </row>
    <row r="5733" spans="11:12" x14ac:dyDescent="0.2">
      <c r="K5733" s="6"/>
      <c r="L5733" s="172"/>
    </row>
    <row r="5734" spans="11:12" x14ac:dyDescent="0.2">
      <c r="K5734" s="6"/>
      <c r="L5734" s="172"/>
    </row>
    <row r="5735" spans="11:12" x14ac:dyDescent="0.2">
      <c r="K5735" s="6"/>
      <c r="L5735" s="172"/>
    </row>
    <row r="5736" spans="11:12" x14ac:dyDescent="0.2">
      <c r="K5736" s="6"/>
      <c r="L5736" s="172"/>
    </row>
    <row r="5737" spans="11:12" x14ac:dyDescent="0.2">
      <c r="K5737" s="6"/>
      <c r="L5737" s="172"/>
    </row>
    <row r="5738" spans="11:12" x14ac:dyDescent="0.2">
      <c r="K5738" s="6"/>
      <c r="L5738" s="172"/>
    </row>
    <row r="5739" spans="11:12" x14ac:dyDescent="0.2">
      <c r="K5739" s="6"/>
      <c r="L5739" s="172"/>
    </row>
    <row r="5740" spans="11:12" x14ac:dyDescent="0.2">
      <c r="K5740" s="6"/>
      <c r="L5740" s="172"/>
    </row>
    <row r="5741" spans="11:12" x14ac:dyDescent="0.2">
      <c r="K5741" s="6"/>
      <c r="L5741" s="172"/>
    </row>
    <row r="5742" spans="11:12" x14ac:dyDescent="0.2">
      <c r="K5742" s="6"/>
      <c r="L5742" s="172"/>
    </row>
    <row r="5743" spans="11:12" x14ac:dyDescent="0.2">
      <c r="K5743" s="6"/>
      <c r="L5743" s="172"/>
    </row>
    <row r="5744" spans="11:12" x14ac:dyDescent="0.2">
      <c r="K5744" s="6"/>
      <c r="L5744" s="172"/>
    </row>
    <row r="5745" spans="11:12" x14ac:dyDescent="0.2">
      <c r="K5745" s="6"/>
      <c r="L5745" s="172"/>
    </row>
    <row r="5746" spans="11:12" x14ac:dyDescent="0.2">
      <c r="K5746" s="6"/>
      <c r="L5746" s="172"/>
    </row>
    <row r="5747" spans="11:12" x14ac:dyDescent="0.2">
      <c r="K5747" s="6"/>
      <c r="L5747" s="172"/>
    </row>
    <row r="5748" spans="11:12" x14ac:dyDescent="0.2">
      <c r="K5748" s="6"/>
      <c r="L5748" s="172"/>
    </row>
    <row r="5749" spans="11:12" x14ac:dyDescent="0.2">
      <c r="K5749" s="6"/>
      <c r="L5749" s="172"/>
    </row>
    <row r="5750" spans="11:12" x14ac:dyDescent="0.2">
      <c r="K5750" s="6"/>
      <c r="L5750" s="172"/>
    </row>
    <row r="5751" spans="11:12" x14ac:dyDescent="0.2">
      <c r="K5751" s="6"/>
      <c r="L5751" s="172"/>
    </row>
    <row r="5752" spans="11:12" x14ac:dyDescent="0.2">
      <c r="K5752" s="6"/>
      <c r="L5752" s="172"/>
    </row>
    <row r="5753" spans="11:12" x14ac:dyDescent="0.2">
      <c r="K5753" s="6"/>
      <c r="L5753" s="172"/>
    </row>
    <row r="5754" spans="11:12" x14ac:dyDescent="0.2">
      <c r="K5754" s="6"/>
      <c r="L5754" s="172"/>
    </row>
    <row r="5755" spans="11:12" x14ac:dyDescent="0.2">
      <c r="K5755" s="6"/>
      <c r="L5755" s="172"/>
    </row>
    <row r="5756" spans="11:12" x14ac:dyDescent="0.2">
      <c r="K5756" s="6"/>
      <c r="L5756" s="172"/>
    </row>
    <row r="5757" spans="11:12" x14ac:dyDescent="0.2">
      <c r="K5757" s="6"/>
      <c r="L5757" s="172"/>
    </row>
    <row r="5758" spans="11:12" x14ac:dyDescent="0.2">
      <c r="K5758" s="6"/>
      <c r="L5758" s="172"/>
    </row>
    <row r="5759" spans="11:12" x14ac:dyDescent="0.2">
      <c r="K5759" s="6"/>
      <c r="L5759" s="172"/>
    </row>
    <row r="5760" spans="11:12" x14ac:dyDescent="0.2">
      <c r="K5760" s="6"/>
      <c r="L5760" s="172"/>
    </row>
    <row r="5761" spans="11:12" x14ac:dyDescent="0.2">
      <c r="K5761" s="6"/>
      <c r="L5761" s="172"/>
    </row>
    <row r="5762" spans="11:12" x14ac:dyDescent="0.2">
      <c r="K5762" s="6"/>
      <c r="L5762" s="172"/>
    </row>
    <row r="5763" spans="11:12" x14ac:dyDescent="0.2">
      <c r="K5763" s="6"/>
      <c r="L5763" s="172"/>
    </row>
    <row r="5764" spans="11:12" x14ac:dyDescent="0.2">
      <c r="K5764" s="6"/>
      <c r="L5764" s="172"/>
    </row>
    <row r="5765" spans="11:12" x14ac:dyDescent="0.2">
      <c r="K5765" s="6"/>
      <c r="L5765" s="172"/>
    </row>
    <row r="5766" spans="11:12" x14ac:dyDescent="0.2">
      <c r="K5766" s="6"/>
      <c r="L5766" s="172"/>
    </row>
    <row r="5767" spans="11:12" x14ac:dyDescent="0.2">
      <c r="K5767" s="6"/>
      <c r="L5767" s="172"/>
    </row>
    <row r="5768" spans="11:12" x14ac:dyDescent="0.2">
      <c r="K5768" s="6"/>
      <c r="L5768" s="172"/>
    </row>
    <row r="5769" spans="11:12" x14ac:dyDescent="0.2">
      <c r="K5769" s="6"/>
      <c r="L5769" s="172"/>
    </row>
    <row r="5770" spans="11:12" x14ac:dyDescent="0.2">
      <c r="K5770" s="6"/>
      <c r="L5770" s="172"/>
    </row>
    <row r="5771" spans="11:12" x14ac:dyDescent="0.2">
      <c r="K5771" s="6"/>
      <c r="L5771" s="172"/>
    </row>
    <row r="5772" spans="11:12" x14ac:dyDescent="0.2">
      <c r="K5772" s="6"/>
      <c r="L5772" s="172"/>
    </row>
    <row r="5773" spans="11:12" x14ac:dyDescent="0.2">
      <c r="K5773" s="6"/>
      <c r="L5773" s="172"/>
    </row>
    <row r="5774" spans="11:12" x14ac:dyDescent="0.2">
      <c r="K5774" s="6"/>
      <c r="L5774" s="172"/>
    </row>
    <row r="5775" spans="11:12" x14ac:dyDescent="0.2">
      <c r="K5775" s="6"/>
      <c r="L5775" s="172"/>
    </row>
    <row r="5776" spans="11:12" x14ac:dyDescent="0.2">
      <c r="K5776" s="6"/>
      <c r="L5776" s="172"/>
    </row>
    <row r="5777" spans="11:12" x14ac:dyDescent="0.2">
      <c r="K5777" s="6"/>
      <c r="L5777" s="172"/>
    </row>
    <row r="5778" spans="11:12" x14ac:dyDescent="0.2">
      <c r="K5778" s="6"/>
      <c r="L5778" s="172"/>
    </row>
    <row r="5779" spans="11:12" x14ac:dyDescent="0.2">
      <c r="K5779" s="6"/>
      <c r="L5779" s="172"/>
    </row>
    <row r="5780" spans="11:12" x14ac:dyDescent="0.2">
      <c r="K5780" s="6"/>
      <c r="L5780" s="172"/>
    </row>
    <row r="5781" spans="11:12" x14ac:dyDescent="0.2">
      <c r="K5781" s="6"/>
      <c r="L5781" s="172"/>
    </row>
    <row r="5782" spans="11:12" x14ac:dyDescent="0.2">
      <c r="K5782" s="6"/>
      <c r="L5782" s="172"/>
    </row>
    <row r="5783" spans="11:12" x14ac:dyDescent="0.2">
      <c r="K5783" s="6"/>
      <c r="L5783" s="172"/>
    </row>
    <row r="5784" spans="11:12" x14ac:dyDescent="0.2">
      <c r="K5784" s="6"/>
      <c r="L5784" s="172"/>
    </row>
    <row r="5785" spans="11:12" x14ac:dyDescent="0.2">
      <c r="K5785" s="6"/>
      <c r="L5785" s="172"/>
    </row>
    <row r="5786" spans="11:12" x14ac:dyDescent="0.2">
      <c r="K5786" s="6"/>
      <c r="L5786" s="172"/>
    </row>
    <row r="5787" spans="11:12" x14ac:dyDescent="0.2">
      <c r="K5787" s="6"/>
      <c r="L5787" s="172"/>
    </row>
    <row r="5788" spans="11:12" x14ac:dyDescent="0.2">
      <c r="K5788" s="6"/>
      <c r="L5788" s="172"/>
    </row>
    <row r="5789" spans="11:12" x14ac:dyDescent="0.2">
      <c r="K5789" s="6"/>
      <c r="L5789" s="172"/>
    </row>
    <row r="5790" spans="11:12" x14ac:dyDescent="0.2">
      <c r="K5790" s="6"/>
      <c r="L5790" s="172"/>
    </row>
    <row r="5791" spans="11:12" x14ac:dyDescent="0.2">
      <c r="K5791" s="6"/>
      <c r="L5791" s="172"/>
    </row>
    <row r="5792" spans="11:12" x14ac:dyDescent="0.2">
      <c r="K5792" s="6"/>
      <c r="L5792" s="172"/>
    </row>
    <row r="5793" spans="11:12" x14ac:dyDescent="0.2">
      <c r="K5793" s="6"/>
      <c r="L5793" s="172"/>
    </row>
    <row r="5794" spans="11:12" x14ac:dyDescent="0.2">
      <c r="K5794" s="6"/>
      <c r="L5794" s="172"/>
    </row>
    <row r="5795" spans="11:12" x14ac:dyDescent="0.2">
      <c r="K5795" s="6"/>
      <c r="L5795" s="172"/>
    </row>
    <row r="5796" spans="11:12" x14ac:dyDescent="0.2">
      <c r="K5796" s="6"/>
      <c r="L5796" s="172"/>
    </row>
    <row r="5797" spans="11:12" x14ac:dyDescent="0.2">
      <c r="K5797" s="6"/>
      <c r="L5797" s="172"/>
    </row>
    <row r="5798" spans="11:12" x14ac:dyDescent="0.2">
      <c r="K5798" s="6"/>
      <c r="L5798" s="172"/>
    </row>
    <row r="5799" spans="11:12" x14ac:dyDescent="0.2">
      <c r="K5799" s="6"/>
      <c r="L5799" s="172"/>
    </row>
    <row r="5800" spans="11:12" x14ac:dyDescent="0.2">
      <c r="K5800" s="6"/>
      <c r="L5800" s="172"/>
    </row>
    <row r="5801" spans="11:12" x14ac:dyDescent="0.2">
      <c r="K5801" s="6"/>
      <c r="L5801" s="172"/>
    </row>
    <row r="5802" spans="11:12" x14ac:dyDescent="0.2">
      <c r="K5802" s="6"/>
      <c r="L5802" s="172"/>
    </row>
    <row r="5803" spans="11:12" x14ac:dyDescent="0.2">
      <c r="K5803" s="6"/>
      <c r="L5803" s="172"/>
    </row>
    <row r="5804" spans="11:12" x14ac:dyDescent="0.2">
      <c r="K5804" s="6"/>
      <c r="L5804" s="172"/>
    </row>
    <row r="5805" spans="11:12" x14ac:dyDescent="0.2">
      <c r="K5805" s="6"/>
      <c r="L5805" s="172"/>
    </row>
    <row r="5806" spans="11:12" x14ac:dyDescent="0.2">
      <c r="K5806" s="6"/>
      <c r="L5806" s="172"/>
    </row>
    <row r="5807" spans="11:12" x14ac:dyDescent="0.2">
      <c r="K5807" s="6"/>
      <c r="L5807" s="172"/>
    </row>
    <row r="5808" spans="11:12" x14ac:dyDescent="0.2">
      <c r="K5808" s="6"/>
      <c r="L5808" s="172"/>
    </row>
    <row r="5809" spans="11:12" x14ac:dyDescent="0.2">
      <c r="K5809" s="6"/>
      <c r="L5809" s="172"/>
    </row>
    <row r="5810" spans="11:12" x14ac:dyDescent="0.2">
      <c r="K5810" s="6"/>
      <c r="L5810" s="172"/>
    </row>
    <row r="5811" spans="11:12" x14ac:dyDescent="0.2">
      <c r="K5811" s="6"/>
      <c r="L5811" s="172"/>
    </row>
    <row r="5812" spans="11:12" x14ac:dyDescent="0.2">
      <c r="K5812" s="6"/>
      <c r="L5812" s="172"/>
    </row>
    <row r="5813" spans="11:12" x14ac:dyDescent="0.2">
      <c r="K5813" s="6"/>
      <c r="L5813" s="172"/>
    </row>
    <row r="5814" spans="11:12" x14ac:dyDescent="0.2">
      <c r="K5814" s="6"/>
      <c r="L5814" s="172"/>
    </row>
    <row r="5815" spans="11:12" x14ac:dyDescent="0.2">
      <c r="K5815" s="6"/>
      <c r="L5815" s="172"/>
    </row>
    <row r="5816" spans="11:12" x14ac:dyDescent="0.2">
      <c r="K5816" s="6"/>
      <c r="L5816" s="172"/>
    </row>
    <row r="5817" spans="11:12" x14ac:dyDescent="0.2">
      <c r="K5817" s="6"/>
      <c r="L5817" s="172"/>
    </row>
    <row r="5818" spans="11:12" x14ac:dyDescent="0.2">
      <c r="K5818" s="6"/>
      <c r="L5818" s="172"/>
    </row>
    <row r="5819" spans="11:12" x14ac:dyDescent="0.2">
      <c r="K5819" s="6"/>
      <c r="L5819" s="172"/>
    </row>
    <row r="5820" spans="11:12" x14ac:dyDescent="0.2">
      <c r="K5820" s="6"/>
      <c r="L5820" s="172"/>
    </row>
    <row r="5821" spans="11:12" x14ac:dyDescent="0.2">
      <c r="K5821" s="6"/>
      <c r="L5821" s="172"/>
    </row>
    <row r="5822" spans="11:12" x14ac:dyDescent="0.2">
      <c r="K5822" s="6"/>
      <c r="L5822" s="172"/>
    </row>
    <row r="5823" spans="11:12" x14ac:dyDescent="0.2">
      <c r="K5823" s="6"/>
      <c r="L5823" s="172"/>
    </row>
    <row r="5824" spans="11:12" x14ac:dyDescent="0.2">
      <c r="K5824" s="6"/>
      <c r="L5824" s="172"/>
    </row>
    <row r="5825" spans="11:12" x14ac:dyDescent="0.2">
      <c r="K5825" s="6"/>
      <c r="L5825" s="172"/>
    </row>
    <row r="5826" spans="11:12" x14ac:dyDescent="0.2">
      <c r="K5826" s="6"/>
      <c r="L5826" s="172"/>
    </row>
    <row r="5827" spans="11:12" x14ac:dyDescent="0.2">
      <c r="K5827" s="6"/>
      <c r="L5827" s="172"/>
    </row>
    <row r="5828" spans="11:12" x14ac:dyDescent="0.2">
      <c r="K5828" s="6"/>
      <c r="L5828" s="172"/>
    </row>
    <row r="5829" spans="11:12" x14ac:dyDescent="0.2">
      <c r="K5829" s="6"/>
      <c r="L5829" s="172"/>
    </row>
    <row r="5830" spans="11:12" x14ac:dyDescent="0.2">
      <c r="K5830" s="6"/>
      <c r="L5830" s="172"/>
    </row>
    <row r="5831" spans="11:12" x14ac:dyDescent="0.2">
      <c r="K5831" s="6"/>
      <c r="L5831" s="172"/>
    </row>
    <row r="5832" spans="11:12" x14ac:dyDescent="0.2">
      <c r="K5832" s="6"/>
      <c r="L5832" s="172"/>
    </row>
    <row r="5833" spans="11:12" x14ac:dyDescent="0.2">
      <c r="K5833" s="6"/>
      <c r="L5833" s="172"/>
    </row>
    <row r="5834" spans="11:12" x14ac:dyDescent="0.2">
      <c r="K5834" s="6"/>
      <c r="L5834" s="172"/>
    </row>
    <row r="5835" spans="11:12" x14ac:dyDescent="0.2">
      <c r="K5835" s="6"/>
      <c r="L5835" s="172"/>
    </row>
    <row r="5836" spans="11:12" x14ac:dyDescent="0.2">
      <c r="K5836" s="6"/>
      <c r="L5836" s="172"/>
    </row>
    <row r="5837" spans="11:12" x14ac:dyDescent="0.2">
      <c r="K5837" s="6"/>
      <c r="L5837" s="172"/>
    </row>
    <row r="5838" spans="11:12" x14ac:dyDescent="0.2">
      <c r="K5838" s="6"/>
      <c r="L5838" s="172"/>
    </row>
    <row r="5839" spans="11:12" x14ac:dyDescent="0.2">
      <c r="K5839" s="6"/>
      <c r="L5839" s="172"/>
    </row>
    <row r="5840" spans="11:12" x14ac:dyDescent="0.2">
      <c r="K5840" s="6"/>
      <c r="L5840" s="172"/>
    </row>
    <row r="5841" spans="11:12" x14ac:dyDescent="0.2">
      <c r="K5841" s="6"/>
      <c r="L5841" s="172"/>
    </row>
    <row r="5842" spans="11:12" x14ac:dyDescent="0.2">
      <c r="K5842" s="6"/>
      <c r="L5842" s="172"/>
    </row>
    <row r="5843" spans="11:12" x14ac:dyDescent="0.2">
      <c r="K5843" s="6"/>
      <c r="L5843" s="172"/>
    </row>
    <row r="5844" spans="11:12" x14ac:dyDescent="0.2">
      <c r="K5844" s="6"/>
      <c r="L5844" s="172"/>
    </row>
    <row r="5845" spans="11:12" x14ac:dyDescent="0.2">
      <c r="K5845" s="6"/>
      <c r="L5845" s="172"/>
    </row>
    <row r="5846" spans="11:12" x14ac:dyDescent="0.2">
      <c r="K5846" s="6"/>
      <c r="L5846" s="172"/>
    </row>
    <row r="5847" spans="11:12" x14ac:dyDescent="0.2">
      <c r="K5847" s="6"/>
      <c r="L5847" s="172"/>
    </row>
    <row r="5848" spans="11:12" x14ac:dyDescent="0.2">
      <c r="K5848" s="6"/>
      <c r="L5848" s="172"/>
    </row>
    <row r="5849" spans="11:12" x14ac:dyDescent="0.2">
      <c r="K5849" s="6"/>
      <c r="L5849" s="172"/>
    </row>
    <row r="5850" spans="11:12" x14ac:dyDescent="0.2">
      <c r="K5850" s="6"/>
      <c r="L5850" s="172"/>
    </row>
    <row r="5851" spans="11:12" x14ac:dyDescent="0.2">
      <c r="K5851" s="6"/>
      <c r="L5851" s="172"/>
    </row>
    <row r="5852" spans="11:12" x14ac:dyDescent="0.2">
      <c r="K5852" s="6"/>
      <c r="L5852" s="172"/>
    </row>
    <row r="5853" spans="11:12" x14ac:dyDescent="0.2">
      <c r="K5853" s="6"/>
      <c r="L5853" s="172"/>
    </row>
    <row r="5854" spans="11:12" x14ac:dyDescent="0.2">
      <c r="K5854" s="6"/>
      <c r="L5854" s="172"/>
    </row>
    <row r="5855" spans="11:12" x14ac:dyDescent="0.2">
      <c r="K5855" s="6"/>
      <c r="L5855" s="172"/>
    </row>
    <row r="5856" spans="11:12" x14ac:dyDescent="0.2">
      <c r="K5856" s="6"/>
      <c r="L5856" s="172"/>
    </row>
    <row r="5857" spans="11:12" x14ac:dyDescent="0.2">
      <c r="K5857" s="6"/>
      <c r="L5857" s="172"/>
    </row>
    <row r="5858" spans="11:12" x14ac:dyDescent="0.2">
      <c r="K5858" s="6"/>
      <c r="L5858" s="172"/>
    </row>
    <row r="5859" spans="11:12" x14ac:dyDescent="0.2">
      <c r="K5859" s="6"/>
      <c r="L5859" s="172"/>
    </row>
    <row r="5860" spans="11:12" x14ac:dyDescent="0.2">
      <c r="K5860" s="6"/>
      <c r="L5860" s="172"/>
    </row>
    <row r="5861" spans="11:12" x14ac:dyDescent="0.2">
      <c r="K5861" s="6"/>
      <c r="L5861" s="172"/>
    </row>
    <row r="5862" spans="11:12" x14ac:dyDescent="0.2">
      <c r="K5862" s="6"/>
      <c r="L5862" s="172"/>
    </row>
    <row r="5863" spans="11:12" x14ac:dyDescent="0.2">
      <c r="K5863" s="6"/>
      <c r="L5863" s="172"/>
    </row>
    <row r="5864" spans="11:12" x14ac:dyDescent="0.2">
      <c r="K5864" s="6"/>
      <c r="L5864" s="172"/>
    </row>
    <row r="5865" spans="11:12" x14ac:dyDescent="0.2">
      <c r="K5865" s="6"/>
      <c r="L5865" s="172"/>
    </row>
    <row r="5866" spans="11:12" x14ac:dyDescent="0.2">
      <c r="K5866" s="6"/>
      <c r="L5866" s="172"/>
    </row>
    <row r="5867" spans="11:12" x14ac:dyDescent="0.2">
      <c r="K5867" s="6"/>
      <c r="L5867" s="172"/>
    </row>
    <row r="5868" spans="11:12" x14ac:dyDescent="0.2">
      <c r="K5868" s="6"/>
      <c r="L5868" s="172"/>
    </row>
    <row r="5869" spans="11:12" x14ac:dyDescent="0.2">
      <c r="K5869" s="6"/>
      <c r="L5869" s="172"/>
    </row>
    <row r="5870" spans="11:12" x14ac:dyDescent="0.2">
      <c r="K5870" s="6"/>
      <c r="L5870" s="172"/>
    </row>
    <row r="5871" spans="11:12" x14ac:dyDescent="0.2">
      <c r="K5871" s="6"/>
      <c r="L5871" s="172"/>
    </row>
    <row r="5872" spans="11:12" x14ac:dyDescent="0.2">
      <c r="K5872" s="6"/>
      <c r="L5872" s="172"/>
    </row>
    <row r="5873" spans="11:12" x14ac:dyDescent="0.2">
      <c r="K5873" s="6"/>
      <c r="L5873" s="172"/>
    </row>
    <row r="5874" spans="11:12" x14ac:dyDescent="0.2">
      <c r="K5874" s="6"/>
      <c r="L5874" s="172"/>
    </row>
    <row r="5875" spans="11:12" x14ac:dyDescent="0.2">
      <c r="K5875" s="6"/>
      <c r="L5875" s="172"/>
    </row>
    <row r="5876" spans="11:12" x14ac:dyDescent="0.2">
      <c r="K5876" s="6"/>
      <c r="L5876" s="172"/>
    </row>
    <row r="5877" spans="11:12" x14ac:dyDescent="0.2">
      <c r="K5877" s="6"/>
      <c r="L5877" s="172"/>
    </row>
    <row r="5878" spans="11:12" x14ac:dyDescent="0.2">
      <c r="K5878" s="6"/>
      <c r="L5878" s="172"/>
    </row>
    <row r="5879" spans="11:12" x14ac:dyDescent="0.2">
      <c r="K5879" s="6"/>
      <c r="L5879" s="172"/>
    </row>
    <row r="5880" spans="11:12" x14ac:dyDescent="0.2">
      <c r="K5880" s="6"/>
      <c r="L5880" s="172"/>
    </row>
    <row r="5881" spans="11:12" x14ac:dyDescent="0.2">
      <c r="K5881" s="6"/>
      <c r="L5881" s="172"/>
    </row>
    <row r="5882" spans="11:12" x14ac:dyDescent="0.2">
      <c r="K5882" s="6"/>
      <c r="L5882" s="172"/>
    </row>
    <row r="5883" spans="11:12" x14ac:dyDescent="0.2">
      <c r="K5883" s="6"/>
      <c r="L5883" s="172"/>
    </row>
    <row r="5884" spans="11:12" x14ac:dyDescent="0.2">
      <c r="K5884" s="6"/>
      <c r="L5884" s="172"/>
    </row>
    <row r="5885" spans="11:12" x14ac:dyDescent="0.2">
      <c r="K5885" s="6"/>
      <c r="L5885" s="172"/>
    </row>
    <row r="5886" spans="11:12" x14ac:dyDescent="0.2">
      <c r="K5886" s="6"/>
      <c r="L5886" s="172"/>
    </row>
    <row r="5887" spans="11:12" x14ac:dyDescent="0.2">
      <c r="K5887" s="6"/>
      <c r="L5887" s="172"/>
    </row>
    <row r="5888" spans="11:12" x14ac:dyDescent="0.2">
      <c r="K5888" s="6"/>
      <c r="L5888" s="172"/>
    </row>
    <row r="5889" spans="11:12" x14ac:dyDescent="0.2">
      <c r="K5889" s="6"/>
      <c r="L5889" s="172"/>
    </row>
    <row r="5890" spans="11:12" x14ac:dyDescent="0.2">
      <c r="K5890" s="6"/>
      <c r="L5890" s="172"/>
    </row>
    <row r="5891" spans="11:12" x14ac:dyDescent="0.2">
      <c r="K5891" s="6"/>
      <c r="L5891" s="172"/>
    </row>
    <row r="5892" spans="11:12" x14ac:dyDescent="0.2">
      <c r="K5892" s="6"/>
      <c r="L5892" s="172"/>
    </row>
    <row r="5893" spans="11:12" x14ac:dyDescent="0.2">
      <c r="K5893" s="6"/>
      <c r="L5893" s="172"/>
    </row>
    <row r="5894" spans="11:12" x14ac:dyDescent="0.2">
      <c r="K5894" s="6"/>
      <c r="L5894" s="172"/>
    </row>
    <row r="5895" spans="11:12" x14ac:dyDescent="0.2">
      <c r="K5895" s="6"/>
      <c r="L5895" s="172"/>
    </row>
    <row r="5896" spans="11:12" x14ac:dyDescent="0.2">
      <c r="K5896" s="6"/>
      <c r="L5896" s="172"/>
    </row>
    <row r="5897" spans="11:12" x14ac:dyDescent="0.2">
      <c r="K5897" s="6"/>
      <c r="L5897" s="172"/>
    </row>
    <row r="5898" spans="11:12" x14ac:dyDescent="0.2">
      <c r="K5898" s="6"/>
      <c r="L5898" s="172"/>
    </row>
    <row r="5899" spans="11:12" x14ac:dyDescent="0.2">
      <c r="K5899" s="6"/>
      <c r="L5899" s="172"/>
    </row>
    <row r="5900" spans="11:12" x14ac:dyDescent="0.2">
      <c r="K5900" s="6"/>
      <c r="L5900" s="172"/>
    </row>
    <row r="5901" spans="11:12" x14ac:dyDescent="0.2">
      <c r="K5901" s="6"/>
      <c r="L5901" s="172"/>
    </row>
    <row r="5902" spans="11:12" x14ac:dyDescent="0.2">
      <c r="K5902" s="6"/>
      <c r="L5902" s="172"/>
    </row>
    <row r="5903" spans="11:12" x14ac:dyDescent="0.2">
      <c r="K5903" s="6"/>
      <c r="L5903" s="172"/>
    </row>
    <row r="5904" spans="11:12" x14ac:dyDescent="0.2">
      <c r="K5904" s="6"/>
      <c r="L5904" s="172"/>
    </row>
    <row r="5905" spans="11:12" x14ac:dyDescent="0.2">
      <c r="K5905" s="6"/>
      <c r="L5905" s="172"/>
    </row>
    <row r="5906" spans="11:12" x14ac:dyDescent="0.2">
      <c r="K5906" s="6"/>
      <c r="L5906" s="172"/>
    </row>
    <row r="5907" spans="11:12" x14ac:dyDescent="0.2">
      <c r="K5907" s="6"/>
      <c r="L5907" s="172"/>
    </row>
    <row r="5908" spans="11:12" x14ac:dyDescent="0.2">
      <c r="K5908" s="6"/>
      <c r="L5908" s="172"/>
    </row>
    <row r="5909" spans="11:12" x14ac:dyDescent="0.2">
      <c r="K5909" s="6"/>
      <c r="L5909" s="172"/>
    </row>
    <row r="5910" spans="11:12" x14ac:dyDescent="0.2">
      <c r="K5910" s="6"/>
      <c r="L5910" s="172"/>
    </row>
    <row r="5911" spans="11:12" x14ac:dyDescent="0.2">
      <c r="K5911" s="6"/>
      <c r="L5911" s="172"/>
    </row>
    <row r="5912" spans="11:12" x14ac:dyDescent="0.2">
      <c r="K5912" s="6"/>
      <c r="L5912" s="172"/>
    </row>
    <row r="5913" spans="11:12" x14ac:dyDescent="0.2">
      <c r="K5913" s="6"/>
      <c r="L5913" s="172"/>
    </row>
    <row r="5914" spans="11:12" x14ac:dyDescent="0.2">
      <c r="K5914" s="6"/>
      <c r="L5914" s="172"/>
    </row>
    <row r="5915" spans="11:12" x14ac:dyDescent="0.2">
      <c r="K5915" s="6"/>
      <c r="L5915" s="172"/>
    </row>
    <row r="5916" spans="11:12" x14ac:dyDescent="0.2">
      <c r="K5916" s="6"/>
      <c r="L5916" s="172"/>
    </row>
    <row r="5917" spans="11:12" x14ac:dyDescent="0.2">
      <c r="K5917" s="6"/>
      <c r="L5917" s="172"/>
    </row>
    <row r="5918" spans="11:12" x14ac:dyDescent="0.2">
      <c r="K5918" s="6"/>
      <c r="L5918" s="172"/>
    </row>
    <row r="5919" spans="11:12" x14ac:dyDescent="0.2">
      <c r="K5919" s="6"/>
      <c r="L5919" s="172"/>
    </row>
    <row r="5920" spans="11:12" x14ac:dyDescent="0.2">
      <c r="K5920" s="6"/>
      <c r="L5920" s="172"/>
    </row>
    <row r="5921" spans="11:12" x14ac:dyDescent="0.2">
      <c r="K5921" s="6"/>
      <c r="L5921" s="172"/>
    </row>
    <row r="5922" spans="11:12" x14ac:dyDescent="0.2">
      <c r="K5922" s="6"/>
      <c r="L5922" s="172"/>
    </row>
    <row r="5923" spans="11:12" x14ac:dyDescent="0.2">
      <c r="K5923" s="6"/>
      <c r="L5923" s="172"/>
    </row>
    <row r="5924" spans="11:12" x14ac:dyDescent="0.2">
      <c r="K5924" s="6"/>
      <c r="L5924" s="172"/>
    </row>
    <row r="5925" spans="11:12" x14ac:dyDescent="0.2">
      <c r="K5925" s="6"/>
      <c r="L5925" s="172"/>
    </row>
    <row r="5926" spans="11:12" x14ac:dyDescent="0.2">
      <c r="K5926" s="6"/>
      <c r="L5926" s="172"/>
    </row>
    <row r="5927" spans="11:12" x14ac:dyDescent="0.2">
      <c r="K5927" s="6"/>
      <c r="L5927" s="172"/>
    </row>
    <row r="5928" spans="11:12" x14ac:dyDescent="0.2">
      <c r="K5928" s="6"/>
      <c r="L5928" s="172"/>
    </row>
    <row r="5929" spans="11:12" x14ac:dyDescent="0.2">
      <c r="K5929" s="6"/>
      <c r="L5929" s="172"/>
    </row>
    <row r="5930" spans="11:12" x14ac:dyDescent="0.2">
      <c r="K5930" s="6"/>
      <c r="L5930" s="172"/>
    </row>
    <row r="5931" spans="11:12" x14ac:dyDescent="0.2">
      <c r="K5931" s="6"/>
      <c r="L5931" s="172"/>
    </row>
    <row r="5932" spans="11:12" x14ac:dyDescent="0.2">
      <c r="K5932" s="6"/>
      <c r="L5932" s="172"/>
    </row>
    <row r="5933" spans="11:12" x14ac:dyDescent="0.2">
      <c r="K5933" s="6"/>
      <c r="L5933" s="172"/>
    </row>
    <row r="5934" spans="11:12" x14ac:dyDescent="0.2">
      <c r="K5934" s="6"/>
      <c r="L5934" s="172"/>
    </row>
    <row r="5935" spans="11:12" x14ac:dyDescent="0.2">
      <c r="K5935" s="6"/>
      <c r="L5935" s="172"/>
    </row>
    <row r="5936" spans="11:12" x14ac:dyDescent="0.2">
      <c r="K5936" s="6"/>
      <c r="L5936" s="172"/>
    </row>
    <row r="5937" spans="11:12" x14ac:dyDescent="0.2">
      <c r="K5937" s="6"/>
      <c r="L5937" s="172"/>
    </row>
    <row r="5938" spans="11:12" x14ac:dyDescent="0.2">
      <c r="K5938" s="6"/>
      <c r="L5938" s="172"/>
    </row>
    <row r="5939" spans="11:12" x14ac:dyDescent="0.2">
      <c r="K5939" s="6"/>
      <c r="L5939" s="172"/>
    </row>
    <row r="5940" spans="11:12" x14ac:dyDescent="0.2">
      <c r="K5940" s="6"/>
      <c r="L5940" s="172"/>
    </row>
    <row r="5941" spans="11:12" x14ac:dyDescent="0.2">
      <c r="K5941" s="6"/>
      <c r="L5941" s="172"/>
    </row>
    <row r="5942" spans="11:12" x14ac:dyDescent="0.2">
      <c r="K5942" s="6"/>
      <c r="L5942" s="172"/>
    </row>
    <row r="5943" spans="11:12" x14ac:dyDescent="0.2">
      <c r="K5943" s="6"/>
      <c r="L5943" s="172"/>
    </row>
    <row r="5944" spans="11:12" x14ac:dyDescent="0.2">
      <c r="K5944" s="6"/>
      <c r="L5944" s="172"/>
    </row>
    <row r="5945" spans="11:12" x14ac:dyDescent="0.2">
      <c r="K5945" s="6"/>
      <c r="L5945" s="172"/>
    </row>
    <row r="5946" spans="11:12" x14ac:dyDescent="0.2">
      <c r="K5946" s="6"/>
      <c r="L5946" s="172"/>
    </row>
    <row r="5947" spans="11:12" x14ac:dyDescent="0.2">
      <c r="K5947" s="6"/>
      <c r="L5947" s="172"/>
    </row>
    <row r="5948" spans="11:12" x14ac:dyDescent="0.2">
      <c r="K5948" s="6"/>
      <c r="L5948" s="172"/>
    </row>
    <row r="5949" spans="11:12" x14ac:dyDescent="0.2">
      <c r="K5949" s="6"/>
      <c r="L5949" s="172"/>
    </row>
    <row r="5950" spans="11:12" x14ac:dyDescent="0.2">
      <c r="K5950" s="6"/>
      <c r="L5950" s="172"/>
    </row>
    <row r="5951" spans="11:12" x14ac:dyDescent="0.2">
      <c r="K5951" s="6"/>
      <c r="L5951" s="172"/>
    </row>
    <row r="5952" spans="11:12" x14ac:dyDescent="0.2">
      <c r="K5952" s="6"/>
      <c r="L5952" s="172"/>
    </row>
    <row r="5953" spans="11:12" x14ac:dyDescent="0.2">
      <c r="K5953" s="6"/>
      <c r="L5953" s="172"/>
    </row>
    <row r="5954" spans="11:12" x14ac:dyDescent="0.2">
      <c r="K5954" s="6"/>
      <c r="L5954" s="172"/>
    </row>
    <row r="5955" spans="11:12" x14ac:dyDescent="0.2">
      <c r="K5955" s="6"/>
      <c r="L5955" s="172"/>
    </row>
    <row r="5956" spans="11:12" x14ac:dyDescent="0.2">
      <c r="K5956" s="6"/>
      <c r="L5956" s="172"/>
    </row>
    <row r="5957" spans="11:12" x14ac:dyDescent="0.2">
      <c r="K5957" s="6"/>
      <c r="L5957" s="172"/>
    </row>
    <row r="5958" spans="11:12" x14ac:dyDescent="0.2">
      <c r="K5958" s="6"/>
      <c r="L5958" s="172"/>
    </row>
    <row r="5959" spans="11:12" x14ac:dyDescent="0.2">
      <c r="K5959" s="6"/>
      <c r="L5959" s="172"/>
    </row>
    <row r="5960" spans="11:12" x14ac:dyDescent="0.2">
      <c r="K5960" s="6"/>
      <c r="L5960" s="172"/>
    </row>
    <row r="5961" spans="11:12" x14ac:dyDescent="0.2">
      <c r="K5961" s="6"/>
      <c r="L5961" s="172"/>
    </row>
    <row r="5962" spans="11:12" x14ac:dyDescent="0.2">
      <c r="K5962" s="6"/>
      <c r="L5962" s="172"/>
    </row>
    <row r="5963" spans="11:12" x14ac:dyDescent="0.2">
      <c r="K5963" s="6"/>
      <c r="L5963" s="172"/>
    </row>
    <row r="5964" spans="11:12" x14ac:dyDescent="0.2">
      <c r="K5964" s="6"/>
      <c r="L5964" s="172"/>
    </row>
    <row r="5965" spans="11:12" x14ac:dyDescent="0.2">
      <c r="K5965" s="6"/>
      <c r="L5965" s="172"/>
    </row>
    <row r="5966" spans="11:12" x14ac:dyDescent="0.2">
      <c r="K5966" s="6"/>
      <c r="L5966" s="172"/>
    </row>
    <row r="5967" spans="11:12" x14ac:dyDescent="0.2">
      <c r="K5967" s="6"/>
      <c r="L5967" s="172"/>
    </row>
    <row r="5968" spans="11:12" x14ac:dyDescent="0.2">
      <c r="K5968" s="6"/>
      <c r="L5968" s="172"/>
    </row>
    <row r="5969" spans="11:12" x14ac:dyDescent="0.2">
      <c r="K5969" s="6"/>
      <c r="L5969" s="172"/>
    </row>
    <row r="5970" spans="11:12" x14ac:dyDescent="0.2">
      <c r="K5970" s="6"/>
      <c r="L5970" s="172"/>
    </row>
    <row r="5971" spans="11:12" x14ac:dyDescent="0.2">
      <c r="K5971" s="6"/>
      <c r="L5971" s="172"/>
    </row>
    <row r="5972" spans="11:12" x14ac:dyDescent="0.2">
      <c r="K5972" s="6"/>
      <c r="L5972" s="172"/>
    </row>
    <row r="5973" spans="11:12" x14ac:dyDescent="0.2">
      <c r="K5973" s="6"/>
      <c r="L5973" s="172"/>
    </row>
    <row r="5974" spans="11:12" x14ac:dyDescent="0.2">
      <c r="K5974" s="6"/>
      <c r="L5974" s="172"/>
    </row>
    <row r="5975" spans="11:12" x14ac:dyDescent="0.2">
      <c r="K5975" s="6"/>
      <c r="L5975" s="172"/>
    </row>
    <row r="5976" spans="11:12" x14ac:dyDescent="0.2">
      <c r="K5976" s="6"/>
      <c r="L5976" s="172"/>
    </row>
    <row r="5977" spans="11:12" x14ac:dyDescent="0.2">
      <c r="K5977" s="6"/>
      <c r="L5977" s="172"/>
    </row>
    <row r="5978" spans="11:12" x14ac:dyDescent="0.2">
      <c r="K5978" s="6"/>
      <c r="L5978" s="172"/>
    </row>
    <row r="5979" spans="11:12" x14ac:dyDescent="0.2">
      <c r="K5979" s="6"/>
      <c r="L5979" s="172"/>
    </row>
    <row r="5980" spans="11:12" x14ac:dyDescent="0.2">
      <c r="K5980" s="6"/>
      <c r="L5980" s="172"/>
    </row>
    <row r="5981" spans="11:12" x14ac:dyDescent="0.2">
      <c r="K5981" s="6"/>
      <c r="L5981" s="172"/>
    </row>
    <row r="5982" spans="11:12" x14ac:dyDescent="0.2">
      <c r="K5982" s="6"/>
      <c r="L5982" s="172"/>
    </row>
    <row r="5983" spans="11:12" x14ac:dyDescent="0.2">
      <c r="K5983" s="6"/>
      <c r="L5983" s="172"/>
    </row>
    <row r="5984" spans="11:12" x14ac:dyDescent="0.2">
      <c r="K5984" s="6"/>
      <c r="L5984" s="172"/>
    </row>
    <row r="5985" spans="11:12" x14ac:dyDescent="0.2">
      <c r="K5985" s="6"/>
      <c r="L5985" s="172"/>
    </row>
    <row r="5986" spans="11:12" x14ac:dyDescent="0.2">
      <c r="K5986" s="6"/>
      <c r="L5986" s="172"/>
    </row>
    <row r="5987" spans="11:12" x14ac:dyDescent="0.2">
      <c r="K5987" s="6"/>
      <c r="L5987" s="172"/>
    </row>
    <row r="5988" spans="11:12" x14ac:dyDescent="0.2">
      <c r="K5988" s="6"/>
      <c r="L5988" s="172"/>
    </row>
    <row r="5989" spans="11:12" x14ac:dyDescent="0.2">
      <c r="K5989" s="6"/>
      <c r="L5989" s="172"/>
    </row>
    <row r="5990" spans="11:12" x14ac:dyDescent="0.2">
      <c r="K5990" s="6"/>
      <c r="L5990" s="172"/>
    </row>
    <row r="5991" spans="11:12" x14ac:dyDescent="0.2">
      <c r="K5991" s="6"/>
      <c r="L5991" s="172"/>
    </row>
    <row r="5992" spans="11:12" x14ac:dyDescent="0.2">
      <c r="K5992" s="6"/>
      <c r="L5992" s="172"/>
    </row>
    <row r="5993" spans="11:12" x14ac:dyDescent="0.2">
      <c r="K5993" s="6"/>
      <c r="L5993" s="172"/>
    </row>
    <row r="5994" spans="11:12" x14ac:dyDescent="0.2">
      <c r="K5994" s="6"/>
      <c r="L5994" s="172"/>
    </row>
    <row r="5995" spans="11:12" x14ac:dyDescent="0.2">
      <c r="K5995" s="6"/>
      <c r="L5995" s="172"/>
    </row>
    <row r="5996" spans="11:12" x14ac:dyDescent="0.2">
      <c r="K5996" s="6"/>
      <c r="L5996" s="172"/>
    </row>
    <row r="5997" spans="11:12" x14ac:dyDescent="0.2">
      <c r="K5997" s="6"/>
      <c r="L5997" s="172"/>
    </row>
    <row r="5998" spans="11:12" x14ac:dyDescent="0.2">
      <c r="K5998" s="6"/>
      <c r="L5998" s="172"/>
    </row>
    <row r="5999" spans="11:12" x14ac:dyDescent="0.2">
      <c r="K5999" s="6"/>
      <c r="L5999" s="172"/>
    </row>
    <row r="6000" spans="11:12" x14ac:dyDescent="0.2">
      <c r="K6000" s="6"/>
      <c r="L6000" s="172"/>
    </row>
    <row r="6001" spans="11:12" x14ac:dyDescent="0.2">
      <c r="K6001" s="6"/>
      <c r="L6001" s="172"/>
    </row>
    <row r="6002" spans="11:12" x14ac:dyDescent="0.2">
      <c r="K6002" s="6"/>
      <c r="L6002" s="172"/>
    </row>
    <row r="6003" spans="11:12" x14ac:dyDescent="0.2">
      <c r="K6003" s="6"/>
      <c r="L6003" s="172"/>
    </row>
    <row r="6004" spans="11:12" x14ac:dyDescent="0.2">
      <c r="K6004" s="6"/>
      <c r="L6004" s="172"/>
    </row>
    <row r="6005" spans="11:12" x14ac:dyDescent="0.2">
      <c r="K6005" s="6"/>
      <c r="L6005" s="172"/>
    </row>
    <row r="6006" spans="11:12" x14ac:dyDescent="0.2">
      <c r="K6006" s="6"/>
      <c r="L6006" s="172"/>
    </row>
    <row r="6007" spans="11:12" x14ac:dyDescent="0.2">
      <c r="K6007" s="6"/>
      <c r="L6007" s="172"/>
    </row>
    <row r="6008" spans="11:12" x14ac:dyDescent="0.2">
      <c r="K6008" s="6"/>
      <c r="L6008" s="172"/>
    </row>
    <row r="6009" spans="11:12" x14ac:dyDescent="0.2">
      <c r="K6009" s="6"/>
      <c r="L6009" s="172"/>
    </row>
    <row r="6010" spans="11:12" x14ac:dyDescent="0.2">
      <c r="K6010" s="6"/>
      <c r="L6010" s="172"/>
    </row>
    <row r="6011" spans="11:12" x14ac:dyDescent="0.2">
      <c r="K6011" s="6"/>
      <c r="L6011" s="172"/>
    </row>
    <row r="6012" spans="11:12" x14ac:dyDescent="0.2">
      <c r="K6012" s="6"/>
      <c r="L6012" s="172"/>
    </row>
    <row r="6013" spans="11:12" x14ac:dyDescent="0.2">
      <c r="K6013" s="6"/>
      <c r="L6013" s="172"/>
    </row>
    <row r="6014" spans="11:12" x14ac:dyDescent="0.2">
      <c r="K6014" s="6"/>
      <c r="L6014" s="172"/>
    </row>
    <row r="6015" spans="11:12" x14ac:dyDescent="0.2">
      <c r="K6015" s="6"/>
      <c r="L6015" s="172"/>
    </row>
    <row r="6016" spans="11:12" x14ac:dyDescent="0.2">
      <c r="K6016" s="6"/>
      <c r="L6016" s="172"/>
    </row>
    <row r="6017" spans="11:12" x14ac:dyDescent="0.2">
      <c r="K6017" s="6"/>
      <c r="L6017" s="172"/>
    </row>
    <row r="6018" spans="11:12" x14ac:dyDescent="0.2">
      <c r="K6018" s="6"/>
      <c r="L6018" s="172"/>
    </row>
    <row r="6019" spans="11:12" x14ac:dyDescent="0.2">
      <c r="K6019" s="6"/>
      <c r="L6019" s="172"/>
    </row>
    <row r="6020" spans="11:12" x14ac:dyDescent="0.2">
      <c r="K6020" s="6"/>
      <c r="L6020" s="172"/>
    </row>
    <row r="6021" spans="11:12" x14ac:dyDescent="0.2">
      <c r="K6021" s="6"/>
      <c r="L6021" s="172"/>
    </row>
    <row r="6022" spans="11:12" x14ac:dyDescent="0.2">
      <c r="K6022" s="6"/>
      <c r="L6022" s="172"/>
    </row>
    <row r="6023" spans="11:12" x14ac:dyDescent="0.2">
      <c r="K6023" s="6"/>
      <c r="L6023" s="172"/>
    </row>
    <row r="6024" spans="11:12" x14ac:dyDescent="0.2">
      <c r="K6024" s="6"/>
      <c r="L6024" s="172"/>
    </row>
    <row r="6025" spans="11:12" x14ac:dyDescent="0.2">
      <c r="K6025" s="6"/>
      <c r="L6025" s="172"/>
    </row>
    <row r="6026" spans="11:12" x14ac:dyDescent="0.2">
      <c r="K6026" s="6"/>
      <c r="L6026" s="172"/>
    </row>
    <row r="6027" spans="11:12" x14ac:dyDescent="0.2">
      <c r="K6027" s="6"/>
      <c r="L6027" s="172"/>
    </row>
    <row r="6028" spans="11:12" x14ac:dyDescent="0.2">
      <c r="K6028" s="6"/>
      <c r="L6028" s="172"/>
    </row>
    <row r="6029" spans="11:12" x14ac:dyDescent="0.2">
      <c r="K6029" s="6"/>
      <c r="L6029" s="172"/>
    </row>
    <row r="6030" spans="11:12" x14ac:dyDescent="0.2">
      <c r="K6030" s="6"/>
      <c r="L6030" s="172"/>
    </row>
    <row r="6031" spans="11:12" x14ac:dyDescent="0.2">
      <c r="K6031" s="6"/>
      <c r="L6031" s="172"/>
    </row>
    <row r="6032" spans="11:12" x14ac:dyDescent="0.2">
      <c r="K6032" s="6"/>
      <c r="L6032" s="172"/>
    </row>
    <row r="6033" spans="11:12" x14ac:dyDescent="0.2">
      <c r="K6033" s="6"/>
      <c r="L6033" s="172"/>
    </row>
    <row r="6034" spans="11:12" x14ac:dyDescent="0.2">
      <c r="K6034" s="6"/>
      <c r="L6034" s="172"/>
    </row>
    <row r="6035" spans="11:12" x14ac:dyDescent="0.2">
      <c r="K6035" s="6"/>
      <c r="L6035" s="172"/>
    </row>
    <row r="6036" spans="11:12" x14ac:dyDescent="0.2">
      <c r="K6036" s="6"/>
      <c r="L6036" s="172"/>
    </row>
    <row r="6037" spans="11:12" x14ac:dyDescent="0.2">
      <c r="K6037" s="6"/>
      <c r="L6037" s="172"/>
    </row>
    <row r="6038" spans="11:12" x14ac:dyDescent="0.2">
      <c r="K6038" s="6"/>
      <c r="L6038" s="172"/>
    </row>
    <row r="6039" spans="11:12" x14ac:dyDescent="0.2">
      <c r="K6039" s="6"/>
      <c r="L6039" s="172"/>
    </row>
    <row r="6040" spans="11:12" x14ac:dyDescent="0.2">
      <c r="K6040" s="6"/>
      <c r="L6040" s="172"/>
    </row>
    <row r="6041" spans="11:12" x14ac:dyDescent="0.2">
      <c r="K6041" s="6"/>
      <c r="L6041" s="172"/>
    </row>
    <row r="6042" spans="11:12" x14ac:dyDescent="0.2">
      <c r="K6042" s="6"/>
      <c r="L6042" s="172"/>
    </row>
    <row r="6043" spans="11:12" x14ac:dyDescent="0.2">
      <c r="K6043" s="6"/>
      <c r="L6043" s="172"/>
    </row>
    <row r="6044" spans="11:12" x14ac:dyDescent="0.2">
      <c r="K6044" s="6"/>
      <c r="L6044" s="172"/>
    </row>
    <row r="6045" spans="11:12" x14ac:dyDescent="0.2">
      <c r="K6045" s="6"/>
      <c r="L6045" s="172"/>
    </row>
    <row r="6046" spans="11:12" x14ac:dyDescent="0.2">
      <c r="K6046" s="6"/>
      <c r="L6046" s="172"/>
    </row>
    <row r="6047" spans="11:12" x14ac:dyDescent="0.2">
      <c r="K6047" s="6"/>
      <c r="L6047" s="172"/>
    </row>
    <row r="6048" spans="11:12" x14ac:dyDescent="0.2">
      <c r="K6048" s="6"/>
      <c r="L6048" s="172"/>
    </row>
    <row r="6049" spans="11:12" x14ac:dyDescent="0.2">
      <c r="K6049" s="6"/>
      <c r="L6049" s="172"/>
    </row>
    <row r="6050" spans="11:12" x14ac:dyDescent="0.2">
      <c r="K6050" s="6"/>
      <c r="L6050" s="172"/>
    </row>
    <row r="6051" spans="11:12" x14ac:dyDescent="0.2">
      <c r="K6051" s="6"/>
      <c r="L6051" s="172"/>
    </row>
    <row r="6052" spans="11:12" x14ac:dyDescent="0.2">
      <c r="K6052" s="6"/>
      <c r="L6052" s="172"/>
    </row>
    <row r="6053" spans="11:12" x14ac:dyDescent="0.2">
      <c r="K6053" s="6"/>
      <c r="L6053" s="172"/>
    </row>
    <row r="6054" spans="11:12" x14ac:dyDescent="0.2">
      <c r="K6054" s="6"/>
      <c r="L6054" s="172"/>
    </row>
    <row r="6055" spans="11:12" x14ac:dyDescent="0.2">
      <c r="K6055" s="6"/>
      <c r="L6055" s="172"/>
    </row>
    <row r="6056" spans="11:12" x14ac:dyDescent="0.2">
      <c r="K6056" s="6"/>
      <c r="L6056" s="172"/>
    </row>
    <row r="6057" spans="11:12" x14ac:dyDescent="0.2">
      <c r="K6057" s="6"/>
      <c r="L6057" s="172"/>
    </row>
    <row r="6058" spans="11:12" x14ac:dyDescent="0.2">
      <c r="K6058" s="6"/>
      <c r="L6058" s="172"/>
    </row>
    <row r="6059" spans="11:12" x14ac:dyDescent="0.2">
      <c r="K6059" s="6"/>
      <c r="L6059" s="172"/>
    </row>
    <row r="6060" spans="11:12" x14ac:dyDescent="0.2">
      <c r="K6060" s="6"/>
      <c r="L6060" s="172"/>
    </row>
    <row r="6061" spans="11:12" x14ac:dyDescent="0.2">
      <c r="K6061" s="6"/>
      <c r="L6061" s="172"/>
    </row>
    <row r="6062" spans="11:12" x14ac:dyDescent="0.2">
      <c r="K6062" s="6"/>
      <c r="L6062" s="172"/>
    </row>
    <row r="6063" spans="11:12" x14ac:dyDescent="0.2">
      <c r="K6063" s="6"/>
      <c r="L6063" s="172"/>
    </row>
    <row r="6064" spans="11:12" x14ac:dyDescent="0.2">
      <c r="K6064" s="6"/>
      <c r="L6064" s="172"/>
    </row>
    <row r="6065" spans="11:12" x14ac:dyDescent="0.2">
      <c r="K6065" s="6"/>
      <c r="L6065" s="172"/>
    </row>
    <row r="6066" spans="11:12" x14ac:dyDescent="0.2">
      <c r="K6066" s="6"/>
      <c r="L6066" s="172"/>
    </row>
    <row r="6067" spans="11:12" x14ac:dyDescent="0.2">
      <c r="K6067" s="6"/>
      <c r="L6067" s="172"/>
    </row>
    <row r="6068" spans="11:12" x14ac:dyDescent="0.2">
      <c r="K6068" s="6"/>
      <c r="L6068" s="172"/>
    </row>
    <row r="6069" spans="11:12" x14ac:dyDescent="0.2">
      <c r="K6069" s="6"/>
      <c r="L6069" s="172"/>
    </row>
    <row r="6070" spans="11:12" x14ac:dyDescent="0.2">
      <c r="K6070" s="6"/>
      <c r="L6070" s="172"/>
    </row>
    <row r="6071" spans="11:12" x14ac:dyDescent="0.2">
      <c r="K6071" s="6"/>
      <c r="L6071" s="172"/>
    </row>
    <row r="6072" spans="11:12" x14ac:dyDescent="0.2">
      <c r="K6072" s="6"/>
      <c r="L6072" s="172"/>
    </row>
    <row r="6073" spans="11:12" x14ac:dyDescent="0.2">
      <c r="K6073" s="6"/>
      <c r="L6073" s="172"/>
    </row>
    <row r="6074" spans="11:12" x14ac:dyDescent="0.2">
      <c r="K6074" s="6"/>
      <c r="L6074" s="172"/>
    </row>
    <row r="6075" spans="11:12" x14ac:dyDescent="0.2">
      <c r="K6075" s="6"/>
      <c r="L6075" s="172"/>
    </row>
    <row r="6076" spans="11:12" x14ac:dyDescent="0.2">
      <c r="K6076" s="6"/>
      <c r="L6076" s="172"/>
    </row>
    <row r="6077" spans="11:12" x14ac:dyDescent="0.2">
      <c r="K6077" s="6"/>
      <c r="L6077" s="172"/>
    </row>
    <row r="6078" spans="11:12" x14ac:dyDescent="0.2">
      <c r="K6078" s="6"/>
      <c r="L6078" s="172"/>
    </row>
    <row r="6079" spans="11:12" x14ac:dyDescent="0.2">
      <c r="K6079" s="6"/>
      <c r="L6079" s="172"/>
    </row>
    <row r="6080" spans="11:12" x14ac:dyDescent="0.2">
      <c r="K6080" s="6"/>
      <c r="L6080" s="172"/>
    </row>
    <row r="6081" spans="11:12" x14ac:dyDescent="0.2">
      <c r="K6081" s="6"/>
      <c r="L6081" s="172"/>
    </row>
    <row r="6082" spans="11:12" x14ac:dyDescent="0.2">
      <c r="K6082" s="6"/>
      <c r="L6082" s="172"/>
    </row>
    <row r="6083" spans="11:12" x14ac:dyDescent="0.2">
      <c r="K6083" s="6"/>
      <c r="L6083" s="172"/>
    </row>
    <row r="6084" spans="11:12" x14ac:dyDescent="0.2">
      <c r="K6084" s="6"/>
      <c r="L6084" s="172"/>
    </row>
    <row r="6085" spans="11:12" x14ac:dyDescent="0.2">
      <c r="K6085" s="6"/>
      <c r="L6085" s="172"/>
    </row>
    <row r="6086" spans="11:12" x14ac:dyDescent="0.2">
      <c r="K6086" s="6"/>
      <c r="L6086" s="172"/>
    </row>
    <row r="6087" spans="11:12" x14ac:dyDescent="0.2">
      <c r="K6087" s="6"/>
      <c r="L6087" s="172"/>
    </row>
    <row r="6088" spans="11:12" x14ac:dyDescent="0.2">
      <c r="K6088" s="6"/>
      <c r="L6088" s="172"/>
    </row>
    <row r="6089" spans="11:12" x14ac:dyDescent="0.2">
      <c r="K6089" s="6"/>
      <c r="L6089" s="172"/>
    </row>
    <row r="6090" spans="11:12" x14ac:dyDescent="0.2">
      <c r="K6090" s="6"/>
      <c r="L6090" s="172"/>
    </row>
    <row r="6091" spans="11:12" x14ac:dyDescent="0.2">
      <c r="K6091" s="6"/>
      <c r="L6091" s="172"/>
    </row>
    <row r="6092" spans="11:12" x14ac:dyDescent="0.2">
      <c r="K6092" s="6"/>
      <c r="L6092" s="172"/>
    </row>
    <row r="6093" spans="11:12" x14ac:dyDescent="0.2">
      <c r="K6093" s="6"/>
      <c r="L6093" s="172"/>
    </row>
    <row r="6094" spans="11:12" x14ac:dyDescent="0.2">
      <c r="K6094" s="6"/>
      <c r="L6094" s="172"/>
    </row>
    <row r="6095" spans="11:12" x14ac:dyDescent="0.2">
      <c r="K6095" s="6"/>
      <c r="L6095" s="172"/>
    </row>
    <row r="6096" spans="11:12" x14ac:dyDescent="0.2">
      <c r="K6096" s="6"/>
      <c r="L6096" s="172"/>
    </row>
    <row r="6097" spans="11:12" x14ac:dyDescent="0.2">
      <c r="K6097" s="6"/>
      <c r="L6097" s="172"/>
    </row>
    <row r="6098" spans="11:12" x14ac:dyDescent="0.2">
      <c r="K6098" s="6"/>
      <c r="L6098" s="172"/>
    </row>
    <row r="6099" spans="11:12" x14ac:dyDescent="0.2">
      <c r="K6099" s="6"/>
      <c r="L6099" s="172"/>
    </row>
    <row r="6100" spans="11:12" x14ac:dyDescent="0.2">
      <c r="K6100" s="6"/>
      <c r="L6100" s="172"/>
    </row>
    <row r="6101" spans="11:12" x14ac:dyDescent="0.2">
      <c r="K6101" s="6"/>
      <c r="L6101" s="172"/>
    </row>
    <row r="6102" spans="11:12" x14ac:dyDescent="0.2">
      <c r="K6102" s="6"/>
      <c r="L6102" s="172"/>
    </row>
    <row r="6103" spans="11:12" x14ac:dyDescent="0.2">
      <c r="K6103" s="6"/>
      <c r="L6103" s="172"/>
    </row>
    <row r="6104" spans="11:12" x14ac:dyDescent="0.2">
      <c r="K6104" s="6"/>
      <c r="L6104" s="172"/>
    </row>
    <row r="6105" spans="11:12" x14ac:dyDescent="0.2">
      <c r="K6105" s="6"/>
      <c r="L6105" s="172"/>
    </row>
    <row r="6106" spans="11:12" x14ac:dyDescent="0.2">
      <c r="K6106" s="6"/>
      <c r="L6106" s="172"/>
    </row>
    <row r="6107" spans="11:12" x14ac:dyDescent="0.2">
      <c r="K6107" s="6"/>
      <c r="L6107" s="172"/>
    </row>
    <row r="6108" spans="11:12" x14ac:dyDescent="0.2">
      <c r="K6108" s="6"/>
      <c r="L6108" s="172"/>
    </row>
    <row r="6109" spans="11:12" x14ac:dyDescent="0.2">
      <c r="K6109" s="6"/>
      <c r="L6109" s="172"/>
    </row>
    <row r="6110" spans="11:12" x14ac:dyDescent="0.2">
      <c r="K6110" s="6"/>
      <c r="L6110" s="172"/>
    </row>
    <row r="6111" spans="11:12" x14ac:dyDescent="0.2">
      <c r="K6111" s="6"/>
      <c r="L6111" s="172"/>
    </row>
    <row r="6112" spans="11:12" x14ac:dyDescent="0.2">
      <c r="K6112" s="6"/>
      <c r="L6112" s="172"/>
    </row>
    <row r="6113" spans="11:12" x14ac:dyDescent="0.2">
      <c r="K6113" s="6"/>
      <c r="L6113" s="172"/>
    </row>
    <row r="6114" spans="11:12" x14ac:dyDescent="0.2">
      <c r="K6114" s="6"/>
      <c r="L6114" s="172"/>
    </row>
    <row r="6115" spans="11:12" x14ac:dyDescent="0.2">
      <c r="K6115" s="6"/>
      <c r="L6115" s="172"/>
    </row>
    <row r="6116" spans="11:12" x14ac:dyDescent="0.2">
      <c r="K6116" s="6"/>
      <c r="L6116" s="172"/>
    </row>
    <row r="6117" spans="11:12" x14ac:dyDescent="0.2">
      <c r="K6117" s="6"/>
      <c r="L6117" s="172"/>
    </row>
    <row r="6118" spans="11:12" x14ac:dyDescent="0.2">
      <c r="K6118" s="6"/>
      <c r="L6118" s="172"/>
    </row>
    <row r="6119" spans="11:12" x14ac:dyDescent="0.2">
      <c r="K6119" s="6"/>
      <c r="L6119" s="172"/>
    </row>
    <row r="6120" spans="11:12" x14ac:dyDescent="0.2">
      <c r="K6120" s="6"/>
      <c r="L6120" s="172"/>
    </row>
    <row r="6121" spans="11:12" x14ac:dyDescent="0.2">
      <c r="K6121" s="6"/>
      <c r="L6121" s="172"/>
    </row>
    <row r="6122" spans="11:12" x14ac:dyDescent="0.2">
      <c r="K6122" s="6"/>
      <c r="L6122" s="172"/>
    </row>
    <row r="6123" spans="11:12" x14ac:dyDescent="0.2">
      <c r="K6123" s="6"/>
      <c r="L6123" s="172"/>
    </row>
    <row r="6124" spans="11:12" x14ac:dyDescent="0.2">
      <c r="K6124" s="6"/>
      <c r="L6124" s="172"/>
    </row>
    <row r="6125" spans="11:12" x14ac:dyDescent="0.2">
      <c r="K6125" s="6"/>
      <c r="L6125" s="172"/>
    </row>
    <row r="6126" spans="11:12" x14ac:dyDescent="0.2">
      <c r="K6126" s="6"/>
      <c r="L6126" s="172"/>
    </row>
    <row r="6127" spans="11:12" x14ac:dyDescent="0.2">
      <c r="K6127" s="6"/>
      <c r="L6127" s="172"/>
    </row>
    <row r="6128" spans="11:12" x14ac:dyDescent="0.2">
      <c r="K6128" s="6"/>
      <c r="L6128" s="172"/>
    </row>
    <row r="6129" spans="11:12" x14ac:dyDescent="0.2">
      <c r="K6129" s="6"/>
      <c r="L6129" s="172"/>
    </row>
    <row r="6130" spans="11:12" x14ac:dyDescent="0.2">
      <c r="K6130" s="6"/>
      <c r="L6130" s="172"/>
    </row>
    <row r="6131" spans="11:12" x14ac:dyDescent="0.2">
      <c r="K6131" s="6"/>
      <c r="L6131" s="172"/>
    </row>
    <row r="6132" spans="11:12" x14ac:dyDescent="0.2">
      <c r="K6132" s="6"/>
      <c r="L6132" s="172"/>
    </row>
    <row r="6133" spans="11:12" x14ac:dyDescent="0.2">
      <c r="K6133" s="6"/>
      <c r="L6133" s="172"/>
    </row>
    <row r="6134" spans="11:12" x14ac:dyDescent="0.2">
      <c r="K6134" s="6"/>
      <c r="L6134" s="172"/>
    </row>
    <row r="6135" spans="11:12" x14ac:dyDescent="0.2">
      <c r="K6135" s="6"/>
      <c r="L6135" s="172"/>
    </row>
    <row r="6136" spans="11:12" x14ac:dyDescent="0.2">
      <c r="K6136" s="6"/>
      <c r="L6136" s="172"/>
    </row>
    <row r="6137" spans="11:12" x14ac:dyDescent="0.2">
      <c r="K6137" s="6"/>
      <c r="L6137" s="172"/>
    </row>
    <row r="6138" spans="11:12" x14ac:dyDescent="0.2">
      <c r="K6138" s="6"/>
      <c r="L6138" s="172"/>
    </row>
    <row r="6139" spans="11:12" x14ac:dyDescent="0.2">
      <c r="K6139" s="6"/>
      <c r="L6139" s="172"/>
    </row>
    <row r="6140" spans="11:12" x14ac:dyDescent="0.2">
      <c r="K6140" s="6"/>
      <c r="L6140" s="172"/>
    </row>
    <row r="6141" spans="11:12" x14ac:dyDescent="0.2">
      <c r="K6141" s="6"/>
      <c r="L6141" s="172"/>
    </row>
    <row r="6142" spans="11:12" x14ac:dyDescent="0.2">
      <c r="K6142" s="6"/>
      <c r="L6142" s="172"/>
    </row>
    <row r="6143" spans="11:12" x14ac:dyDescent="0.2">
      <c r="K6143" s="6"/>
      <c r="L6143" s="172"/>
    </row>
    <row r="6144" spans="11:12" x14ac:dyDescent="0.2">
      <c r="K6144" s="6"/>
      <c r="L6144" s="172"/>
    </row>
    <row r="6145" spans="11:12" x14ac:dyDescent="0.2">
      <c r="K6145" s="6"/>
      <c r="L6145" s="172"/>
    </row>
    <row r="6146" spans="11:12" x14ac:dyDescent="0.2">
      <c r="K6146" s="6"/>
      <c r="L6146" s="172"/>
    </row>
    <row r="6147" spans="11:12" x14ac:dyDescent="0.2">
      <c r="K6147" s="6"/>
      <c r="L6147" s="172"/>
    </row>
    <row r="6148" spans="11:12" x14ac:dyDescent="0.2">
      <c r="K6148" s="6"/>
      <c r="L6148" s="172"/>
    </row>
    <row r="6149" spans="11:12" x14ac:dyDescent="0.2">
      <c r="K6149" s="6"/>
      <c r="L6149" s="172"/>
    </row>
    <row r="6150" spans="11:12" x14ac:dyDescent="0.2">
      <c r="K6150" s="6"/>
      <c r="L6150" s="172"/>
    </row>
    <row r="6151" spans="11:12" x14ac:dyDescent="0.2">
      <c r="K6151" s="6"/>
      <c r="L6151" s="172"/>
    </row>
    <row r="6152" spans="11:12" x14ac:dyDescent="0.2">
      <c r="K6152" s="6"/>
      <c r="L6152" s="172"/>
    </row>
    <row r="6153" spans="11:12" x14ac:dyDescent="0.2">
      <c r="K6153" s="6"/>
      <c r="L6153" s="172"/>
    </row>
    <row r="6154" spans="11:12" x14ac:dyDescent="0.2">
      <c r="K6154" s="6"/>
      <c r="L6154" s="172"/>
    </row>
    <row r="6155" spans="11:12" x14ac:dyDescent="0.2">
      <c r="K6155" s="6"/>
      <c r="L6155" s="172"/>
    </row>
    <row r="6156" spans="11:12" x14ac:dyDescent="0.2">
      <c r="K6156" s="6"/>
      <c r="L6156" s="172"/>
    </row>
    <row r="6157" spans="11:12" x14ac:dyDescent="0.2">
      <c r="K6157" s="6"/>
      <c r="L6157" s="172"/>
    </row>
    <row r="6158" spans="11:12" x14ac:dyDescent="0.2">
      <c r="K6158" s="6"/>
      <c r="L6158" s="172"/>
    </row>
    <row r="6159" spans="11:12" x14ac:dyDescent="0.2">
      <c r="K6159" s="6"/>
      <c r="L6159" s="172"/>
    </row>
    <row r="6160" spans="11:12" x14ac:dyDescent="0.2">
      <c r="K6160" s="6"/>
      <c r="L6160" s="172"/>
    </row>
    <row r="6161" spans="11:12" x14ac:dyDescent="0.2">
      <c r="K6161" s="6"/>
      <c r="L6161" s="172"/>
    </row>
    <row r="6162" spans="11:12" x14ac:dyDescent="0.2">
      <c r="K6162" s="6"/>
      <c r="L6162" s="172"/>
    </row>
    <row r="6163" spans="11:12" x14ac:dyDescent="0.2">
      <c r="K6163" s="6"/>
      <c r="L6163" s="172"/>
    </row>
    <row r="6164" spans="11:12" x14ac:dyDescent="0.2">
      <c r="K6164" s="6"/>
      <c r="L6164" s="172"/>
    </row>
    <row r="6165" spans="11:12" x14ac:dyDescent="0.2">
      <c r="K6165" s="6"/>
      <c r="L6165" s="172"/>
    </row>
    <row r="6166" spans="11:12" x14ac:dyDescent="0.2">
      <c r="K6166" s="6"/>
      <c r="L6166" s="172"/>
    </row>
    <row r="6167" spans="11:12" x14ac:dyDescent="0.2">
      <c r="K6167" s="6"/>
      <c r="L6167" s="172"/>
    </row>
    <row r="6168" spans="11:12" x14ac:dyDescent="0.2">
      <c r="K6168" s="6"/>
      <c r="L6168" s="172"/>
    </row>
    <row r="6169" spans="11:12" x14ac:dyDescent="0.2">
      <c r="K6169" s="6"/>
      <c r="L6169" s="172"/>
    </row>
    <row r="6170" spans="11:12" x14ac:dyDescent="0.2">
      <c r="K6170" s="6"/>
      <c r="L6170" s="172"/>
    </row>
    <row r="6171" spans="11:12" x14ac:dyDescent="0.2">
      <c r="K6171" s="6"/>
      <c r="L6171" s="172"/>
    </row>
    <row r="6172" spans="11:12" x14ac:dyDescent="0.2">
      <c r="K6172" s="6"/>
      <c r="L6172" s="172"/>
    </row>
    <row r="6173" spans="11:12" x14ac:dyDescent="0.2">
      <c r="K6173" s="6"/>
      <c r="L6173" s="172"/>
    </row>
    <row r="6174" spans="11:12" x14ac:dyDescent="0.2">
      <c r="K6174" s="6"/>
      <c r="L6174" s="172"/>
    </row>
    <row r="6175" spans="11:12" x14ac:dyDescent="0.2">
      <c r="K6175" s="6"/>
      <c r="L6175" s="172"/>
    </row>
    <row r="6176" spans="11:12" x14ac:dyDescent="0.2">
      <c r="K6176" s="6"/>
      <c r="L6176" s="172"/>
    </row>
    <row r="6177" spans="11:12" x14ac:dyDescent="0.2">
      <c r="K6177" s="6"/>
      <c r="L6177" s="172"/>
    </row>
    <row r="6178" spans="11:12" x14ac:dyDescent="0.2">
      <c r="K6178" s="6"/>
      <c r="L6178" s="172"/>
    </row>
    <row r="6179" spans="11:12" x14ac:dyDescent="0.2">
      <c r="K6179" s="6"/>
      <c r="L6179" s="172"/>
    </row>
    <row r="6180" spans="11:12" x14ac:dyDescent="0.2">
      <c r="K6180" s="6"/>
      <c r="L6180" s="172"/>
    </row>
    <row r="6181" spans="11:12" x14ac:dyDescent="0.2">
      <c r="K6181" s="6"/>
      <c r="L6181" s="172"/>
    </row>
    <row r="6182" spans="11:12" x14ac:dyDescent="0.2">
      <c r="K6182" s="6"/>
      <c r="L6182" s="172"/>
    </row>
    <row r="6183" spans="11:12" x14ac:dyDescent="0.2">
      <c r="K6183" s="6"/>
      <c r="L6183" s="172"/>
    </row>
    <row r="6184" spans="11:12" x14ac:dyDescent="0.2">
      <c r="K6184" s="6"/>
      <c r="L6184" s="172"/>
    </row>
    <row r="6185" spans="11:12" x14ac:dyDescent="0.2">
      <c r="K6185" s="6"/>
      <c r="L6185" s="172"/>
    </row>
    <row r="6186" spans="11:12" x14ac:dyDescent="0.2">
      <c r="K6186" s="6"/>
      <c r="L6186" s="172"/>
    </row>
    <row r="6187" spans="11:12" x14ac:dyDescent="0.2">
      <c r="K6187" s="6"/>
      <c r="L6187" s="172"/>
    </row>
    <row r="6188" spans="11:12" x14ac:dyDescent="0.2">
      <c r="K6188" s="6"/>
      <c r="L6188" s="172"/>
    </row>
    <row r="6189" spans="11:12" x14ac:dyDescent="0.2">
      <c r="K6189" s="6"/>
      <c r="L6189" s="172"/>
    </row>
    <row r="6190" spans="11:12" x14ac:dyDescent="0.2">
      <c r="K6190" s="6"/>
      <c r="L6190" s="172"/>
    </row>
    <row r="6191" spans="11:12" x14ac:dyDescent="0.2">
      <c r="K6191" s="6"/>
      <c r="L6191" s="172"/>
    </row>
    <row r="6192" spans="11:12" x14ac:dyDescent="0.2">
      <c r="K6192" s="6"/>
      <c r="L6192" s="172"/>
    </row>
    <row r="6193" spans="11:12" x14ac:dyDescent="0.2">
      <c r="K6193" s="6"/>
      <c r="L6193" s="172"/>
    </row>
    <row r="6194" spans="11:12" x14ac:dyDescent="0.2">
      <c r="K6194" s="6"/>
      <c r="L6194" s="172"/>
    </row>
    <row r="6195" spans="11:12" x14ac:dyDescent="0.2">
      <c r="K6195" s="6"/>
      <c r="L6195" s="172"/>
    </row>
    <row r="6196" spans="11:12" x14ac:dyDescent="0.2">
      <c r="K6196" s="6"/>
      <c r="L6196" s="172"/>
    </row>
    <row r="6197" spans="11:12" x14ac:dyDescent="0.2">
      <c r="K6197" s="6"/>
      <c r="L6197" s="172"/>
    </row>
    <row r="6198" spans="11:12" x14ac:dyDescent="0.2">
      <c r="K6198" s="6"/>
      <c r="L6198" s="172"/>
    </row>
    <row r="6199" spans="11:12" x14ac:dyDescent="0.2">
      <c r="K6199" s="6"/>
      <c r="L6199" s="172"/>
    </row>
    <row r="6200" spans="11:12" x14ac:dyDescent="0.2">
      <c r="K6200" s="6"/>
      <c r="L6200" s="172"/>
    </row>
    <row r="6201" spans="11:12" x14ac:dyDescent="0.2">
      <c r="K6201" s="6"/>
      <c r="L6201" s="172"/>
    </row>
    <row r="6202" spans="11:12" x14ac:dyDescent="0.2">
      <c r="K6202" s="6"/>
      <c r="L6202" s="172"/>
    </row>
    <row r="6203" spans="11:12" x14ac:dyDescent="0.2">
      <c r="K6203" s="6"/>
      <c r="L6203" s="172"/>
    </row>
    <row r="6204" spans="11:12" x14ac:dyDescent="0.2">
      <c r="K6204" s="6"/>
      <c r="L6204" s="172"/>
    </row>
    <row r="6205" spans="11:12" x14ac:dyDescent="0.2">
      <c r="K6205" s="6"/>
      <c r="L6205" s="172"/>
    </row>
    <row r="6206" spans="11:12" x14ac:dyDescent="0.2">
      <c r="K6206" s="6"/>
      <c r="L6206" s="172"/>
    </row>
    <row r="6207" spans="11:12" x14ac:dyDescent="0.2">
      <c r="K6207" s="6"/>
      <c r="L6207" s="172"/>
    </row>
    <row r="6208" spans="11:12" x14ac:dyDescent="0.2">
      <c r="K6208" s="6"/>
      <c r="L6208" s="172"/>
    </row>
    <row r="6209" spans="11:12" x14ac:dyDescent="0.2">
      <c r="K6209" s="6"/>
      <c r="L6209" s="172"/>
    </row>
    <row r="6210" spans="11:12" x14ac:dyDescent="0.2">
      <c r="K6210" s="6"/>
      <c r="L6210" s="172"/>
    </row>
    <row r="6211" spans="11:12" x14ac:dyDescent="0.2">
      <c r="K6211" s="6"/>
      <c r="L6211" s="172"/>
    </row>
    <row r="6212" spans="11:12" x14ac:dyDescent="0.2">
      <c r="K6212" s="6"/>
      <c r="L6212" s="172"/>
    </row>
    <row r="6213" spans="11:12" x14ac:dyDescent="0.2">
      <c r="K6213" s="6"/>
      <c r="L6213" s="172"/>
    </row>
    <row r="6214" spans="11:12" x14ac:dyDescent="0.2">
      <c r="K6214" s="6"/>
      <c r="L6214" s="172"/>
    </row>
    <row r="6215" spans="11:12" x14ac:dyDescent="0.2">
      <c r="K6215" s="6"/>
      <c r="L6215" s="172"/>
    </row>
    <row r="6216" spans="11:12" x14ac:dyDescent="0.2">
      <c r="K6216" s="6"/>
      <c r="L6216" s="172"/>
    </row>
    <row r="6217" spans="11:12" x14ac:dyDescent="0.2">
      <c r="K6217" s="6"/>
      <c r="L6217" s="172"/>
    </row>
    <row r="6218" spans="11:12" x14ac:dyDescent="0.2">
      <c r="K6218" s="6"/>
      <c r="L6218" s="172"/>
    </row>
    <row r="6219" spans="11:12" x14ac:dyDescent="0.2">
      <c r="K6219" s="6"/>
      <c r="L6219" s="172"/>
    </row>
    <row r="6220" spans="11:12" x14ac:dyDescent="0.2">
      <c r="K6220" s="6"/>
      <c r="L6220" s="172"/>
    </row>
    <row r="6221" spans="11:12" x14ac:dyDescent="0.2">
      <c r="K6221" s="6"/>
      <c r="L6221" s="172"/>
    </row>
    <row r="6222" spans="11:12" x14ac:dyDescent="0.2">
      <c r="K6222" s="6"/>
      <c r="L6222" s="172"/>
    </row>
    <row r="6223" spans="11:12" x14ac:dyDescent="0.2">
      <c r="K6223" s="6"/>
      <c r="L6223" s="172"/>
    </row>
    <row r="6224" spans="11:12" x14ac:dyDescent="0.2">
      <c r="K6224" s="6"/>
      <c r="L6224" s="172"/>
    </row>
    <row r="6225" spans="11:12" x14ac:dyDescent="0.2">
      <c r="K6225" s="6"/>
      <c r="L6225" s="172"/>
    </row>
    <row r="6226" spans="11:12" x14ac:dyDescent="0.2">
      <c r="K6226" s="6"/>
      <c r="L6226" s="172"/>
    </row>
    <row r="6227" spans="11:12" x14ac:dyDescent="0.2">
      <c r="K6227" s="6"/>
      <c r="L6227" s="172"/>
    </row>
    <row r="6228" spans="11:12" x14ac:dyDescent="0.2">
      <c r="K6228" s="6"/>
      <c r="L6228" s="172"/>
    </row>
    <row r="6229" spans="11:12" x14ac:dyDescent="0.2">
      <c r="K6229" s="6"/>
      <c r="L6229" s="172"/>
    </row>
    <row r="6230" spans="11:12" x14ac:dyDescent="0.2">
      <c r="K6230" s="6"/>
      <c r="L6230" s="172"/>
    </row>
    <row r="6231" spans="11:12" x14ac:dyDescent="0.2">
      <c r="K6231" s="6"/>
      <c r="L6231" s="172"/>
    </row>
    <row r="6232" spans="11:12" x14ac:dyDescent="0.2">
      <c r="K6232" s="6"/>
      <c r="L6232" s="172"/>
    </row>
    <row r="6233" spans="11:12" x14ac:dyDescent="0.2">
      <c r="K6233" s="6"/>
      <c r="L6233" s="172"/>
    </row>
    <row r="6234" spans="11:12" x14ac:dyDescent="0.2">
      <c r="K6234" s="6"/>
      <c r="L6234" s="172"/>
    </row>
    <row r="6235" spans="11:12" x14ac:dyDescent="0.2">
      <c r="K6235" s="6"/>
      <c r="L6235" s="172"/>
    </row>
    <row r="6236" spans="11:12" x14ac:dyDescent="0.2">
      <c r="K6236" s="6"/>
      <c r="L6236" s="172"/>
    </row>
    <row r="6237" spans="11:12" x14ac:dyDescent="0.2">
      <c r="K6237" s="6"/>
      <c r="L6237" s="172"/>
    </row>
    <row r="6238" spans="11:12" x14ac:dyDescent="0.2">
      <c r="K6238" s="6"/>
      <c r="L6238" s="172"/>
    </row>
    <row r="6239" spans="11:12" x14ac:dyDescent="0.2">
      <c r="K6239" s="6"/>
      <c r="L6239" s="172"/>
    </row>
    <row r="6240" spans="11:12" x14ac:dyDescent="0.2">
      <c r="K6240" s="6"/>
      <c r="L6240" s="172"/>
    </row>
    <row r="6241" spans="11:12" x14ac:dyDescent="0.2">
      <c r="K6241" s="6"/>
      <c r="L6241" s="172"/>
    </row>
    <row r="6242" spans="11:12" x14ac:dyDescent="0.2">
      <c r="K6242" s="6"/>
      <c r="L6242" s="172"/>
    </row>
    <row r="6243" spans="11:12" x14ac:dyDescent="0.2">
      <c r="K6243" s="6"/>
      <c r="L6243" s="172"/>
    </row>
    <row r="6244" spans="11:12" x14ac:dyDescent="0.2">
      <c r="K6244" s="6"/>
      <c r="L6244" s="172"/>
    </row>
    <row r="6245" spans="11:12" x14ac:dyDescent="0.2">
      <c r="K6245" s="6"/>
      <c r="L6245" s="172"/>
    </row>
    <row r="6246" spans="11:12" x14ac:dyDescent="0.2">
      <c r="K6246" s="6"/>
      <c r="L6246" s="172"/>
    </row>
    <row r="6247" spans="11:12" x14ac:dyDescent="0.2">
      <c r="K6247" s="6"/>
      <c r="L6247" s="172"/>
    </row>
    <row r="6248" spans="11:12" x14ac:dyDescent="0.2">
      <c r="K6248" s="6"/>
      <c r="L6248" s="172"/>
    </row>
    <row r="6249" spans="11:12" x14ac:dyDescent="0.2">
      <c r="K6249" s="6"/>
      <c r="L6249" s="172"/>
    </row>
    <row r="6250" spans="11:12" x14ac:dyDescent="0.2">
      <c r="K6250" s="6"/>
      <c r="L6250" s="172"/>
    </row>
    <row r="6251" spans="11:12" x14ac:dyDescent="0.2">
      <c r="K6251" s="6"/>
      <c r="L6251" s="172"/>
    </row>
    <row r="6252" spans="11:12" x14ac:dyDescent="0.2">
      <c r="K6252" s="6"/>
      <c r="L6252" s="172"/>
    </row>
    <row r="6253" spans="11:12" x14ac:dyDescent="0.2">
      <c r="K6253" s="6"/>
      <c r="L6253" s="172"/>
    </row>
    <row r="6254" spans="11:12" x14ac:dyDescent="0.2">
      <c r="K6254" s="6"/>
      <c r="L6254" s="172"/>
    </row>
    <row r="6255" spans="11:12" x14ac:dyDescent="0.2">
      <c r="K6255" s="6"/>
      <c r="L6255" s="172"/>
    </row>
    <row r="6256" spans="11:12" x14ac:dyDescent="0.2">
      <c r="K6256" s="6"/>
      <c r="L6256" s="172"/>
    </row>
    <row r="6257" spans="11:12" x14ac:dyDescent="0.2">
      <c r="K6257" s="6"/>
      <c r="L6257" s="172"/>
    </row>
    <row r="6258" spans="11:12" x14ac:dyDescent="0.2">
      <c r="K6258" s="6"/>
      <c r="L6258" s="172"/>
    </row>
    <row r="6259" spans="11:12" x14ac:dyDescent="0.2">
      <c r="K6259" s="6"/>
      <c r="L6259" s="172"/>
    </row>
    <row r="6260" spans="11:12" x14ac:dyDescent="0.2">
      <c r="K6260" s="6"/>
      <c r="L6260" s="172"/>
    </row>
    <row r="6261" spans="11:12" x14ac:dyDescent="0.2">
      <c r="K6261" s="6"/>
      <c r="L6261" s="172"/>
    </row>
    <row r="6262" spans="11:12" x14ac:dyDescent="0.2">
      <c r="K6262" s="6"/>
      <c r="L6262" s="172"/>
    </row>
    <row r="6263" spans="11:12" x14ac:dyDescent="0.2">
      <c r="K6263" s="6"/>
      <c r="L6263" s="172"/>
    </row>
    <row r="6264" spans="11:12" x14ac:dyDescent="0.2">
      <c r="K6264" s="6"/>
      <c r="L6264" s="172"/>
    </row>
    <row r="6265" spans="11:12" x14ac:dyDescent="0.2">
      <c r="K6265" s="6"/>
      <c r="L6265" s="172"/>
    </row>
    <row r="6266" spans="11:12" x14ac:dyDescent="0.2">
      <c r="K6266" s="6"/>
      <c r="L6266" s="172"/>
    </row>
    <row r="6267" spans="11:12" x14ac:dyDescent="0.2">
      <c r="K6267" s="6"/>
      <c r="L6267" s="172"/>
    </row>
    <row r="6268" spans="11:12" x14ac:dyDescent="0.2">
      <c r="K6268" s="6"/>
      <c r="L6268" s="172"/>
    </row>
    <row r="6269" spans="11:12" x14ac:dyDescent="0.2">
      <c r="K6269" s="6"/>
      <c r="L6269" s="172"/>
    </row>
    <row r="6270" spans="11:12" x14ac:dyDescent="0.2">
      <c r="K6270" s="6"/>
      <c r="L6270" s="172"/>
    </row>
    <row r="6271" spans="11:12" x14ac:dyDescent="0.2">
      <c r="K6271" s="6"/>
      <c r="L6271" s="172"/>
    </row>
    <row r="6272" spans="11:12" x14ac:dyDescent="0.2">
      <c r="K6272" s="6"/>
      <c r="L6272" s="172"/>
    </row>
    <row r="6273" spans="11:12" x14ac:dyDescent="0.2">
      <c r="K6273" s="6"/>
      <c r="L6273" s="172"/>
    </row>
    <row r="6274" spans="11:12" x14ac:dyDescent="0.2">
      <c r="K6274" s="6"/>
      <c r="L6274" s="172"/>
    </row>
    <row r="6275" spans="11:12" x14ac:dyDescent="0.2">
      <c r="K6275" s="6"/>
      <c r="L6275" s="172"/>
    </row>
    <row r="6276" spans="11:12" x14ac:dyDescent="0.2">
      <c r="K6276" s="6"/>
      <c r="L6276" s="172"/>
    </row>
    <row r="6277" spans="11:12" x14ac:dyDescent="0.2">
      <c r="K6277" s="6"/>
      <c r="L6277" s="172"/>
    </row>
    <row r="6278" spans="11:12" x14ac:dyDescent="0.2">
      <c r="K6278" s="6"/>
      <c r="L6278" s="172"/>
    </row>
    <row r="6279" spans="11:12" x14ac:dyDescent="0.2">
      <c r="K6279" s="6"/>
      <c r="L6279" s="172"/>
    </row>
    <row r="6280" spans="11:12" x14ac:dyDescent="0.2">
      <c r="K6280" s="6"/>
      <c r="L6280" s="172"/>
    </row>
    <row r="6281" spans="11:12" x14ac:dyDescent="0.2">
      <c r="K6281" s="6"/>
      <c r="L6281" s="172"/>
    </row>
    <row r="6282" spans="11:12" x14ac:dyDescent="0.2">
      <c r="K6282" s="6"/>
      <c r="L6282" s="172"/>
    </row>
    <row r="6283" spans="11:12" x14ac:dyDescent="0.2">
      <c r="K6283" s="6"/>
      <c r="L6283" s="172"/>
    </row>
    <row r="6284" spans="11:12" x14ac:dyDescent="0.2">
      <c r="K6284" s="6"/>
      <c r="L6284" s="172"/>
    </row>
    <row r="6285" spans="11:12" x14ac:dyDescent="0.2">
      <c r="K6285" s="6"/>
      <c r="L6285" s="172"/>
    </row>
    <row r="6286" spans="11:12" x14ac:dyDescent="0.2">
      <c r="K6286" s="6"/>
      <c r="L6286" s="172"/>
    </row>
    <row r="6287" spans="11:12" x14ac:dyDescent="0.2">
      <c r="K6287" s="6"/>
      <c r="L6287" s="172"/>
    </row>
    <row r="6288" spans="11:12" x14ac:dyDescent="0.2">
      <c r="K6288" s="6"/>
      <c r="L6288" s="172"/>
    </row>
    <row r="6289" spans="11:12" x14ac:dyDescent="0.2">
      <c r="K6289" s="6"/>
      <c r="L6289" s="172"/>
    </row>
    <row r="6290" spans="11:12" x14ac:dyDescent="0.2">
      <c r="K6290" s="6"/>
      <c r="L6290" s="172"/>
    </row>
    <row r="6291" spans="11:12" x14ac:dyDescent="0.2">
      <c r="K6291" s="6"/>
      <c r="L6291" s="172"/>
    </row>
    <row r="6292" spans="11:12" x14ac:dyDescent="0.2">
      <c r="K6292" s="6"/>
      <c r="L6292" s="172"/>
    </row>
    <row r="6293" spans="11:12" x14ac:dyDescent="0.2">
      <c r="K6293" s="6"/>
      <c r="L6293" s="172"/>
    </row>
    <row r="6294" spans="11:12" x14ac:dyDescent="0.2">
      <c r="K6294" s="6"/>
      <c r="L6294" s="172"/>
    </row>
    <row r="6295" spans="11:12" x14ac:dyDescent="0.2">
      <c r="K6295" s="6"/>
      <c r="L6295" s="172"/>
    </row>
    <row r="6296" spans="11:12" x14ac:dyDescent="0.2">
      <c r="K6296" s="6"/>
      <c r="L6296" s="172"/>
    </row>
    <row r="6297" spans="11:12" x14ac:dyDescent="0.2">
      <c r="K6297" s="6"/>
      <c r="L6297" s="172"/>
    </row>
    <row r="6298" spans="11:12" x14ac:dyDescent="0.2">
      <c r="K6298" s="6"/>
      <c r="L6298" s="172"/>
    </row>
    <row r="6299" spans="11:12" x14ac:dyDescent="0.2">
      <c r="K6299" s="6"/>
      <c r="L6299" s="172"/>
    </row>
    <row r="6300" spans="11:12" x14ac:dyDescent="0.2">
      <c r="K6300" s="6"/>
      <c r="L6300" s="172"/>
    </row>
    <row r="6301" spans="11:12" x14ac:dyDescent="0.2">
      <c r="K6301" s="6"/>
      <c r="L6301" s="172"/>
    </row>
    <row r="6302" spans="11:12" x14ac:dyDescent="0.2">
      <c r="K6302" s="6"/>
      <c r="L6302" s="172"/>
    </row>
    <row r="6303" spans="11:12" x14ac:dyDescent="0.2">
      <c r="K6303" s="6"/>
      <c r="L6303" s="172"/>
    </row>
    <row r="6304" spans="11:12" x14ac:dyDescent="0.2">
      <c r="K6304" s="6"/>
      <c r="L6304" s="172"/>
    </row>
    <row r="6305" spans="11:12" x14ac:dyDescent="0.2">
      <c r="K6305" s="6"/>
      <c r="L6305" s="172"/>
    </row>
    <row r="6306" spans="11:12" x14ac:dyDescent="0.2">
      <c r="K6306" s="6"/>
      <c r="L6306" s="172"/>
    </row>
    <row r="6307" spans="11:12" x14ac:dyDescent="0.2">
      <c r="K6307" s="6"/>
      <c r="L6307" s="172"/>
    </row>
    <row r="6308" spans="11:12" x14ac:dyDescent="0.2">
      <c r="K6308" s="6"/>
      <c r="L6308" s="172"/>
    </row>
    <row r="6309" spans="11:12" x14ac:dyDescent="0.2">
      <c r="K6309" s="6"/>
      <c r="L6309" s="172"/>
    </row>
    <row r="6310" spans="11:12" x14ac:dyDescent="0.2">
      <c r="K6310" s="6"/>
      <c r="L6310" s="172"/>
    </row>
    <row r="6311" spans="11:12" x14ac:dyDescent="0.2">
      <c r="K6311" s="6"/>
      <c r="L6311" s="172"/>
    </row>
    <row r="6312" spans="11:12" x14ac:dyDescent="0.2">
      <c r="K6312" s="6"/>
      <c r="L6312" s="172"/>
    </row>
    <row r="6313" spans="11:12" x14ac:dyDescent="0.2">
      <c r="K6313" s="6"/>
      <c r="L6313" s="172"/>
    </row>
    <row r="6314" spans="11:12" x14ac:dyDescent="0.2">
      <c r="K6314" s="6"/>
      <c r="L6314" s="172"/>
    </row>
    <row r="6315" spans="11:12" x14ac:dyDescent="0.2">
      <c r="K6315" s="6"/>
      <c r="L6315" s="172"/>
    </row>
    <row r="6316" spans="11:12" x14ac:dyDescent="0.2">
      <c r="K6316" s="6"/>
      <c r="L6316" s="172"/>
    </row>
    <row r="6317" spans="11:12" x14ac:dyDescent="0.2">
      <c r="K6317" s="6"/>
      <c r="L6317" s="172"/>
    </row>
    <row r="6318" spans="11:12" x14ac:dyDescent="0.2">
      <c r="K6318" s="6"/>
      <c r="L6318" s="172"/>
    </row>
    <row r="6319" spans="11:12" x14ac:dyDescent="0.2">
      <c r="K6319" s="6"/>
      <c r="L6319" s="172"/>
    </row>
    <row r="6320" spans="11:12" x14ac:dyDescent="0.2">
      <c r="K6320" s="6"/>
      <c r="L6320" s="172"/>
    </row>
    <row r="6321" spans="11:12" x14ac:dyDescent="0.2">
      <c r="K6321" s="6"/>
      <c r="L6321" s="172"/>
    </row>
    <row r="6322" spans="11:12" x14ac:dyDescent="0.2">
      <c r="K6322" s="6"/>
      <c r="L6322" s="172"/>
    </row>
    <row r="6323" spans="11:12" x14ac:dyDescent="0.2">
      <c r="K6323" s="6"/>
      <c r="L6323" s="172"/>
    </row>
    <row r="6324" spans="11:12" x14ac:dyDescent="0.2">
      <c r="K6324" s="6"/>
      <c r="L6324" s="172"/>
    </row>
    <row r="6325" spans="11:12" x14ac:dyDescent="0.2">
      <c r="K6325" s="6"/>
      <c r="L6325" s="172"/>
    </row>
    <row r="6326" spans="11:12" x14ac:dyDescent="0.2">
      <c r="K6326" s="6"/>
      <c r="L6326" s="172"/>
    </row>
    <row r="6327" spans="11:12" x14ac:dyDescent="0.2">
      <c r="K6327" s="6"/>
      <c r="L6327" s="172"/>
    </row>
    <row r="6328" spans="11:12" x14ac:dyDescent="0.2">
      <c r="K6328" s="6"/>
      <c r="L6328" s="172"/>
    </row>
    <row r="6329" spans="11:12" x14ac:dyDescent="0.2">
      <c r="K6329" s="6"/>
      <c r="L6329" s="172"/>
    </row>
    <row r="6330" spans="11:12" x14ac:dyDescent="0.2">
      <c r="K6330" s="6"/>
      <c r="L6330" s="172"/>
    </row>
    <row r="6331" spans="11:12" x14ac:dyDescent="0.2">
      <c r="K6331" s="6"/>
      <c r="L6331" s="172"/>
    </row>
    <row r="6332" spans="11:12" x14ac:dyDescent="0.2">
      <c r="K6332" s="6"/>
      <c r="L6332" s="172"/>
    </row>
    <row r="6333" spans="11:12" x14ac:dyDescent="0.2">
      <c r="K6333" s="6"/>
      <c r="L6333" s="172"/>
    </row>
    <row r="6334" spans="11:12" x14ac:dyDescent="0.2">
      <c r="K6334" s="6"/>
      <c r="L6334" s="172"/>
    </row>
    <row r="6335" spans="11:12" x14ac:dyDescent="0.2">
      <c r="K6335" s="6"/>
      <c r="L6335" s="172"/>
    </row>
    <row r="6336" spans="11:12" x14ac:dyDescent="0.2">
      <c r="K6336" s="6"/>
      <c r="L6336" s="172"/>
    </row>
    <row r="6337" spans="11:12" x14ac:dyDescent="0.2">
      <c r="K6337" s="6"/>
      <c r="L6337" s="172"/>
    </row>
    <row r="6338" spans="11:12" x14ac:dyDescent="0.2">
      <c r="K6338" s="6"/>
      <c r="L6338" s="172"/>
    </row>
    <row r="6339" spans="11:12" x14ac:dyDescent="0.2">
      <c r="K6339" s="6"/>
      <c r="L6339" s="172"/>
    </row>
    <row r="6340" spans="11:12" x14ac:dyDescent="0.2">
      <c r="K6340" s="6"/>
      <c r="L6340" s="172"/>
    </row>
    <row r="6341" spans="11:12" x14ac:dyDescent="0.2">
      <c r="K6341" s="6"/>
      <c r="L6341" s="172"/>
    </row>
    <row r="6342" spans="11:12" x14ac:dyDescent="0.2">
      <c r="K6342" s="6"/>
      <c r="L6342" s="172"/>
    </row>
    <row r="6343" spans="11:12" x14ac:dyDescent="0.2">
      <c r="K6343" s="6"/>
      <c r="L6343" s="172"/>
    </row>
    <row r="6344" spans="11:12" x14ac:dyDescent="0.2">
      <c r="K6344" s="6"/>
      <c r="L6344" s="172"/>
    </row>
    <row r="6345" spans="11:12" x14ac:dyDescent="0.2">
      <c r="K6345" s="6"/>
      <c r="L6345" s="172"/>
    </row>
    <row r="6346" spans="11:12" x14ac:dyDescent="0.2">
      <c r="K6346" s="6"/>
      <c r="L6346" s="172"/>
    </row>
    <row r="6347" spans="11:12" x14ac:dyDescent="0.2">
      <c r="K6347" s="6"/>
      <c r="L6347" s="172"/>
    </row>
    <row r="6348" spans="11:12" x14ac:dyDescent="0.2">
      <c r="K6348" s="6"/>
      <c r="L6348" s="172"/>
    </row>
    <row r="6349" spans="11:12" x14ac:dyDescent="0.2">
      <c r="K6349" s="6"/>
      <c r="L6349" s="172"/>
    </row>
    <row r="6350" spans="11:12" x14ac:dyDescent="0.2">
      <c r="K6350" s="6"/>
      <c r="L6350" s="172"/>
    </row>
    <row r="6351" spans="11:12" x14ac:dyDescent="0.2">
      <c r="K6351" s="6"/>
      <c r="L6351" s="172"/>
    </row>
    <row r="6352" spans="11:12" x14ac:dyDescent="0.2">
      <c r="K6352" s="6"/>
      <c r="L6352" s="172"/>
    </row>
    <row r="6353" spans="11:12" x14ac:dyDescent="0.2">
      <c r="K6353" s="6"/>
      <c r="L6353" s="172"/>
    </row>
    <row r="6354" spans="11:12" x14ac:dyDescent="0.2">
      <c r="K6354" s="6"/>
      <c r="L6354" s="172"/>
    </row>
    <row r="6355" spans="11:12" x14ac:dyDescent="0.2">
      <c r="K6355" s="6"/>
      <c r="L6355" s="172"/>
    </row>
    <row r="6356" spans="11:12" x14ac:dyDescent="0.2">
      <c r="K6356" s="6"/>
      <c r="L6356" s="172"/>
    </row>
    <row r="6357" spans="11:12" x14ac:dyDescent="0.2">
      <c r="K6357" s="6"/>
      <c r="L6357" s="172"/>
    </row>
    <row r="6358" spans="11:12" x14ac:dyDescent="0.2">
      <c r="K6358" s="6"/>
      <c r="L6358" s="172"/>
    </row>
    <row r="6359" spans="11:12" x14ac:dyDescent="0.2">
      <c r="K6359" s="6"/>
      <c r="L6359" s="172"/>
    </row>
    <row r="6360" spans="11:12" x14ac:dyDescent="0.2">
      <c r="K6360" s="6"/>
      <c r="L6360" s="172"/>
    </row>
    <row r="6361" spans="11:12" x14ac:dyDescent="0.2">
      <c r="K6361" s="6"/>
      <c r="L6361" s="172"/>
    </row>
    <row r="6362" spans="11:12" x14ac:dyDescent="0.2">
      <c r="K6362" s="6"/>
      <c r="L6362" s="172"/>
    </row>
    <row r="6363" spans="11:12" x14ac:dyDescent="0.2">
      <c r="K6363" s="6"/>
      <c r="L6363" s="172"/>
    </row>
    <row r="6364" spans="11:12" x14ac:dyDescent="0.2">
      <c r="K6364" s="6"/>
      <c r="L6364" s="172"/>
    </row>
    <row r="6365" spans="11:12" x14ac:dyDescent="0.2">
      <c r="K6365" s="6"/>
      <c r="L6365" s="172"/>
    </row>
    <row r="6366" spans="11:12" x14ac:dyDescent="0.2">
      <c r="K6366" s="6"/>
      <c r="L6366" s="172"/>
    </row>
    <row r="6367" spans="11:12" x14ac:dyDescent="0.2">
      <c r="K6367" s="6"/>
      <c r="L6367" s="172"/>
    </row>
    <row r="6368" spans="11:12" x14ac:dyDescent="0.2">
      <c r="K6368" s="6"/>
      <c r="L6368" s="172"/>
    </row>
    <row r="6369" spans="11:12" x14ac:dyDescent="0.2">
      <c r="K6369" s="6"/>
      <c r="L6369" s="172"/>
    </row>
    <row r="6370" spans="11:12" x14ac:dyDescent="0.2">
      <c r="K6370" s="6"/>
      <c r="L6370" s="172"/>
    </row>
    <row r="6371" spans="11:12" x14ac:dyDescent="0.2">
      <c r="K6371" s="6"/>
      <c r="L6371" s="172"/>
    </row>
    <row r="6372" spans="11:12" x14ac:dyDescent="0.2">
      <c r="K6372" s="6"/>
      <c r="L6372" s="172"/>
    </row>
    <row r="6373" spans="11:12" x14ac:dyDescent="0.2">
      <c r="K6373" s="6"/>
      <c r="L6373" s="172"/>
    </row>
    <row r="6374" spans="11:12" x14ac:dyDescent="0.2">
      <c r="K6374" s="6"/>
      <c r="L6374" s="172"/>
    </row>
    <row r="6375" spans="11:12" x14ac:dyDescent="0.2">
      <c r="K6375" s="6"/>
      <c r="L6375" s="172"/>
    </row>
    <row r="6376" spans="11:12" x14ac:dyDescent="0.2">
      <c r="K6376" s="6"/>
      <c r="L6376" s="172"/>
    </row>
    <row r="6377" spans="11:12" x14ac:dyDescent="0.2">
      <c r="K6377" s="6"/>
      <c r="L6377" s="172"/>
    </row>
    <row r="6378" spans="11:12" x14ac:dyDescent="0.2">
      <c r="K6378" s="6"/>
      <c r="L6378" s="172"/>
    </row>
    <row r="6379" spans="11:12" x14ac:dyDescent="0.2">
      <c r="K6379" s="6"/>
      <c r="L6379" s="172"/>
    </row>
    <row r="6380" spans="11:12" x14ac:dyDescent="0.2">
      <c r="K6380" s="6"/>
      <c r="L6380" s="172"/>
    </row>
    <row r="6381" spans="11:12" x14ac:dyDescent="0.2">
      <c r="K6381" s="6"/>
      <c r="L6381" s="172"/>
    </row>
    <row r="6382" spans="11:12" x14ac:dyDescent="0.2">
      <c r="K6382" s="6"/>
      <c r="L6382" s="172"/>
    </row>
    <row r="6383" spans="11:12" x14ac:dyDescent="0.2">
      <c r="K6383" s="6"/>
      <c r="L6383" s="172"/>
    </row>
    <row r="6384" spans="11:12" x14ac:dyDescent="0.2">
      <c r="K6384" s="6"/>
      <c r="L6384" s="172"/>
    </row>
    <row r="6385" spans="11:12" x14ac:dyDescent="0.2">
      <c r="K6385" s="6"/>
      <c r="L6385" s="172"/>
    </row>
    <row r="6386" spans="11:12" x14ac:dyDescent="0.2">
      <c r="K6386" s="6"/>
      <c r="L6386" s="172"/>
    </row>
    <row r="6387" spans="11:12" x14ac:dyDescent="0.2">
      <c r="K6387" s="6"/>
      <c r="L6387" s="172"/>
    </row>
    <row r="6388" spans="11:12" x14ac:dyDescent="0.2">
      <c r="K6388" s="6"/>
      <c r="L6388" s="172"/>
    </row>
    <row r="6389" spans="11:12" x14ac:dyDescent="0.2">
      <c r="K6389" s="6"/>
      <c r="L6389" s="172"/>
    </row>
    <row r="6390" spans="11:12" x14ac:dyDescent="0.2">
      <c r="K6390" s="6"/>
      <c r="L6390" s="172"/>
    </row>
    <row r="6391" spans="11:12" x14ac:dyDescent="0.2">
      <c r="K6391" s="6"/>
      <c r="L6391" s="172"/>
    </row>
    <row r="6392" spans="11:12" x14ac:dyDescent="0.2">
      <c r="K6392" s="6"/>
      <c r="L6392" s="172"/>
    </row>
    <row r="6393" spans="11:12" x14ac:dyDescent="0.2">
      <c r="K6393" s="6"/>
      <c r="L6393" s="172"/>
    </row>
    <row r="6394" spans="11:12" x14ac:dyDescent="0.2">
      <c r="K6394" s="6"/>
      <c r="L6394" s="172"/>
    </row>
    <row r="6395" spans="11:12" x14ac:dyDescent="0.2">
      <c r="K6395" s="6"/>
      <c r="L6395" s="172"/>
    </row>
    <row r="6396" spans="11:12" x14ac:dyDescent="0.2">
      <c r="K6396" s="6"/>
      <c r="L6396" s="172"/>
    </row>
    <row r="6397" spans="11:12" x14ac:dyDescent="0.2">
      <c r="K6397" s="6"/>
      <c r="L6397" s="172"/>
    </row>
    <row r="6398" spans="11:12" x14ac:dyDescent="0.2">
      <c r="K6398" s="6"/>
      <c r="L6398" s="172"/>
    </row>
    <row r="6399" spans="11:12" x14ac:dyDescent="0.2">
      <c r="K6399" s="6"/>
      <c r="L6399" s="172"/>
    </row>
    <row r="6400" spans="11:12" x14ac:dyDescent="0.2">
      <c r="K6400" s="6"/>
      <c r="L6400" s="172"/>
    </row>
    <row r="6401" spans="11:12" x14ac:dyDescent="0.2">
      <c r="K6401" s="6"/>
      <c r="L6401" s="172"/>
    </row>
    <row r="6402" spans="11:12" x14ac:dyDescent="0.2">
      <c r="K6402" s="6"/>
      <c r="L6402" s="172"/>
    </row>
    <row r="6403" spans="11:12" x14ac:dyDescent="0.2">
      <c r="K6403" s="6"/>
      <c r="L6403" s="172"/>
    </row>
    <row r="6404" spans="11:12" x14ac:dyDescent="0.2">
      <c r="K6404" s="6"/>
      <c r="L6404" s="172"/>
    </row>
    <row r="6405" spans="11:12" x14ac:dyDescent="0.2">
      <c r="K6405" s="6"/>
      <c r="L6405" s="172"/>
    </row>
    <row r="6406" spans="11:12" x14ac:dyDescent="0.2">
      <c r="K6406" s="6"/>
      <c r="L6406" s="172"/>
    </row>
    <row r="6407" spans="11:12" x14ac:dyDescent="0.2">
      <c r="K6407" s="6"/>
      <c r="L6407" s="172"/>
    </row>
    <row r="6408" spans="11:12" x14ac:dyDescent="0.2">
      <c r="K6408" s="6"/>
      <c r="L6408" s="172"/>
    </row>
    <row r="6409" spans="11:12" x14ac:dyDescent="0.2">
      <c r="K6409" s="6"/>
      <c r="L6409" s="172"/>
    </row>
    <row r="6410" spans="11:12" x14ac:dyDescent="0.2">
      <c r="K6410" s="6"/>
      <c r="L6410" s="172"/>
    </row>
    <row r="6411" spans="11:12" x14ac:dyDescent="0.2">
      <c r="K6411" s="6"/>
      <c r="L6411" s="172"/>
    </row>
    <row r="6412" spans="11:12" x14ac:dyDescent="0.2">
      <c r="K6412" s="6"/>
      <c r="L6412" s="172"/>
    </row>
    <row r="6413" spans="11:12" x14ac:dyDescent="0.2">
      <c r="K6413" s="6"/>
      <c r="L6413" s="172"/>
    </row>
    <row r="6414" spans="11:12" x14ac:dyDescent="0.2">
      <c r="K6414" s="6"/>
      <c r="L6414" s="172"/>
    </row>
    <row r="6415" spans="11:12" x14ac:dyDescent="0.2">
      <c r="K6415" s="6"/>
      <c r="L6415" s="172"/>
    </row>
    <row r="6416" spans="11:12" x14ac:dyDescent="0.2">
      <c r="K6416" s="6"/>
      <c r="L6416" s="172"/>
    </row>
    <row r="6417" spans="11:12" x14ac:dyDescent="0.2">
      <c r="K6417" s="6"/>
      <c r="L6417" s="172"/>
    </row>
    <row r="6418" spans="11:12" x14ac:dyDescent="0.2">
      <c r="K6418" s="6"/>
      <c r="L6418" s="172"/>
    </row>
    <row r="6419" spans="11:12" x14ac:dyDescent="0.2">
      <c r="K6419" s="6"/>
      <c r="L6419" s="172"/>
    </row>
    <row r="6420" spans="11:12" x14ac:dyDescent="0.2">
      <c r="K6420" s="6"/>
      <c r="L6420" s="172"/>
    </row>
    <row r="6421" spans="11:12" x14ac:dyDescent="0.2">
      <c r="K6421" s="6"/>
      <c r="L6421" s="172"/>
    </row>
    <row r="6422" spans="11:12" x14ac:dyDescent="0.2">
      <c r="K6422" s="6"/>
      <c r="L6422" s="172"/>
    </row>
    <row r="6423" spans="11:12" x14ac:dyDescent="0.2">
      <c r="K6423" s="6"/>
      <c r="L6423" s="172"/>
    </row>
    <row r="6424" spans="11:12" x14ac:dyDescent="0.2">
      <c r="K6424" s="6"/>
      <c r="L6424" s="172"/>
    </row>
    <row r="6425" spans="11:12" x14ac:dyDescent="0.2">
      <c r="K6425" s="6"/>
      <c r="L6425" s="172"/>
    </row>
    <row r="6426" spans="11:12" x14ac:dyDescent="0.2">
      <c r="K6426" s="6"/>
      <c r="L6426" s="172"/>
    </row>
    <row r="6427" spans="11:12" x14ac:dyDescent="0.2">
      <c r="K6427" s="6"/>
      <c r="L6427" s="172"/>
    </row>
    <row r="6428" spans="11:12" x14ac:dyDescent="0.2">
      <c r="K6428" s="6"/>
      <c r="L6428" s="172"/>
    </row>
    <row r="6429" spans="11:12" x14ac:dyDescent="0.2">
      <c r="K6429" s="6"/>
      <c r="L6429" s="172"/>
    </row>
    <row r="6430" spans="11:12" x14ac:dyDescent="0.2">
      <c r="K6430" s="6"/>
      <c r="L6430" s="172"/>
    </row>
    <row r="6431" spans="11:12" x14ac:dyDescent="0.2">
      <c r="K6431" s="6"/>
      <c r="L6431" s="172"/>
    </row>
    <row r="6432" spans="11:12" x14ac:dyDescent="0.2">
      <c r="K6432" s="6"/>
      <c r="L6432" s="172"/>
    </row>
    <row r="6433" spans="11:12" x14ac:dyDescent="0.2">
      <c r="K6433" s="6"/>
      <c r="L6433" s="172"/>
    </row>
    <row r="6434" spans="11:12" x14ac:dyDescent="0.2">
      <c r="K6434" s="6"/>
      <c r="L6434" s="172"/>
    </row>
    <row r="6435" spans="11:12" x14ac:dyDescent="0.2">
      <c r="K6435" s="6"/>
      <c r="L6435" s="172"/>
    </row>
    <row r="6436" spans="11:12" x14ac:dyDescent="0.2">
      <c r="K6436" s="6"/>
      <c r="L6436" s="172"/>
    </row>
    <row r="6437" spans="11:12" x14ac:dyDescent="0.2">
      <c r="K6437" s="6"/>
      <c r="L6437" s="172"/>
    </row>
    <row r="6438" spans="11:12" x14ac:dyDescent="0.2">
      <c r="K6438" s="6"/>
      <c r="L6438" s="172"/>
    </row>
    <row r="6439" spans="11:12" x14ac:dyDescent="0.2">
      <c r="K6439" s="6"/>
      <c r="L6439" s="172"/>
    </row>
    <row r="6440" spans="11:12" x14ac:dyDescent="0.2">
      <c r="K6440" s="6"/>
      <c r="L6440" s="172"/>
    </row>
    <row r="6441" spans="11:12" x14ac:dyDescent="0.2">
      <c r="K6441" s="6"/>
      <c r="L6441" s="172"/>
    </row>
    <row r="6442" spans="11:12" x14ac:dyDescent="0.2">
      <c r="K6442" s="6"/>
      <c r="L6442" s="172"/>
    </row>
    <row r="6443" spans="11:12" x14ac:dyDescent="0.2">
      <c r="K6443" s="6"/>
      <c r="L6443" s="172"/>
    </row>
    <row r="6444" spans="11:12" x14ac:dyDescent="0.2">
      <c r="K6444" s="6"/>
      <c r="L6444" s="172"/>
    </row>
    <row r="6445" spans="11:12" x14ac:dyDescent="0.2">
      <c r="K6445" s="6"/>
      <c r="L6445" s="172"/>
    </row>
    <row r="6446" spans="11:12" x14ac:dyDescent="0.2">
      <c r="K6446" s="6"/>
      <c r="L6446" s="172"/>
    </row>
    <row r="6447" spans="11:12" x14ac:dyDescent="0.2">
      <c r="K6447" s="6"/>
      <c r="L6447" s="172"/>
    </row>
    <row r="6448" spans="11:12" x14ac:dyDescent="0.2">
      <c r="K6448" s="6"/>
      <c r="L6448" s="172"/>
    </row>
    <row r="6449" spans="11:12" x14ac:dyDescent="0.2">
      <c r="K6449" s="6"/>
      <c r="L6449" s="172"/>
    </row>
    <row r="6450" spans="11:12" x14ac:dyDescent="0.2">
      <c r="K6450" s="6"/>
      <c r="L6450" s="172"/>
    </row>
    <row r="6451" spans="11:12" x14ac:dyDescent="0.2">
      <c r="K6451" s="6"/>
      <c r="L6451" s="172"/>
    </row>
    <row r="6452" spans="11:12" x14ac:dyDescent="0.2">
      <c r="K6452" s="6"/>
      <c r="L6452" s="172"/>
    </row>
    <row r="6453" spans="11:12" x14ac:dyDescent="0.2">
      <c r="K6453" s="6"/>
      <c r="L6453" s="172"/>
    </row>
    <row r="6454" spans="11:12" x14ac:dyDescent="0.2">
      <c r="K6454" s="6"/>
      <c r="L6454" s="172"/>
    </row>
    <row r="6455" spans="11:12" x14ac:dyDescent="0.2">
      <c r="K6455" s="6"/>
      <c r="L6455" s="172"/>
    </row>
    <row r="6456" spans="11:12" x14ac:dyDescent="0.2">
      <c r="K6456" s="6"/>
      <c r="L6456" s="172"/>
    </row>
    <row r="6457" spans="11:12" x14ac:dyDescent="0.2">
      <c r="K6457" s="6"/>
      <c r="L6457" s="172"/>
    </row>
    <row r="6458" spans="11:12" x14ac:dyDescent="0.2">
      <c r="K6458" s="6"/>
      <c r="L6458" s="172"/>
    </row>
    <row r="6459" spans="11:12" x14ac:dyDescent="0.2">
      <c r="K6459" s="6"/>
      <c r="L6459" s="172"/>
    </row>
    <row r="6460" spans="11:12" x14ac:dyDescent="0.2">
      <c r="K6460" s="6"/>
      <c r="L6460" s="172"/>
    </row>
    <row r="6461" spans="11:12" x14ac:dyDescent="0.2">
      <c r="K6461" s="6"/>
      <c r="L6461" s="172"/>
    </row>
    <row r="6462" spans="11:12" x14ac:dyDescent="0.2">
      <c r="K6462" s="6"/>
      <c r="L6462" s="172"/>
    </row>
    <row r="6463" spans="11:12" x14ac:dyDescent="0.2">
      <c r="K6463" s="6"/>
      <c r="L6463" s="172"/>
    </row>
    <row r="6464" spans="11:12" x14ac:dyDescent="0.2">
      <c r="K6464" s="6"/>
      <c r="L6464" s="172"/>
    </row>
    <row r="6465" spans="11:12" x14ac:dyDescent="0.2">
      <c r="K6465" s="6"/>
      <c r="L6465" s="172"/>
    </row>
    <row r="6466" spans="11:12" x14ac:dyDescent="0.2">
      <c r="K6466" s="6"/>
      <c r="L6466" s="172"/>
    </row>
    <row r="6467" spans="11:12" x14ac:dyDescent="0.2">
      <c r="K6467" s="6"/>
      <c r="L6467" s="172"/>
    </row>
    <row r="6468" spans="11:12" x14ac:dyDescent="0.2">
      <c r="K6468" s="6"/>
      <c r="L6468" s="172"/>
    </row>
    <row r="6469" spans="11:12" x14ac:dyDescent="0.2">
      <c r="K6469" s="6"/>
      <c r="L6469" s="172"/>
    </row>
    <row r="6470" spans="11:12" x14ac:dyDescent="0.2">
      <c r="K6470" s="6"/>
      <c r="L6470" s="172"/>
    </row>
    <row r="6471" spans="11:12" x14ac:dyDescent="0.2">
      <c r="K6471" s="6"/>
      <c r="L6471" s="172"/>
    </row>
    <row r="6472" spans="11:12" x14ac:dyDescent="0.2">
      <c r="K6472" s="6"/>
      <c r="L6472" s="172"/>
    </row>
    <row r="6473" spans="11:12" x14ac:dyDescent="0.2">
      <c r="K6473" s="6"/>
      <c r="L6473" s="172"/>
    </row>
    <row r="6474" spans="11:12" x14ac:dyDescent="0.2">
      <c r="K6474" s="6"/>
      <c r="L6474" s="172"/>
    </row>
    <row r="6475" spans="11:12" x14ac:dyDescent="0.2">
      <c r="K6475" s="6"/>
      <c r="L6475" s="172"/>
    </row>
    <row r="6476" spans="11:12" x14ac:dyDescent="0.2">
      <c r="K6476" s="6"/>
      <c r="L6476" s="172"/>
    </row>
    <row r="6477" spans="11:12" x14ac:dyDescent="0.2">
      <c r="K6477" s="6"/>
      <c r="L6477" s="172"/>
    </row>
    <row r="6478" spans="11:12" x14ac:dyDescent="0.2">
      <c r="K6478" s="6"/>
      <c r="L6478" s="172"/>
    </row>
    <row r="6479" spans="11:12" x14ac:dyDescent="0.2">
      <c r="K6479" s="6"/>
      <c r="L6479" s="172"/>
    </row>
    <row r="6480" spans="11:12" x14ac:dyDescent="0.2">
      <c r="K6480" s="6"/>
      <c r="L6480" s="172"/>
    </row>
    <row r="6481" spans="11:12" x14ac:dyDescent="0.2">
      <c r="K6481" s="6"/>
      <c r="L6481" s="172"/>
    </row>
    <row r="6482" spans="11:12" x14ac:dyDescent="0.2">
      <c r="K6482" s="6"/>
      <c r="L6482" s="172"/>
    </row>
    <row r="6483" spans="11:12" x14ac:dyDescent="0.2">
      <c r="K6483" s="6"/>
      <c r="L6483" s="172"/>
    </row>
    <row r="6484" spans="11:12" x14ac:dyDescent="0.2">
      <c r="K6484" s="6"/>
      <c r="L6484" s="172"/>
    </row>
    <row r="6485" spans="11:12" x14ac:dyDescent="0.2">
      <c r="K6485" s="6"/>
      <c r="L6485" s="172"/>
    </row>
    <row r="6486" spans="11:12" x14ac:dyDescent="0.2">
      <c r="K6486" s="6"/>
      <c r="L6486" s="172"/>
    </row>
    <row r="6487" spans="11:12" x14ac:dyDescent="0.2">
      <c r="K6487" s="6"/>
      <c r="L6487" s="172"/>
    </row>
    <row r="6488" spans="11:12" x14ac:dyDescent="0.2">
      <c r="K6488" s="6"/>
      <c r="L6488" s="172"/>
    </row>
    <row r="6489" spans="11:12" x14ac:dyDescent="0.2">
      <c r="K6489" s="6"/>
      <c r="L6489" s="172"/>
    </row>
    <row r="6490" spans="11:12" x14ac:dyDescent="0.2">
      <c r="K6490" s="6"/>
      <c r="L6490" s="172"/>
    </row>
    <row r="6491" spans="11:12" x14ac:dyDescent="0.2">
      <c r="K6491" s="6"/>
      <c r="L6491" s="172"/>
    </row>
    <row r="6492" spans="11:12" x14ac:dyDescent="0.2">
      <c r="K6492" s="6"/>
      <c r="L6492" s="172"/>
    </row>
    <row r="6493" spans="11:12" x14ac:dyDescent="0.2">
      <c r="K6493" s="6"/>
      <c r="L6493" s="172"/>
    </row>
    <row r="6494" spans="11:12" x14ac:dyDescent="0.2">
      <c r="K6494" s="6"/>
      <c r="L6494" s="172"/>
    </row>
    <row r="6495" spans="11:12" x14ac:dyDescent="0.2">
      <c r="K6495" s="6"/>
      <c r="L6495" s="172"/>
    </row>
    <row r="6496" spans="11:12" x14ac:dyDescent="0.2">
      <c r="K6496" s="6"/>
      <c r="L6496" s="172"/>
    </row>
    <row r="6497" spans="11:12" x14ac:dyDescent="0.2">
      <c r="K6497" s="6"/>
      <c r="L6497" s="172"/>
    </row>
    <row r="6498" spans="11:12" x14ac:dyDescent="0.2">
      <c r="K6498" s="6"/>
      <c r="L6498" s="172"/>
    </row>
    <row r="6499" spans="11:12" x14ac:dyDescent="0.2">
      <c r="K6499" s="6"/>
      <c r="L6499" s="172"/>
    </row>
    <row r="6500" spans="11:12" x14ac:dyDescent="0.2">
      <c r="K6500" s="6"/>
      <c r="L6500" s="172"/>
    </row>
    <row r="6501" spans="11:12" x14ac:dyDescent="0.2">
      <c r="K6501" s="6"/>
      <c r="L6501" s="172"/>
    </row>
    <row r="6502" spans="11:12" x14ac:dyDescent="0.2">
      <c r="K6502" s="6"/>
      <c r="L6502" s="172"/>
    </row>
    <row r="6503" spans="11:12" x14ac:dyDescent="0.2">
      <c r="K6503" s="6"/>
      <c r="L6503" s="172"/>
    </row>
    <row r="6504" spans="11:12" x14ac:dyDescent="0.2">
      <c r="K6504" s="6"/>
      <c r="L6504" s="172"/>
    </row>
    <row r="6505" spans="11:12" x14ac:dyDescent="0.2">
      <c r="K6505" s="6"/>
      <c r="L6505" s="172"/>
    </row>
    <row r="6506" spans="11:12" x14ac:dyDescent="0.2">
      <c r="K6506" s="6"/>
      <c r="L6506" s="172"/>
    </row>
    <row r="6507" spans="11:12" x14ac:dyDescent="0.2">
      <c r="K6507" s="6"/>
      <c r="L6507" s="172"/>
    </row>
    <row r="6508" spans="11:12" x14ac:dyDescent="0.2">
      <c r="K6508" s="6"/>
      <c r="L6508" s="172"/>
    </row>
    <row r="6509" spans="11:12" x14ac:dyDescent="0.2">
      <c r="K6509" s="6"/>
      <c r="L6509" s="172"/>
    </row>
    <row r="6510" spans="11:12" x14ac:dyDescent="0.2">
      <c r="K6510" s="6"/>
      <c r="L6510" s="172"/>
    </row>
    <row r="6511" spans="11:12" x14ac:dyDescent="0.2">
      <c r="K6511" s="6"/>
      <c r="L6511" s="172"/>
    </row>
    <row r="6512" spans="11:12" x14ac:dyDescent="0.2">
      <c r="K6512" s="6"/>
      <c r="L6512" s="172"/>
    </row>
    <row r="6513" spans="11:12" x14ac:dyDescent="0.2">
      <c r="K6513" s="6"/>
      <c r="L6513" s="172"/>
    </row>
    <row r="6514" spans="11:12" x14ac:dyDescent="0.2">
      <c r="K6514" s="6"/>
      <c r="L6514" s="172"/>
    </row>
    <row r="6515" spans="11:12" x14ac:dyDescent="0.2">
      <c r="K6515" s="6"/>
      <c r="L6515" s="172"/>
    </row>
    <row r="6516" spans="11:12" x14ac:dyDescent="0.2">
      <c r="K6516" s="6"/>
      <c r="L6516" s="172"/>
    </row>
    <row r="6517" spans="11:12" x14ac:dyDescent="0.2">
      <c r="K6517" s="6"/>
      <c r="L6517" s="172"/>
    </row>
    <row r="6518" spans="11:12" x14ac:dyDescent="0.2">
      <c r="K6518" s="6"/>
      <c r="L6518" s="172"/>
    </row>
    <row r="6519" spans="11:12" x14ac:dyDescent="0.2">
      <c r="K6519" s="6"/>
      <c r="L6519" s="172"/>
    </row>
    <row r="6520" spans="11:12" x14ac:dyDescent="0.2">
      <c r="K6520" s="6"/>
      <c r="L6520" s="172"/>
    </row>
    <row r="6521" spans="11:12" x14ac:dyDescent="0.2">
      <c r="K6521" s="6"/>
      <c r="L6521" s="172"/>
    </row>
    <row r="6522" spans="11:12" x14ac:dyDescent="0.2">
      <c r="K6522" s="6"/>
      <c r="L6522" s="172"/>
    </row>
    <row r="6523" spans="11:12" x14ac:dyDescent="0.2">
      <c r="K6523" s="6"/>
      <c r="L6523" s="172"/>
    </row>
    <row r="6524" spans="11:12" x14ac:dyDescent="0.2">
      <c r="K6524" s="6"/>
      <c r="L6524" s="172"/>
    </row>
    <row r="6525" spans="11:12" x14ac:dyDescent="0.2">
      <c r="K6525" s="6"/>
      <c r="L6525" s="172"/>
    </row>
    <row r="6526" spans="11:12" x14ac:dyDescent="0.2">
      <c r="K6526" s="6"/>
      <c r="L6526" s="172"/>
    </row>
    <row r="6527" spans="11:12" x14ac:dyDescent="0.2">
      <c r="K6527" s="6"/>
      <c r="L6527" s="172"/>
    </row>
    <row r="6528" spans="11:12" x14ac:dyDescent="0.2">
      <c r="K6528" s="6"/>
      <c r="L6528" s="172"/>
    </row>
    <row r="6529" spans="11:12" x14ac:dyDescent="0.2">
      <c r="K6529" s="6"/>
      <c r="L6529" s="172"/>
    </row>
    <row r="6530" spans="11:12" x14ac:dyDescent="0.2">
      <c r="K6530" s="6"/>
      <c r="L6530" s="172"/>
    </row>
    <row r="6531" spans="11:12" x14ac:dyDescent="0.2">
      <c r="K6531" s="6"/>
      <c r="L6531" s="172"/>
    </row>
    <row r="6532" spans="11:12" x14ac:dyDescent="0.2">
      <c r="K6532" s="6"/>
      <c r="L6532" s="172"/>
    </row>
    <row r="6533" spans="11:12" x14ac:dyDescent="0.2">
      <c r="K6533" s="6"/>
      <c r="L6533" s="172"/>
    </row>
    <row r="6534" spans="11:12" x14ac:dyDescent="0.2">
      <c r="K6534" s="6"/>
      <c r="L6534" s="172"/>
    </row>
    <row r="6535" spans="11:12" x14ac:dyDescent="0.2">
      <c r="K6535" s="6"/>
      <c r="L6535" s="172"/>
    </row>
    <row r="6536" spans="11:12" x14ac:dyDescent="0.2">
      <c r="K6536" s="6"/>
      <c r="L6536" s="172"/>
    </row>
    <row r="6537" spans="11:12" x14ac:dyDescent="0.2">
      <c r="K6537" s="6"/>
      <c r="L6537" s="172"/>
    </row>
    <row r="6538" spans="11:12" x14ac:dyDescent="0.2">
      <c r="K6538" s="6"/>
      <c r="L6538" s="172"/>
    </row>
    <row r="6539" spans="11:12" x14ac:dyDescent="0.2">
      <c r="K6539" s="6"/>
      <c r="L6539" s="172"/>
    </row>
    <row r="6540" spans="11:12" x14ac:dyDescent="0.2">
      <c r="K6540" s="6"/>
      <c r="L6540" s="172"/>
    </row>
    <row r="6541" spans="11:12" x14ac:dyDescent="0.2">
      <c r="K6541" s="6"/>
      <c r="L6541" s="172"/>
    </row>
    <row r="6542" spans="11:12" x14ac:dyDescent="0.2">
      <c r="K6542" s="6"/>
      <c r="L6542" s="172"/>
    </row>
    <row r="6543" spans="11:12" x14ac:dyDescent="0.2">
      <c r="K6543" s="6"/>
      <c r="L6543" s="172"/>
    </row>
    <row r="6544" spans="11:12" x14ac:dyDescent="0.2">
      <c r="K6544" s="6"/>
      <c r="L6544" s="172"/>
    </row>
    <row r="6545" spans="11:12" x14ac:dyDescent="0.2">
      <c r="K6545" s="6"/>
      <c r="L6545" s="172"/>
    </row>
    <row r="6546" spans="11:12" x14ac:dyDescent="0.2">
      <c r="K6546" s="6"/>
      <c r="L6546" s="172"/>
    </row>
    <row r="6547" spans="11:12" x14ac:dyDescent="0.2">
      <c r="K6547" s="6"/>
      <c r="L6547" s="172"/>
    </row>
    <row r="6548" spans="11:12" x14ac:dyDescent="0.2">
      <c r="K6548" s="6"/>
      <c r="L6548" s="172"/>
    </row>
    <row r="6549" spans="11:12" x14ac:dyDescent="0.2">
      <c r="K6549" s="6"/>
      <c r="L6549" s="172"/>
    </row>
    <row r="6550" spans="11:12" x14ac:dyDescent="0.2">
      <c r="K6550" s="6"/>
      <c r="L6550" s="172"/>
    </row>
    <row r="6551" spans="11:12" x14ac:dyDescent="0.2">
      <c r="K6551" s="6"/>
      <c r="L6551" s="172"/>
    </row>
    <row r="6552" spans="11:12" x14ac:dyDescent="0.2">
      <c r="K6552" s="6"/>
      <c r="L6552" s="172"/>
    </row>
    <row r="6553" spans="11:12" x14ac:dyDescent="0.2">
      <c r="K6553" s="6"/>
      <c r="L6553" s="172"/>
    </row>
    <row r="6554" spans="11:12" x14ac:dyDescent="0.2">
      <c r="K6554" s="6"/>
      <c r="L6554" s="172"/>
    </row>
    <row r="6555" spans="11:12" x14ac:dyDescent="0.2">
      <c r="K6555" s="6"/>
      <c r="L6555" s="172"/>
    </row>
    <row r="6556" spans="11:12" x14ac:dyDescent="0.2">
      <c r="K6556" s="6"/>
      <c r="L6556" s="172"/>
    </row>
    <row r="6557" spans="11:12" x14ac:dyDescent="0.2">
      <c r="K6557" s="6"/>
      <c r="L6557" s="172"/>
    </row>
    <row r="6558" spans="11:12" x14ac:dyDescent="0.2">
      <c r="K6558" s="6"/>
      <c r="L6558" s="172"/>
    </row>
    <row r="6559" spans="11:12" x14ac:dyDescent="0.2">
      <c r="K6559" s="6"/>
      <c r="L6559" s="172"/>
    </row>
    <row r="6560" spans="11:12" x14ac:dyDescent="0.2">
      <c r="K6560" s="6"/>
      <c r="L6560" s="172"/>
    </row>
    <row r="6561" spans="11:12" x14ac:dyDescent="0.2">
      <c r="K6561" s="6"/>
      <c r="L6561" s="172"/>
    </row>
    <row r="6562" spans="11:12" x14ac:dyDescent="0.2">
      <c r="K6562" s="6"/>
      <c r="L6562" s="172"/>
    </row>
    <row r="6563" spans="11:12" x14ac:dyDescent="0.2">
      <c r="K6563" s="6"/>
      <c r="L6563" s="172"/>
    </row>
    <row r="6564" spans="11:12" x14ac:dyDescent="0.2">
      <c r="K6564" s="6"/>
      <c r="L6564" s="172"/>
    </row>
    <row r="6565" spans="11:12" x14ac:dyDescent="0.2">
      <c r="K6565" s="6"/>
      <c r="L6565" s="172"/>
    </row>
    <row r="6566" spans="11:12" x14ac:dyDescent="0.2">
      <c r="K6566" s="6"/>
      <c r="L6566" s="172"/>
    </row>
    <row r="6567" spans="11:12" x14ac:dyDescent="0.2">
      <c r="K6567" s="6"/>
      <c r="L6567" s="172"/>
    </row>
    <row r="6568" spans="11:12" x14ac:dyDescent="0.2">
      <c r="K6568" s="6"/>
      <c r="L6568" s="172"/>
    </row>
    <row r="6569" spans="11:12" x14ac:dyDescent="0.2">
      <c r="K6569" s="6"/>
      <c r="L6569" s="172"/>
    </row>
    <row r="6570" spans="11:12" x14ac:dyDescent="0.2">
      <c r="K6570" s="6"/>
      <c r="L6570" s="172"/>
    </row>
    <row r="6571" spans="11:12" x14ac:dyDescent="0.2">
      <c r="K6571" s="6"/>
      <c r="L6571" s="172"/>
    </row>
    <row r="6572" spans="11:12" x14ac:dyDescent="0.2">
      <c r="K6572" s="6"/>
      <c r="L6572" s="172"/>
    </row>
    <row r="6573" spans="11:12" x14ac:dyDescent="0.2">
      <c r="K6573" s="6"/>
      <c r="L6573" s="172"/>
    </row>
    <row r="6574" spans="11:12" x14ac:dyDescent="0.2">
      <c r="K6574" s="6"/>
      <c r="L6574" s="172"/>
    </row>
    <row r="6575" spans="11:12" x14ac:dyDescent="0.2">
      <c r="K6575" s="6"/>
      <c r="L6575" s="172"/>
    </row>
    <row r="6576" spans="11:12" x14ac:dyDescent="0.2">
      <c r="K6576" s="6"/>
      <c r="L6576" s="172"/>
    </row>
    <row r="6577" spans="11:12" x14ac:dyDescent="0.2">
      <c r="K6577" s="6"/>
      <c r="L6577" s="172"/>
    </row>
    <row r="6578" spans="11:12" x14ac:dyDescent="0.2">
      <c r="K6578" s="6"/>
      <c r="L6578" s="172"/>
    </row>
    <row r="6579" spans="11:12" x14ac:dyDescent="0.2">
      <c r="K6579" s="6"/>
      <c r="L6579" s="172"/>
    </row>
    <row r="6580" spans="11:12" x14ac:dyDescent="0.2">
      <c r="K6580" s="6"/>
      <c r="L6580" s="172"/>
    </row>
    <row r="6581" spans="11:12" x14ac:dyDescent="0.2">
      <c r="K6581" s="6"/>
      <c r="L6581" s="172"/>
    </row>
    <row r="6582" spans="11:12" x14ac:dyDescent="0.2">
      <c r="K6582" s="6"/>
      <c r="L6582" s="172"/>
    </row>
    <row r="6583" spans="11:12" x14ac:dyDescent="0.2">
      <c r="K6583" s="6"/>
      <c r="L6583" s="172"/>
    </row>
    <row r="6584" spans="11:12" x14ac:dyDescent="0.2">
      <c r="K6584" s="6"/>
      <c r="L6584" s="172"/>
    </row>
    <row r="6585" spans="11:12" x14ac:dyDescent="0.2">
      <c r="K6585" s="6"/>
      <c r="L6585" s="172"/>
    </row>
    <row r="6586" spans="11:12" x14ac:dyDescent="0.2">
      <c r="K6586" s="6"/>
      <c r="L6586" s="172"/>
    </row>
    <row r="6587" spans="11:12" x14ac:dyDescent="0.2">
      <c r="K6587" s="6"/>
      <c r="L6587" s="172"/>
    </row>
    <row r="6588" spans="11:12" x14ac:dyDescent="0.2">
      <c r="K6588" s="6"/>
      <c r="L6588" s="172"/>
    </row>
    <row r="6589" spans="11:12" x14ac:dyDescent="0.2">
      <c r="K6589" s="6"/>
      <c r="L6589" s="172"/>
    </row>
    <row r="6590" spans="11:12" x14ac:dyDescent="0.2">
      <c r="K6590" s="6"/>
      <c r="L6590" s="172"/>
    </row>
    <row r="6591" spans="11:12" x14ac:dyDescent="0.2">
      <c r="K6591" s="6"/>
      <c r="L6591" s="172"/>
    </row>
    <row r="6592" spans="11:12" x14ac:dyDescent="0.2">
      <c r="K6592" s="6"/>
      <c r="L6592" s="172"/>
    </row>
    <row r="6593" spans="11:12" x14ac:dyDescent="0.2">
      <c r="K6593" s="6"/>
      <c r="L6593" s="172"/>
    </row>
    <row r="6594" spans="11:12" x14ac:dyDescent="0.2">
      <c r="K6594" s="6"/>
      <c r="L6594" s="172"/>
    </row>
    <row r="6595" spans="11:12" x14ac:dyDescent="0.2">
      <c r="K6595" s="6"/>
      <c r="L6595" s="172"/>
    </row>
    <row r="6596" spans="11:12" x14ac:dyDescent="0.2">
      <c r="K6596" s="6"/>
      <c r="L6596" s="172"/>
    </row>
    <row r="6597" spans="11:12" x14ac:dyDescent="0.2">
      <c r="K6597" s="6"/>
      <c r="L6597" s="172"/>
    </row>
    <row r="6598" spans="11:12" x14ac:dyDescent="0.2">
      <c r="K6598" s="6"/>
      <c r="L6598" s="172"/>
    </row>
    <row r="6599" spans="11:12" x14ac:dyDescent="0.2">
      <c r="K6599" s="6"/>
      <c r="L6599" s="172"/>
    </row>
    <row r="6600" spans="11:12" x14ac:dyDescent="0.2">
      <c r="K6600" s="6"/>
      <c r="L6600" s="172"/>
    </row>
    <row r="6601" spans="11:12" x14ac:dyDescent="0.2">
      <c r="K6601" s="6"/>
      <c r="L6601" s="172"/>
    </row>
    <row r="6602" spans="11:12" x14ac:dyDescent="0.2">
      <c r="K6602" s="6"/>
      <c r="L6602" s="172"/>
    </row>
    <row r="6603" spans="11:12" x14ac:dyDescent="0.2">
      <c r="K6603" s="6"/>
      <c r="L6603" s="172"/>
    </row>
    <row r="6604" spans="11:12" x14ac:dyDescent="0.2">
      <c r="K6604" s="6"/>
      <c r="L6604" s="172"/>
    </row>
    <row r="6605" spans="11:12" x14ac:dyDescent="0.2">
      <c r="K6605" s="6"/>
      <c r="L6605" s="172"/>
    </row>
    <row r="6606" spans="11:12" x14ac:dyDescent="0.2">
      <c r="K6606" s="6"/>
      <c r="L6606" s="172"/>
    </row>
    <row r="6607" spans="11:12" x14ac:dyDescent="0.2">
      <c r="K6607" s="6"/>
      <c r="L6607" s="172"/>
    </row>
    <row r="6608" spans="11:12" x14ac:dyDescent="0.2">
      <c r="K6608" s="6"/>
      <c r="L6608" s="172"/>
    </row>
    <row r="6609" spans="11:12" x14ac:dyDescent="0.2">
      <c r="K6609" s="6"/>
      <c r="L6609" s="172"/>
    </row>
    <row r="6610" spans="11:12" x14ac:dyDescent="0.2">
      <c r="K6610" s="6"/>
      <c r="L6610" s="172"/>
    </row>
    <row r="6611" spans="11:12" x14ac:dyDescent="0.2">
      <c r="K6611" s="6"/>
      <c r="L6611" s="172"/>
    </row>
    <row r="6612" spans="11:12" x14ac:dyDescent="0.2">
      <c r="K6612" s="6"/>
      <c r="L6612" s="172"/>
    </row>
    <row r="6613" spans="11:12" x14ac:dyDescent="0.2">
      <c r="K6613" s="6"/>
      <c r="L6613" s="172"/>
    </row>
    <row r="6614" spans="11:12" x14ac:dyDescent="0.2">
      <c r="K6614" s="6"/>
      <c r="L6614" s="172"/>
    </row>
    <row r="6615" spans="11:12" x14ac:dyDescent="0.2">
      <c r="K6615" s="6"/>
      <c r="L6615" s="172"/>
    </row>
    <row r="6616" spans="11:12" x14ac:dyDescent="0.2">
      <c r="K6616" s="6"/>
      <c r="L6616" s="172"/>
    </row>
    <row r="6617" spans="11:12" x14ac:dyDescent="0.2">
      <c r="K6617" s="6"/>
      <c r="L6617" s="172"/>
    </row>
    <row r="6618" spans="11:12" x14ac:dyDescent="0.2">
      <c r="K6618" s="6"/>
      <c r="L6618" s="172"/>
    </row>
    <row r="6619" spans="11:12" x14ac:dyDescent="0.2">
      <c r="K6619" s="6"/>
      <c r="L6619" s="172"/>
    </row>
    <row r="6620" spans="11:12" x14ac:dyDescent="0.2">
      <c r="K6620" s="6"/>
      <c r="L6620" s="172"/>
    </row>
    <row r="6621" spans="11:12" x14ac:dyDescent="0.2">
      <c r="K6621" s="6"/>
      <c r="L6621" s="172"/>
    </row>
    <row r="6622" spans="11:12" x14ac:dyDescent="0.2">
      <c r="K6622" s="6"/>
      <c r="L6622" s="172"/>
    </row>
    <row r="6623" spans="11:12" x14ac:dyDescent="0.2">
      <c r="K6623" s="6"/>
      <c r="L6623" s="172"/>
    </row>
    <row r="6624" spans="11:12" x14ac:dyDescent="0.2">
      <c r="K6624" s="6"/>
      <c r="L6624" s="172"/>
    </row>
    <row r="6625" spans="11:12" x14ac:dyDescent="0.2">
      <c r="K6625" s="6"/>
      <c r="L6625" s="172"/>
    </row>
    <row r="6626" spans="11:12" x14ac:dyDescent="0.2">
      <c r="K6626" s="6"/>
      <c r="L6626" s="172"/>
    </row>
    <row r="6627" spans="11:12" x14ac:dyDescent="0.2">
      <c r="K6627" s="6"/>
      <c r="L6627" s="172"/>
    </row>
    <row r="6628" spans="11:12" x14ac:dyDescent="0.2">
      <c r="K6628" s="6"/>
      <c r="L6628" s="172"/>
    </row>
    <row r="6629" spans="11:12" x14ac:dyDescent="0.2">
      <c r="K6629" s="6"/>
      <c r="L6629" s="172"/>
    </row>
    <row r="6630" spans="11:12" x14ac:dyDescent="0.2">
      <c r="K6630" s="6"/>
      <c r="L6630" s="172"/>
    </row>
    <row r="6631" spans="11:12" x14ac:dyDescent="0.2">
      <c r="K6631" s="6"/>
      <c r="L6631" s="172"/>
    </row>
    <row r="6632" spans="11:12" x14ac:dyDescent="0.2">
      <c r="K6632" s="6"/>
      <c r="L6632" s="172"/>
    </row>
    <row r="6633" spans="11:12" x14ac:dyDescent="0.2">
      <c r="K6633" s="6"/>
      <c r="L6633" s="172"/>
    </row>
    <row r="6634" spans="11:12" x14ac:dyDescent="0.2">
      <c r="K6634" s="6"/>
      <c r="L6634" s="172"/>
    </row>
    <row r="6635" spans="11:12" x14ac:dyDescent="0.2">
      <c r="K6635" s="6"/>
      <c r="L6635" s="172"/>
    </row>
    <row r="6636" spans="11:12" x14ac:dyDescent="0.2">
      <c r="K6636" s="6"/>
      <c r="L6636" s="172"/>
    </row>
    <row r="6637" spans="11:12" x14ac:dyDescent="0.2">
      <c r="K6637" s="6"/>
      <c r="L6637" s="172"/>
    </row>
    <row r="6638" spans="11:12" x14ac:dyDescent="0.2">
      <c r="K6638" s="6"/>
      <c r="L6638" s="172"/>
    </row>
    <row r="6639" spans="11:12" x14ac:dyDescent="0.2">
      <c r="K6639" s="6"/>
      <c r="L6639" s="172"/>
    </row>
    <row r="6640" spans="11:12" x14ac:dyDescent="0.2">
      <c r="K6640" s="6"/>
      <c r="L6640" s="172"/>
    </row>
    <row r="6641" spans="11:12" x14ac:dyDescent="0.2">
      <c r="K6641" s="6"/>
      <c r="L6641" s="172"/>
    </row>
    <row r="6642" spans="11:12" x14ac:dyDescent="0.2">
      <c r="K6642" s="6"/>
      <c r="L6642" s="172"/>
    </row>
    <row r="6643" spans="11:12" x14ac:dyDescent="0.2">
      <c r="K6643" s="6"/>
      <c r="L6643" s="172"/>
    </row>
    <row r="6644" spans="11:12" x14ac:dyDescent="0.2">
      <c r="K6644" s="6"/>
      <c r="L6644" s="172"/>
    </row>
    <row r="6645" spans="11:12" x14ac:dyDescent="0.2">
      <c r="K6645" s="6"/>
      <c r="L6645" s="172"/>
    </row>
    <row r="6646" spans="11:12" x14ac:dyDescent="0.2">
      <c r="K6646" s="6"/>
      <c r="L6646" s="172"/>
    </row>
    <row r="6647" spans="11:12" x14ac:dyDescent="0.2">
      <c r="K6647" s="6"/>
      <c r="L6647" s="172"/>
    </row>
    <row r="6648" spans="11:12" x14ac:dyDescent="0.2">
      <c r="K6648" s="6"/>
      <c r="L6648" s="172"/>
    </row>
    <row r="6649" spans="11:12" x14ac:dyDescent="0.2">
      <c r="K6649" s="6"/>
      <c r="L6649" s="172"/>
    </row>
    <row r="6650" spans="11:12" x14ac:dyDescent="0.2">
      <c r="K6650" s="6"/>
      <c r="L6650" s="172"/>
    </row>
    <row r="6651" spans="11:12" x14ac:dyDescent="0.2">
      <c r="K6651" s="6"/>
      <c r="L6651" s="172"/>
    </row>
    <row r="6652" spans="11:12" x14ac:dyDescent="0.2">
      <c r="K6652" s="6"/>
      <c r="L6652" s="172"/>
    </row>
    <row r="6653" spans="11:12" x14ac:dyDescent="0.2">
      <c r="K6653" s="6"/>
      <c r="L6653" s="172"/>
    </row>
    <row r="6654" spans="11:12" x14ac:dyDescent="0.2">
      <c r="K6654" s="6"/>
      <c r="L6654" s="172"/>
    </row>
    <row r="6655" spans="11:12" x14ac:dyDescent="0.2">
      <c r="K6655" s="6"/>
      <c r="L6655" s="172"/>
    </row>
    <row r="6656" spans="11:12" x14ac:dyDescent="0.2">
      <c r="K6656" s="6"/>
      <c r="L6656" s="172"/>
    </row>
    <row r="6657" spans="11:12" x14ac:dyDescent="0.2">
      <c r="K6657" s="6"/>
      <c r="L6657" s="172"/>
    </row>
    <row r="6658" spans="11:12" x14ac:dyDescent="0.2">
      <c r="K6658" s="6"/>
      <c r="L6658" s="172"/>
    </row>
    <row r="6659" spans="11:12" x14ac:dyDescent="0.2">
      <c r="K6659" s="6"/>
      <c r="L6659" s="172"/>
    </row>
    <row r="6660" spans="11:12" x14ac:dyDescent="0.2">
      <c r="K6660" s="6"/>
      <c r="L6660" s="172"/>
    </row>
    <row r="6661" spans="11:12" x14ac:dyDescent="0.2">
      <c r="K6661" s="6"/>
      <c r="L6661" s="172"/>
    </row>
    <row r="6662" spans="11:12" x14ac:dyDescent="0.2">
      <c r="K6662" s="6"/>
      <c r="L6662" s="172"/>
    </row>
    <row r="6663" spans="11:12" x14ac:dyDescent="0.2">
      <c r="K6663" s="6"/>
      <c r="L6663" s="172"/>
    </row>
    <row r="6664" spans="11:12" x14ac:dyDescent="0.2">
      <c r="K6664" s="6"/>
      <c r="L6664" s="172"/>
    </row>
    <row r="6665" spans="11:12" x14ac:dyDescent="0.2">
      <c r="K6665" s="6"/>
      <c r="L6665" s="172"/>
    </row>
    <row r="6666" spans="11:12" x14ac:dyDescent="0.2">
      <c r="K6666" s="6"/>
      <c r="L6666" s="172"/>
    </row>
    <row r="6667" spans="11:12" x14ac:dyDescent="0.2">
      <c r="K6667" s="6"/>
      <c r="L6667" s="172"/>
    </row>
    <row r="6668" spans="11:12" x14ac:dyDescent="0.2">
      <c r="K6668" s="6"/>
      <c r="L6668" s="172"/>
    </row>
    <row r="6669" spans="11:12" x14ac:dyDescent="0.2">
      <c r="K6669" s="6"/>
      <c r="L6669" s="172"/>
    </row>
    <row r="6670" spans="11:12" x14ac:dyDescent="0.2">
      <c r="K6670" s="6"/>
      <c r="L6670" s="172"/>
    </row>
    <row r="6671" spans="11:12" x14ac:dyDescent="0.2">
      <c r="K6671" s="6"/>
      <c r="L6671" s="172"/>
    </row>
    <row r="6672" spans="11:12" x14ac:dyDescent="0.2">
      <c r="K6672" s="6"/>
      <c r="L6672" s="172"/>
    </row>
    <row r="6673" spans="11:12" x14ac:dyDescent="0.2">
      <c r="K6673" s="6"/>
      <c r="L6673" s="172"/>
    </row>
    <row r="6674" spans="11:12" x14ac:dyDescent="0.2">
      <c r="K6674" s="6"/>
      <c r="L6674" s="172"/>
    </row>
    <row r="6675" spans="11:12" x14ac:dyDescent="0.2">
      <c r="K6675" s="6"/>
      <c r="L6675" s="172"/>
    </row>
    <row r="6676" spans="11:12" x14ac:dyDescent="0.2">
      <c r="K6676" s="6"/>
      <c r="L6676" s="172"/>
    </row>
    <row r="6677" spans="11:12" x14ac:dyDescent="0.2">
      <c r="K6677" s="6"/>
      <c r="L6677" s="172"/>
    </row>
    <row r="6678" spans="11:12" x14ac:dyDescent="0.2">
      <c r="K6678" s="6"/>
      <c r="L6678" s="172"/>
    </row>
    <row r="6679" spans="11:12" x14ac:dyDescent="0.2">
      <c r="K6679" s="6"/>
      <c r="L6679" s="172"/>
    </row>
    <row r="6680" spans="11:12" x14ac:dyDescent="0.2">
      <c r="K6680" s="6"/>
      <c r="L6680" s="172"/>
    </row>
    <row r="6681" spans="11:12" x14ac:dyDescent="0.2">
      <c r="K6681" s="6"/>
      <c r="L6681" s="172"/>
    </row>
    <row r="6682" spans="11:12" x14ac:dyDescent="0.2">
      <c r="K6682" s="6"/>
      <c r="L6682" s="172"/>
    </row>
    <row r="6683" spans="11:12" x14ac:dyDescent="0.2">
      <c r="K6683" s="6"/>
      <c r="L6683" s="172"/>
    </row>
    <row r="6684" spans="11:12" x14ac:dyDescent="0.2">
      <c r="K6684" s="6"/>
      <c r="L6684" s="172"/>
    </row>
    <row r="6685" spans="11:12" x14ac:dyDescent="0.2">
      <c r="K6685" s="6"/>
      <c r="L6685" s="172"/>
    </row>
    <row r="6686" spans="11:12" x14ac:dyDescent="0.2">
      <c r="K6686" s="6"/>
      <c r="L6686" s="172"/>
    </row>
    <row r="6687" spans="11:12" x14ac:dyDescent="0.2">
      <c r="K6687" s="6"/>
      <c r="L6687" s="172"/>
    </row>
    <row r="6688" spans="11:12" x14ac:dyDescent="0.2">
      <c r="K6688" s="6"/>
      <c r="L6688" s="172"/>
    </row>
    <row r="6689" spans="11:12" x14ac:dyDescent="0.2">
      <c r="K6689" s="6"/>
      <c r="L6689" s="172"/>
    </row>
    <row r="6690" spans="11:12" x14ac:dyDescent="0.2">
      <c r="K6690" s="6"/>
      <c r="L6690" s="172"/>
    </row>
    <row r="6691" spans="11:12" x14ac:dyDescent="0.2">
      <c r="K6691" s="6"/>
      <c r="L6691" s="172"/>
    </row>
    <row r="6692" spans="11:12" x14ac:dyDescent="0.2">
      <c r="K6692" s="6"/>
      <c r="L6692" s="172"/>
    </row>
    <row r="6693" spans="11:12" x14ac:dyDescent="0.2">
      <c r="K6693" s="6"/>
      <c r="L6693" s="172"/>
    </row>
    <row r="6694" spans="11:12" x14ac:dyDescent="0.2">
      <c r="K6694" s="6"/>
      <c r="L6694" s="172"/>
    </row>
    <row r="6695" spans="11:12" x14ac:dyDescent="0.2">
      <c r="K6695" s="6"/>
      <c r="L6695" s="172"/>
    </row>
    <row r="6696" spans="11:12" x14ac:dyDescent="0.2">
      <c r="K6696" s="6"/>
      <c r="L6696" s="172"/>
    </row>
    <row r="6697" spans="11:12" x14ac:dyDescent="0.2">
      <c r="K6697" s="6"/>
      <c r="L6697" s="172"/>
    </row>
    <row r="6698" spans="11:12" x14ac:dyDescent="0.2">
      <c r="K6698" s="6"/>
      <c r="L6698" s="172"/>
    </row>
    <row r="6699" spans="11:12" x14ac:dyDescent="0.2">
      <c r="K6699" s="6"/>
      <c r="L6699" s="172"/>
    </row>
    <row r="6700" spans="11:12" x14ac:dyDescent="0.2">
      <c r="K6700" s="6"/>
      <c r="L6700" s="172"/>
    </row>
    <row r="6701" spans="11:12" x14ac:dyDescent="0.2">
      <c r="K6701" s="6"/>
      <c r="L6701" s="172"/>
    </row>
    <row r="6702" spans="11:12" x14ac:dyDescent="0.2">
      <c r="K6702" s="6"/>
      <c r="L6702" s="172"/>
    </row>
    <row r="6703" spans="11:12" x14ac:dyDescent="0.2">
      <c r="K6703" s="6"/>
      <c r="L6703" s="172"/>
    </row>
    <row r="6704" spans="11:12" x14ac:dyDescent="0.2">
      <c r="K6704" s="6"/>
      <c r="L6704" s="172"/>
    </row>
    <row r="6705" spans="11:12" x14ac:dyDescent="0.2">
      <c r="K6705" s="6"/>
      <c r="L6705" s="172"/>
    </row>
    <row r="6706" spans="11:12" x14ac:dyDescent="0.2">
      <c r="K6706" s="6"/>
      <c r="L6706" s="172"/>
    </row>
    <row r="6707" spans="11:12" x14ac:dyDescent="0.2">
      <c r="K6707" s="6"/>
      <c r="L6707" s="172"/>
    </row>
    <row r="6708" spans="11:12" x14ac:dyDescent="0.2">
      <c r="K6708" s="6"/>
      <c r="L6708" s="172"/>
    </row>
    <row r="6709" spans="11:12" x14ac:dyDescent="0.2">
      <c r="K6709" s="6"/>
      <c r="L6709" s="172"/>
    </row>
    <row r="6710" spans="11:12" x14ac:dyDescent="0.2">
      <c r="K6710" s="6"/>
      <c r="L6710" s="172"/>
    </row>
    <row r="6711" spans="11:12" x14ac:dyDescent="0.2">
      <c r="K6711" s="6"/>
      <c r="L6711" s="172"/>
    </row>
    <row r="6712" spans="11:12" x14ac:dyDescent="0.2">
      <c r="K6712" s="6"/>
      <c r="L6712" s="172"/>
    </row>
    <row r="6713" spans="11:12" x14ac:dyDescent="0.2">
      <c r="K6713" s="6"/>
      <c r="L6713" s="172"/>
    </row>
    <row r="6714" spans="11:12" x14ac:dyDescent="0.2">
      <c r="K6714" s="6"/>
      <c r="L6714" s="172"/>
    </row>
    <row r="6715" spans="11:12" x14ac:dyDescent="0.2">
      <c r="K6715" s="6"/>
      <c r="L6715" s="172"/>
    </row>
    <row r="6716" spans="11:12" x14ac:dyDescent="0.2">
      <c r="K6716" s="6"/>
      <c r="L6716" s="172"/>
    </row>
    <row r="6717" spans="11:12" x14ac:dyDescent="0.2">
      <c r="K6717" s="6"/>
      <c r="L6717" s="172"/>
    </row>
    <row r="6718" spans="11:12" x14ac:dyDescent="0.2">
      <c r="K6718" s="6"/>
      <c r="L6718" s="172"/>
    </row>
    <row r="6719" spans="11:12" x14ac:dyDescent="0.2">
      <c r="K6719" s="6"/>
      <c r="L6719" s="172"/>
    </row>
    <row r="6720" spans="11:12" x14ac:dyDescent="0.2">
      <c r="K6720" s="6"/>
      <c r="L6720" s="172"/>
    </row>
    <row r="6721" spans="11:12" x14ac:dyDescent="0.2">
      <c r="K6721" s="6"/>
      <c r="L6721" s="172"/>
    </row>
    <row r="6722" spans="11:12" x14ac:dyDescent="0.2">
      <c r="K6722" s="6"/>
      <c r="L6722" s="172"/>
    </row>
    <row r="6723" spans="11:12" x14ac:dyDescent="0.2">
      <c r="K6723" s="6"/>
      <c r="L6723" s="172"/>
    </row>
    <row r="6724" spans="11:12" x14ac:dyDescent="0.2">
      <c r="K6724" s="6"/>
      <c r="L6724" s="172"/>
    </row>
    <row r="6725" spans="11:12" x14ac:dyDescent="0.2">
      <c r="K6725" s="6"/>
      <c r="L6725" s="172"/>
    </row>
    <row r="6726" spans="11:12" x14ac:dyDescent="0.2">
      <c r="K6726" s="6"/>
      <c r="L6726" s="172"/>
    </row>
    <row r="6727" spans="11:12" x14ac:dyDescent="0.2">
      <c r="K6727" s="6"/>
      <c r="L6727" s="172"/>
    </row>
    <row r="6728" spans="11:12" x14ac:dyDescent="0.2">
      <c r="K6728" s="6"/>
      <c r="L6728" s="172"/>
    </row>
    <row r="6729" spans="11:12" x14ac:dyDescent="0.2">
      <c r="K6729" s="6"/>
      <c r="L6729" s="172"/>
    </row>
    <row r="6730" spans="11:12" x14ac:dyDescent="0.2">
      <c r="K6730" s="6"/>
      <c r="L6730" s="172"/>
    </row>
    <row r="6731" spans="11:12" x14ac:dyDescent="0.2">
      <c r="K6731" s="6"/>
      <c r="L6731" s="172"/>
    </row>
    <row r="6732" spans="11:12" x14ac:dyDescent="0.2">
      <c r="K6732" s="6"/>
      <c r="L6732" s="172"/>
    </row>
    <row r="6733" spans="11:12" x14ac:dyDescent="0.2">
      <c r="K6733" s="6"/>
      <c r="L6733" s="172"/>
    </row>
    <row r="6734" spans="11:12" x14ac:dyDescent="0.2">
      <c r="K6734" s="6"/>
      <c r="L6734" s="172"/>
    </row>
    <row r="6735" spans="11:12" x14ac:dyDescent="0.2">
      <c r="K6735" s="6"/>
      <c r="L6735" s="172"/>
    </row>
    <row r="6736" spans="11:12" x14ac:dyDescent="0.2">
      <c r="K6736" s="6"/>
      <c r="L6736" s="172"/>
    </row>
    <row r="6737" spans="11:12" x14ac:dyDescent="0.2">
      <c r="K6737" s="6"/>
      <c r="L6737" s="172"/>
    </row>
    <row r="6738" spans="11:12" x14ac:dyDescent="0.2">
      <c r="K6738" s="6"/>
      <c r="L6738" s="172"/>
    </row>
    <row r="6739" spans="11:12" x14ac:dyDescent="0.2">
      <c r="K6739" s="6"/>
      <c r="L6739" s="172"/>
    </row>
    <row r="6740" spans="11:12" x14ac:dyDescent="0.2">
      <c r="K6740" s="6"/>
      <c r="L6740" s="172"/>
    </row>
    <row r="6741" spans="11:12" x14ac:dyDescent="0.2">
      <c r="K6741" s="6"/>
      <c r="L6741" s="172"/>
    </row>
    <row r="6742" spans="11:12" x14ac:dyDescent="0.2">
      <c r="K6742" s="6"/>
      <c r="L6742" s="172"/>
    </row>
    <row r="6743" spans="11:12" x14ac:dyDescent="0.2">
      <c r="K6743" s="6"/>
      <c r="L6743" s="172"/>
    </row>
    <row r="6744" spans="11:12" x14ac:dyDescent="0.2">
      <c r="K6744" s="6"/>
      <c r="L6744" s="172"/>
    </row>
    <row r="6745" spans="11:12" x14ac:dyDescent="0.2">
      <c r="K6745" s="6"/>
      <c r="L6745" s="172"/>
    </row>
    <row r="6746" spans="11:12" x14ac:dyDescent="0.2">
      <c r="K6746" s="6"/>
      <c r="L6746" s="172"/>
    </row>
    <row r="6747" spans="11:12" x14ac:dyDescent="0.2">
      <c r="K6747" s="6"/>
      <c r="L6747" s="172"/>
    </row>
    <row r="6748" spans="11:12" x14ac:dyDescent="0.2">
      <c r="K6748" s="6"/>
      <c r="L6748" s="172"/>
    </row>
    <row r="6749" spans="11:12" x14ac:dyDescent="0.2">
      <c r="K6749" s="6"/>
      <c r="L6749" s="172"/>
    </row>
    <row r="6750" spans="11:12" x14ac:dyDescent="0.2">
      <c r="K6750" s="6"/>
      <c r="L6750" s="172"/>
    </row>
    <row r="6751" spans="11:12" x14ac:dyDescent="0.2">
      <c r="K6751" s="6"/>
      <c r="L6751" s="172"/>
    </row>
    <row r="6752" spans="11:12" x14ac:dyDescent="0.2">
      <c r="K6752" s="6"/>
      <c r="L6752" s="172"/>
    </row>
    <row r="6753" spans="11:12" x14ac:dyDescent="0.2">
      <c r="K6753" s="6"/>
      <c r="L6753" s="172"/>
    </row>
    <row r="6754" spans="11:12" x14ac:dyDescent="0.2">
      <c r="K6754" s="6"/>
      <c r="L6754" s="172"/>
    </row>
    <row r="6755" spans="11:12" x14ac:dyDescent="0.2">
      <c r="K6755" s="6"/>
      <c r="L6755" s="172"/>
    </row>
    <row r="6756" spans="11:12" x14ac:dyDescent="0.2">
      <c r="K6756" s="6"/>
      <c r="L6756" s="172"/>
    </row>
    <row r="6757" spans="11:12" x14ac:dyDescent="0.2">
      <c r="K6757" s="6"/>
      <c r="L6757" s="172"/>
    </row>
    <row r="6758" spans="11:12" x14ac:dyDescent="0.2">
      <c r="K6758" s="6"/>
      <c r="L6758" s="172"/>
    </row>
    <row r="6759" spans="11:12" x14ac:dyDescent="0.2">
      <c r="K6759" s="6"/>
      <c r="L6759" s="172"/>
    </row>
    <row r="6760" spans="11:12" x14ac:dyDescent="0.2">
      <c r="K6760" s="6"/>
      <c r="L6760" s="172"/>
    </row>
    <row r="6761" spans="11:12" x14ac:dyDescent="0.2">
      <c r="K6761" s="6"/>
      <c r="L6761" s="172"/>
    </row>
    <row r="6762" spans="11:12" x14ac:dyDescent="0.2">
      <c r="K6762" s="6"/>
      <c r="L6762" s="172"/>
    </row>
    <row r="6763" spans="11:12" x14ac:dyDescent="0.2">
      <c r="K6763" s="6"/>
      <c r="L6763" s="172"/>
    </row>
    <row r="6764" spans="11:12" x14ac:dyDescent="0.2">
      <c r="K6764" s="6"/>
      <c r="L6764" s="172"/>
    </row>
    <row r="6765" spans="11:12" x14ac:dyDescent="0.2">
      <c r="K6765" s="6"/>
      <c r="L6765" s="172"/>
    </row>
    <row r="6766" spans="11:12" x14ac:dyDescent="0.2">
      <c r="K6766" s="6"/>
      <c r="L6766" s="172"/>
    </row>
    <row r="6767" spans="11:12" x14ac:dyDescent="0.2">
      <c r="K6767" s="6"/>
      <c r="L6767" s="172"/>
    </row>
    <row r="6768" spans="11:12" x14ac:dyDescent="0.2">
      <c r="K6768" s="6"/>
      <c r="L6768" s="172"/>
    </row>
    <row r="6769" spans="11:12" x14ac:dyDescent="0.2">
      <c r="K6769" s="6"/>
      <c r="L6769" s="172"/>
    </row>
    <row r="6770" spans="11:12" x14ac:dyDescent="0.2">
      <c r="K6770" s="6"/>
      <c r="L6770" s="172"/>
    </row>
    <row r="6771" spans="11:12" x14ac:dyDescent="0.2">
      <c r="K6771" s="6"/>
      <c r="L6771" s="172"/>
    </row>
    <row r="6772" spans="11:12" x14ac:dyDescent="0.2">
      <c r="K6772" s="6"/>
      <c r="L6772" s="172"/>
    </row>
    <row r="6773" spans="11:12" x14ac:dyDescent="0.2">
      <c r="K6773" s="6"/>
      <c r="L6773" s="172"/>
    </row>
    <row r="6774" spans="11:12" x14ac:dyDescent="0.2">
      <c r="K6774" s="6"/>
      <c r="L6774" s="172"/>
    </row>
    <row r="6775" spans="11:12" x14ac:dyDescent="0.2">
      <c r="K6775" s="6"/>
      <c r="L6775" s="172"/>
    </row>
    <row r="6776" spans="11:12" x14ac:dyDescent="0.2">
      <c r="K6776" s="6"/>
      <c r="L6776" s="172"/>
    </row>
    <row r="6777" spans="11:12" x14ac:dyDescent="0.2">
      <c r="K6777" s="6"/>
      <c r="L6777" s="172"/>
    </row>
    <row r="6778" spans="11:12" x14ac:dyDescent="0.2">
      <c r="K6778" s="6"/>
      <c r="L6778" s="172"/>
    </row>
    <row r="6779" spans="11:12" x14ac:dyDescent="0.2">
      <c r="K6779" s="6"/>
      <c r="L6779" s="172"/>
    </row>
    <row r="6780" spans="11:12" x14ac:dyDescent="0.2">
      <c r="K6780" s="6"/>
      <c r="L6780" s="172"/>
    </row>
    <row r="6781" spans="11:12" x14ac:dyDescent="0.2">
      <c r="K6781" s="6"/>
      <c r="L6781" s="172"/>
    </row>
    <row r="6782" spans="11:12" x14ac:dyDescent="0.2">
      <c r="K6782" s="6"/>
      <c r="L6782" s="172"/>
    </row>
    <row r="6783" spans="11:12" x14ac:dyDescent="0.2">
      <c r="K6783" s="6"/>
      <c r="L6783" s="172"/>
    </row>
    <row r="6784" spans="11:12" x14ac:dyDescent="0.2">
      <c r="K6784" s="6"/>
      <c r="L6784" s="172"/>
    </row>
    <row r="6785" spans="11:12" x14ac:dyDescent="0.2">
      <c r="K6785" s="6"/>
      <c r="L6785" s="172"/>
    </row>
    <row r="6786" spans="11:12" x14ac:dyDescent="0.2">
      <c r="K6786" s="6"/>
      <c r="L6786" s="172"/>
    </row>
    <row r="6787" spans="11:12" x14ac:dyDescent="0.2">
      <c r="K6787" s="6"/>
      <c r="L6787" s="172"/>
    </row>
    <row r="6788" spans="11:12" x14ac:dyDescent="0.2">
      <c r="K6788" s="6"/>
      <c r="L6788" s="172"/>
    </row>
    <row r="6789" spans="11:12" x14ac:dyDescent="0.2">
      <c r="K6789" s="6"/>
      <c r="L6789" s="172"/>
    </row>
    <row r="6790" spans="11:12" x14ac:dyDescent="0.2">
      <c r="K6790" s="6"/>
      <c r="L6790" s="172"/>
    </row>
    <row r="6791" spans="11:12" x14ac:dyDescent="0.2">
      <c r="K6791" s="6"/>
      <c r="L6791" s="172"/>
    </row>
    <row r="6792" spans="11:12" x14ac:dyDescent="0.2">
      <c r="K6792" s="6"/>
      <c r="L6792" s="172"/>
    </row>
    <row r="6793" spans="11:12" x14ac:dyDescent="0.2">
      <c r="K6793" s="6"/>
      <c r="L6793" s="172"/>
    </row>
    <row r="6794" spans="11:12" x14ac:dyDescent="0.2">
      <c r="K6794" s="6"/>
      <c r="L6794" s="172"/>
    </row>
    <row r="6795" spans="11:12" x14ac:dyDescent="0.2">
      <c r="K6795" s="6"/>
      <c r="L6795" s="172"/>
    </row>
    <row r="6796" spans="11:12" x14ac:dyDescent="0.2">
      <c r="K6796" s="6"/>
      <c r="L6796" s="172"/>
    </row>
    <row r="6797" spans="11:12" x14ac:dyDescent="0.2">
      <c r="K6797" s="6"/>
      <c r="L6797" s="172"/>
    </row>
    <row r="6798" spans="11:12" x14ac:dyDescent="0.2">
      <c r="K6798" s="6"/>
      <c r="L6798" s="172"/>
    </row>
    <row r="6799" spans="11:12" x14ac:dyDescent="0.2">
      <c r="K6799" s="6"/>
      <c r="L6799" s="172"/>
    </row>
    <row r="6800" spans="11:12" x14ac:dyDescent="0.2">
      <c r="K6800" s="6"/>
      <c r="L6800" s="172"/>
    </row>
    <row r="6801" spans="11:12" x14ac:dyDescent="0.2">
      <c r="K6801" s="6"/>
      <c r="L6801" s="172"/>
    </row>
    <row r="6802" spans="11:12" x14ac:dyDescent="0.2">
      <c r="K6802" s="6"/>
      <c r="L6802" s="172"/>
    </row>
    <row r="6803" spans="11:12" x14ac:dyDescent="0.2">
      <c r="K6803" s="6"/>
      <c r="L6803" s="172"/>
    </row>
    <row r="6804" spans="11:12" x14ac:dyDescent="0.2">
      <c r="K6804" s="6"/>
      <c r="L6804" s="172"/>
    </row>
    <row r="6805" spans="11:12" x14ac:dyDescent="0.2">
      <c r="K6805" s="6"/>
      <c r="L6805" s="172"/>
    </row>
    <row r="6806" spans="11:12" x14ac:dyDescent="0.2">
      <c r="K6806" s="6"/>
      <c r="L6806" s="172"/>
    </row>
    <row r="6807" spans="11:12" x14ac:dyDescent="0.2">
      <c r="K6807" s="6"/>
      <c r="L6807" s="172"/>
    </row>
    <row r="6808" spans="11:12" x14ac:dyDescent="0.2">
      <c r="K6808" s="6"/>
      <c r="L6808" s="172"/>
    </row>
    <row r="6809" spans="11:12" x14ac:dyDescent="0.2">
      <c r="K6809" s="6"/>
      <c r="L6809" s="172"/>
    </row>
    <row r="6810" spans="11:12" x14ac:dyDescent="0.2">
      <c r="K6810" s="6"/>
      <c r="L6810" s="172"/>
    </row>
    <row r="6811" spans="11:12" x14ac:dyDescent="0.2">
      <c r="K6811" s="6"/>
      <c r="L6811" s="172"/>
    </row>
    <row r="6812" spans="11:12" x14ac:dyDescent="0.2">
      <c r="K6812" s="6"/>
      <c r="L6812" s="172"/>
    </row>
    <row r="6813" spans="11:12" x14ac:dyDescent="0.2">
      <c r="K6813" s="6"/>
      <c r="L6813" s="172"/>
    </row>
    <row r="6814" spans="11:12" x14ac:dyDescent="0.2">
      <c r="K6814" s="6"/>
      <c r="L6814" s="172"/>
    </row>
    <row r="6815" spans="11:12" x14ac:dyDescent="0.2">
      <c r="K6815" s="6"/>
      <c r="L6815" s="172"/>
    </row>
    <row r="6816" spans="11:12" x14ac:dyDescent="0.2">
      <c r="K6816" s="6"/>
      <c r="L6816" s="172"/>
    </row>
    <row r="6817" spans="11:12" x14ac:dyDescent="0.2">
      <c r="K6817" s="6"/>
      <c r="L6817" s="172"/>
    </row>
    <row r="6818" spans="11:12" x14ac:dyDescent="0.2">
      <c r="K6818" s="6"/>
      <c r="L6818" s="172"/>
    </row>
    <row r="6819" spans="11:12" x14ac:dyDescent="0.2">
      <c r="K6819" s="6"/>
      <c r="L6819" s="172"/>
    </row>
    <row r="6820" spans="11:12" x14ac:dyDescent="0.2">
      <c r="K6820" s="6"/>
      <c r="L6820" s="172"/>
    </row>
    <row r="6821" spans="11:12" x14ac:dyDescent="0.2">
      <c r="K6821" s="6"/>
      <c r="L6821" s="172"/>
    </row>
    <row r="6822" spans="11:12" x14ac:dyDescent="0.2">
      <c r="K6822" s="6"/>
      <c r="L6822" s="172"/>
    </row>
    <row r="6823" spans="11:12" x14ac:dyDescent="0.2">
      <c r="K6823" s="6"/>
      <c r="L6823" s="172"/>
    </row>
    <row r="6824" spans="11:12" x14ac:dyDescent="0.2">
      <c r="K6824" s="6"/>
      <c r="L6824" s="172"/>
    </row>
    <row r="6825" spans="11:12" x14ac:dyDescent="0.2">
      <c r="K6825" s="6"/>
      <c r="L6825" s="172"/>
    </row>
    <row r="6826" spans="11:12" x14ac:dyDescent="0.2">
      <c r="K6826" s="6"/>
      <c r="L6826" s="172"/>
    </row>
    <row r="6827" spans="11:12" x14ac:dyDescent="0.2">
      <c r="K6827" s="6"/>
      <c r="L6827" s="172"/>
    </row>
    <row r="6828" spans="11:12" x14ac:dyDescent="0.2">
      <c r="K6828" s="6"/>
      <c r="L6828" s="172"/>
    </row>
    <row r="6829" spans="11:12" x14ac:dyDescent="0.2">
      <c r="K6829" s="6"/>
      <c r="L6829" s="172"/>
    </row>
    <row r="6830" spans="11:12" x14ac:dyDescent="0.2">
      <c r="K6830" s="6"/>
      <c r="L6830" s="172"/>
    </row>
    <row r="6831" spans="11:12" x14ac:dyDescent="0.2">
      <c r="K6831" s="6"/>
      <c r="L6831" s="172"/>
    </row>
    <row r="6832" spans="11:12" x14ac:dyDescent="0.2">
      <c r="K6832" s="6"/>
      <c r="L6832" s="172"/>
    </row>
    <row r="6833" spans="11:12" x14ac:dyDescent="0.2">
      <c r="K6833" s="6"/>
      <c r="L6833" s="172"/>
    </row>
    <row r="6834" spans="11:12" x14ac:dyDescent="0.2">
      <c r="K6834" s="6"/>
      <c r="L6834" s="172"/>
    </row>
    <row r="6835" spans="11:12" x14ac:dyDescent="0.2">
      <c r="K6835" s="6"/>
      <c r="L6835" s="172"/>
    </row>
    <row r="6836" spans="11:12" x14ac:dyDescent="0.2">
      <c r="K6836" s="6"/>
      <c r="L6836" s="172"/>
    </row>
    <row r="6837" spans="11:12" x14ac:dyDescent="0.2">
      <c r="K6837" s="6"/>
      <c r="L6837" s="172"/>
    </row>
    <row r="6838" spans="11:12" x14ac:dyDescent="0.2">
      <c r="K6838" s="6"/>
      <c r="L6838" s="172"/>
    </row>
    <row r="6839" spans="11:12" x14ac:dyDescent="0.2">
      <c r="K6839" s="6"/>
      <c r="L6839" s="172"/>
    </row>
    <row r="6840" spans="11:12" x14ac:dyDescent="0.2">
      <c r="K6840" s="6"/>
      <c r="L6840" s="172"/>
    </row>
    <row r="6841" spans="11:12" x14ac:dyDescent="0.2">
      <c r="K6841" s="6"/>
      <c r="L6841" s="172"/>
    </row>
    <row r="6842" spans="11:12" x14ac:dyDescent="0.2">
      <c r="K6842" s="6"/>
      <c r="L6842" s="172"/>
    </row>
    <row r="6843" spans="11:12" x14ac:dyDescent="0.2">
      <c r="K6843" s="6"/>
      <c r="L6843" s="172"/>
    </row>
    <row r="6844" spans="11:12" x14ac:dyDescent="0.2">
      <c r="K6844" s="6"/>
      <c r="L6844" s="172"/>
    </row>
    <row r="6845" spans="11:12" x14ac:dyDescent="0.2">
      <c r="K6845" s="6"/>
      <c r="L6845" s="172"/>
    </row>
    <row r="6846" spans="11:12" x14ac:dyDescent="0.2">
      <c r="K6846" s="6"/>
      <c r="L6846" s="172"/>
    </row>
    <row r="6847" spans="11:12" x14ac:dyDescent="0.2">
      <c r="K6847" s="6"/>
      <c r="L6847" s="172"/>
    </row>
    <row r="6848" spans="11:12" x14ac:dyDescent="0.2">
      <c r="K6848" s="6"/>
      <c r="L6848" s="172"/>
    </row>
    <row r="6849" spans="11:12" x14ac:dyDescent="0.2">
      <c r="K6849" s="6"/>
      <c r="L6849" s="172"/>
    </row>
    <row r="6850" spans="11:12" x14ac:dyDescent="0.2">
      <c r="K6850" s="6"/>
      <c r="L6850" s="172"/>
    </row>
    <row r="6851" spans="11:12" x14ac:dyDescent="0.2">
      <c r="K6851" s="6"/>
      <c r="L6851" s="172"/>
    </row>
    <row r="6852" spans="11:12" x14ac:dyDescent="0.2">
      <c r="K6852" s="6"/>
      <c r="L6852" s="172"/>
    </row>
    <row r="6853" spans="11:12" x14ac:dyDescent="0.2">
      <c r="K6853" s="6"/>
      <c r="L6853" s="172"/>
    </row>
    <row r="6854" spans="11:12" x14ac:dyDescent="0.2">
      <c r="K6854" s="6"/>
      <c r="L6854" s="172"/>
    </row>
    <row r="6855" spans="11:12" x14ac:dyDescent="0.2">
      <c r="K6855" s="6"/>
      <c r="L6855" s="172"/>
    </row>
    <row r="6856" spans="11:12" x14ac:dyDescent="0.2">
      <c r="K6856" s="6"/>
      <c r="L6856" s="172"/>
    </row>
    <row r="6857" spans="11:12" x14ac:dyDescent="0.2">
      <c r="K6857" s="6"/>
      <c r="L6857" s="172"/>
    </row>
    <row r="6858" spans="11:12" x14ac:dyDescent="0.2">
      <c r="K6858" s="6"/>
      <c r="L6858" s="172"/>
    </row>
    <row r="6859" spans="11:12" x14ac:dyDescent="0.2">
      <c r="K6859" s="6"/>
      <c r="L6859" s="172"/>
    </row>
    <row r="6860" spans="11:12" x14ac:dyDescent="0.2">
      <c r="K6860" s="6"/>
      <c r="L6860" s="172"/>
    </row>
    <row r="6861" spans="11:12" x14ac:dyDescent="0.2">
      <c r="K6861" s="6"/>
      <c r="L6861" s="172"/>
    </row>
    <row r="6862" spans="11:12" x14ac:dyDescent="0.2">
      <c r="K6862" s="6"/>
      <c r="L6862" s="172"/>
    </row>
    <row r="6863" spans="11:12" x14ac:dyDescent="0.2">
      <c r="K6863" s="6"/>
      <c r="L6863" s="172"/>
    </row>
    <row r="6864" spans="11:12" x14ac:dyDescent="0.2">
      <c r="K6864" s="6"/>
      <c r="L6864" s="172"/>
    </row>
    <row r="6865" spans="11:12" x14ac:dyDescent="0.2">
      <c r="K6865" s="6"/>
      <c r="L6865" s="172"/>
    </row>
    <row r="6866" spans="11:12" x14ac:dyDescent="0.2">
      <c r="K6866" s="6"/>
      <c r="L6866" s="172"/>
    </row>
    <row r="6867" spans="11:12" x14ac:dyDescent="0.2">
      <c r="K6867" s="6"/>
      <c r="L6867" s="172"/>
    </row>
    <row r="6868" spans="11:12" x14ac:dyDescent="0.2">
      <c r="K6868" s="6"/>
      <c r="L6868" s="172"/>
    </row>
    <row r="6869" spans="11:12" x14ac:dyDescent="0.2">
      <c r="K6869" s="6"/>
      <c r="L6869" s="172"/>
    </row>
    <row r="6870" spans="11:12" x14ac:dyDescent="0.2">
      <c r="K6870" s="6"/>
      <c r="L6870" s="172"/>
    </row>
    <row r="6871" spans="11:12" x14ac:dyDescent="0.2">
      <c r="K6871" s="6"/>
      <c r="L6871" s="172"/>
    </row>
    <row r="6872" spans="11:12" x14ac:dyDescent="0.2">
      <c r="K6872" s="6"/>
      <c r="L6872" s="172"/>
    </row>
    <row r="6873" spans="11:12" x14ac:dyDescent="0.2">
      <c r="K6873" s="6"/>
      <c r="L6873" s="172"/>
    </row>
    <row r="6874" spans="11:12" x14ac:dyDescent="0.2">
      <c r="K6874" s="6"/>
      <c r="L6874" s="172"/>
    </row>
    <row r="6875" spans="11:12" x14ac:dyDescent="0.2">
      <c r="K6875" s="6"/>
      <c r="L6875" s="172"/>
    </row>
    <row r="6876" spans="11:12" x14ac:dyDescent="0.2">
      <c r="K6876" s="6"/>
      <c r="L6876" s="172"/>
    </row>
    <row r="6877" spans="11:12" x14ac:dyDescent="0.2">
      <c r="K6877" s="6"/>
      <c r="L6877" s="172"/>
    </row>
    <row r="6878" spans="11:12" x14ac:dyDescent="0.2">
      <c r="K6878" s="6"/>
      <c r="L6878" s="172"/>
    </row>
    <row r="6879" spans="11:12" x14ac:dyDescent="0.2">
      <c r="K6879" s="6"/>
      <c r="L6879" s="172"/>
    </row>
    <row r="6880" spans="11:12" x14ac:dyDescent="0.2">
      <c r="K6880" s="6"/>
      <c r="L6880" s="172"/>
    </row>
    <row r="6881" spans="11:12" x14ac:dyDescent="0.2">
      <c r="K6881" s="6"/>
      <c r="L6881" s="172"/>
    </row>
    <row r="6882" spans="11:12" x14ac:dyDescent="0.2">
      <c r="K6882" s="6"/>
      <c r="L6882" s="172"/>
    </row>
    <row r="6883" spans="11:12" x14ac:dyDescent="0.2">
      <c r="K6883" s="6"/>
      <c r="L6883" s="172"/>
    </row>
    <row r="6884" spans="11:12" x14ac:dyDescent="0.2">
      <c r="K6884" s="6"/>
      <c r="L6884" s="172"/>
    </row>
    <row r="6885" spans="11:12" x14ac:dyDescent="0.2">
      <c r="K6885" s="6"/>
      <c r="L6885" s="172"/>
    </row>
    <row r="6886" spans="11:12" x14ac:dyDescent="0.2">
      <c r="K6886" s="6"/>
      <c r="L6886" s="172"/>
    </row>
    <row r="6887" spans="11:12" x14ac:dyDescent="0.2">
      <c r="K6887" s="6"/>
      <c r="L6887" s="172"/>
    </row>
    <row r="6888" spans="11:12" x14ac:dyDescent="0.2">
      <c r="K6888" s="6"/>
      <c r="L6888" s="172"/>
    </row>
    <row r="6889" spans="11:12" x14ac:dyDescent="0.2">
      <c r="K6889" s="6"/>
      <c r="L6889" s="172"/>
    </row>
    <row r="6890" spans="11:12" x14ac:dyDescent="0.2">
      <c r="K6890" s="6"/>
      <c r="L6890" s="172"/>
    </row>
    <row r="6891" spans="11:12" x14ac:dyDescent="0.2">
      <c r="K6891" s="6"/>
      <c r="L6891" s="172"/>
    </row>
    <row r="6892" spans="11:12" x14ac:dyDescent="0.2">
      <c r="K6892" s="6"/>
      <c r="L6892" s="172"/>
    </row>
    <row r="6893" spans="11:12" x14ac:dyDescent="0.2">
      <c r="K6893" s="6"/>
      <c r="L6893" s="172"/>
    </row>
    <row r="6894" spans="11:12" x14ac:dyDescent="0.2">
      <c r="K6894" s="6"/>
      <c r="L6894" s="172"/>
    </row>
    <row r="6895" spans="11:12" x14ac:dyDescent="0.2">
      <c r="K6895" s="6"/>
      <c r="L6895" s="172"/>
    </row>
    <row r="6896" spans="11:12" x14ac:dyDescent="0.2">
      <c r="K6896" s="6"/>
      <c r="L6896" s="172"/>
    </row>
    <row r="6897" spans="11:12" x14ac:dyDescent="0.2">
      <c r="K6897" s="6"/>
      <c r="L6897" s="172"/>
    </row>
    <row r="6898" spans="11:12" x14ac:dyDescent="0.2">
      <c r="K6898" s="6"/>
      <c r="L6898" s="172"/>
    </row>
    <row r="6899" spans="11:12" x14ac:dyDescent="0.2">
      <c r="K6899" s="6"/>
      <c r="L6899" s="172"/>
    </row>
    <row r="6900" spans="11:12" x14ac:dyDescent="0.2">
      <c r="K6900" s="6"/>
      <c r="L6900" s="172"/>
    </row>
    <row r="6901" spans="11:12" x14ac:dyDescent="0.2">
      <c r="K6901" s="6"/>
      <c r="L6901" s="172"/>
    </row>
    <row r="6902" spans="11:12" x14ac:dyDescent="0.2">
      <c r="K6902" s="6"/>
      <c r="L6902" s="172"/>
    </row>
    <row r="6903" spans="11:12" x14ac:dyDescent="0.2">
      <c r="K6903" s="6"/>
      <c r="L6903" s="172"/>
    </row>
    <row r="6904" spans="11:12" x14ac:dyDescent="0.2">
      <c r="K6904" s="6"/>
      <c r="L6904" s="172"/>
    </row>
    <row r="6905" spans="11:12" x14ac:dyDescent="0.2">
      <c r="K6905" s="6"/>
      <c r="L6905" s="172"/>
    </row>
    <row r="6906" spans="11:12" x14ac:dyDescent="0.2">
      <c r="K6906" s="6"/>
      <c r="L6906" s="172"/>
    </row>
    <row r="6907" spans="11:12" x14ac:dyDescent="0.2">
      <c r="K6907" s="6"/>
      <c r="L6907" s="172"/>
    </row>
    <row r="6908" spans="11:12" x14ac:dyDescent="0.2">
      <c r="K6908" s="6"/>
      <c r="L6908" s="172"/>
    </row>
    <row r="6909" spans="11:12" x14ac:dyDescent="0.2">
      <c r="K6909" s="6"/>
      <c r="L6909" s="172"/>
    </row>
    <row r="6910" spans="11:12" x14ac:dyDescent="0.2">
      <c r="K6910" s="6"/>
      <c r="L6910" s="172"/>
    </row>
    <row r="6911" spans="11:12" x14ac:dyDescent="0.2">
      <c r="K6911" s="6"/>
      <c r="L6911" s="172"/>
    </row>
    <row r="6912" spans="11:12" x14ac:dyDescent="0.2">
      <c r="K6912" s="6"/>
      <c r="L6912" s="172"/>
    </row>
    <row r="6913" spans="11:12" x14ac:dyDescent="0.2">
      <c r="K6913" s="6"/>
      <c r="L6913" s="172"/>
    </row>
    <row r="6914" spans="11:12" x14ac:dyDescent="0.2">
      <c r="K6914" s="6"/>
      <c r="L6914" s="172"/>
    </row>
    <row r="6915" spans="11:12" x14ac:dyDescent="0.2">
      <c r="K6915" s="6"/>
      <c r="L6915" s="172"/>
    </row>
    <row r="6916" spans="11:12" x14ac:dyDescent="0.2">
      <c r="K6916" s="6"/>
      <c r="L6916" s="172"/>
    </row>
    <row r="6917" spans="11:12" x14ac:dyDescent="0.2">
      <c r="K6917" s="6"/>
      <c r="L6917" s="172"/>
    </row>
    <row r="6918" spans="11:12" x14ac:dyDescent="0.2">
      <c r="K6918" s="6"/>
      <c r="L6918" s="172"/>
    </row>
    <row r="6919" spans="11:12" x14ac:dyDescent="0.2">
      <c r="K6919" s="6"/>
      <c r="L6919" s="172"/>
    </row>
    <row r="6920" spans="11:12" x14ac:dyDescent="0.2">
      <c r="K6920" s="6"/>
      <c r="L6920" s="172"/>
    </row>
    <row r="6921" spans="11:12" x14ac:dyDescent="0.2">
      <c r="K6921" s="6"/>
      <c r="L6921" s="172"/>
    </row>
    <row r="6922" spans="11:12" x14ac:dyDescent="0.2">
      <c r="K6922" s="6"/>
      <c r="L6922" s="172"/>
    </row>
    <row r="6923" spans="11:12" x14ac:dyDescent="0.2">
      <c r="K6923" s="6"/>
      <c r="L6923" s="172"/>
    </row>
    <row r="6924" spans="11:12" x14ac:dyDescent="0.2">
      <c r="K6924" s="6"/>
      <c r="L6924" s="172"/>
    </row>
    <row r="6925" spans="11:12" x14ac:dyDescent="0.2">
      <c r="K6925" s="6"/>
      <c r="L6925" s="172"/>
    </row>
    <row r="6926" spans="11:12" x14ac:dyDescent="0.2">
      <c r="K6926" s="6"/>
      <c r="L6926" s="172"/>
    </row>
    <row r="6927" spans="11:12" x14ac:dyDescent="0.2">
      <c r="K6927" s="6"/>
      <c r="L6927" s="172"/>
    </row>
    <row r="6928" spans="11:12" x14ac:dyDescent="0.2">
      <c r="K6928" s="6"/>
      <c r="L6928" s="172"/>
    </row>
    <row r="6929" spans="11:12" x14ac:dyDescent="0.2">
      <c r="K6929" s="6"/>
      <c r="L6929" s="172"/>
    </row>
    <row r="6930" spans="11:12" x14ac:dyDescent="0.2">
      <c r="K6930" s="6"/>
      <c r="L6930" s="172"/>
    </row>
    <row r="6931" spans="11:12" x14ac:dyDescent="0.2">
      <c r="K6931" s="6"/>
      <c r="L6931" s="172"/>
    </row>
    <row r="6932" spans="11:12" x14ac:dyDescent="0.2">
      <c r="K6932" s="6"/>
      <c r="L6932" s="172"/>
    </row>
    <row r="6933" spans="11:12" x14ac:dyDescent="0.2">
      <c r="K6933" s="6"/>
      <c r="L6933" s="172"/>
    </row>
    <row r="6934" spans="11:12" x14ac:dyDescent="0.2">
      <c r="K6934" s="6"/>
      <c r="L6934" s="172"/>
    </row>
    <row r="6935" spans="11:12" x14ac:dyDescent="0.2">
      <c r="K6935" s="6"/>
      <c r="L6935" s="172"/>
    </row>
    <row r="6936" spans="11:12" x14ac:dyDescent="0.2">
      <c r="K6936" s="6"/>
      <c r="L6936" s="172"/>
    </row>
    <row r="6937" spans="11:12" x14ac:dyDescent="0.2">
      <c r="K6937" s="6"/>
      <c r="L6937" s="172"/>
    </row>
    <row r="6938" spans="11:12" x14ac:dyDescent="0.2">
      <c r="K6938" s="6"/>
      <c r="L6938" s="172"/>
    </row>
    <row r="6939" spans="11:12" x14ac:dyDescent="0.2">
      <c r="K6939" s="6"/>
      <c r="L6939" s="172"/>
    </row>
    <row r="6940" spans="11:12" x14ac:dyDescent="0.2">
      <c r="K6940" s="6"/>
      <c r="L6940" s="172"/>
    </row>
    <row r="6941" spans="11:12" x14ac:dyDescent="0.2">
      <c r="K6941" s="6"/>
      <c r="L6941" s="172"/>
    </row>
    <row r="6942" spans="11:12" x14ac:dyDescent="0.2">
      <c r="K6942" s="6"/>
      <c r="L6942" s="172"/>
    </row>
    <row r="6943" spans="11:12" x14ac:dyDescent="0.2">
      <c r="K6943" s="6"/>
      <c r="L6943" s="172"/>
    </row>
    <row r="6944" spans="11:12" x14ac:dyDescent="0.2">
      <c r="K6944" s="6"/>
      <c r="L6944" s="172"/>
    </row>
    <row r="6945" spans="11:12" x14ac:dyDescent="0.2">
      <c r="K6945" s="6"/>
      <c r="L6945" s="172"/>
    </row>
    <row r="6946" spans="11:12" x14ac:dyDescent="0.2">
      <c r="K6946" s="6"/>
      <c r="L6946" s="172"/>
    </row>
    <row r="6947" spans="11:12" x14ac:dyDescent="0.2">
      <c r="K6947" s="6"/>
      <c r="L6947" s="172"/>
    </row>
    <row r="6948" spans="11:12" x14ac:dyDescent="0.2">
      <c r="K6948" s="6"/>
      <c r="L6948" s="172"/>
    </row>
    <row r="6949" spans="11:12" x14ac:dyDescent="0.2">
      <c r="K6949" s="6"/>
      <c r="L6949" s="172"/>
    </row>
    <row r="6950" spans="11:12" x14ac:dyDescent="0.2">
      <c r="K6950" s="6"/>
      <c r="L6950" s="172"/>
    </row>
    <row r="6951" spans="11:12" x14ac:dyDescent="0.2">
      <c r="K6951" s="6"/>
      <c r="L6951" s="172"/>
    </row>
    <row r="6952" spans="11:12" x14ac:dyDescent="0.2">
      <c r="K6952" s="6"/>
      <c r="L6952" s="172"/>
    </row>
    <row r="6953" spans="11:12" x14ac:dyDescent="0.2">
      <c r="K6953" s="6"/>
      <c r="L6953" s="172"/>
    </row>
    <row r="6954" spans="11:12" x14ac:dyDescent="0.2">
      <c r="K6954" s="6"/>
      <c r="L6954" s="172"/>
    </row>
    <row r="6955" spans="11:12" x14ac:dyDescent="0.2">
      <c r="K6955" s="6"/>
      <c r="L6955" s="172"/>
    </row>
    <row r="6956" spans="11:12" x14ac:dyDescent="0.2">
      <c r="K6956" s="6"/>
      <c r="L6956" s="172"/>
    </row>
    <row r="6957" spans="11:12" x14ac:dyDescent="0.2">
      <c r="K6957" s="6"/>
      <c r="L6957" s="172"/>
    </row>
    <row r="6958" spans="11:12" x14ac:dyDescent="0.2">
      <c r="K6958" s="6"/>
      <c r="L6958" s="172"/>
    </row>
    <row r="6959" spans="11:12" x14ac:dyDescent="0.2">
      <c r="K6959" s="6"/>
      <c r="L6959" s="172"/>
    </row>
    <row r="6960" spans="11:12" x14ac:dyDescent="0.2">
      <c r="K6960" s="6"/>
      <c r="L6960" s="172"/>
    </row>
    <row r="6961" spans="11:12" x14ac:dyDescent="0.2">
      <c r="K6961" s="6"/>
      <c r="L6961" s="172"/>
    </row>
    <row r="6962" spans="11:12" x14ac:dyDescent="0.2">
      <c r="K6962" s="6"/>
      <c r="L6962" s="172"/>
    </row>
    <row r="6963" spans="11:12" x14ac:dyDescent="0.2">
      <c r="K6963" s="6"/>
      <c r="L6963" s="172"/>
    </row>
    <row r="6964" spans="11:12" x14ac:dyDescent="0.2">
      <c r="K6964" s="6"/>
      <c r="L6964" s="172"/>
    </row>
    <row r="6965" spans="11:12" x14ac:dyDescent="0.2">
      <c r="K6965" s="6"/>
      <c r="L6965" s="172"/>
    </row>
    <row r="6966" spans="11:12" x14ac:dyDescent="0.2">
      <c r="K6966" s="6"/>
      <c r="L6966" s="172"/>
    </row>
    <row r="6967" spans="11:12" x14ac:dyDescent="0.2">
      <c r="K6967" s="6"/>
      <c r="L6967" s="172"/>
    </row>
    <row r="6968" spans="11:12" x14ac:dyDescent="0.2">
      <c r="K6968" s="6"/>
      <c r="L6968" s="172"/>
    </row>
    <row r="6969" spans="11:12" x14ac:dyDescent="0.2">
      <c r="K6969" s="6"/>
      <c r="L6969" s="172"/>
    </row>
    <row r="6970" spans="11:12" x14ac:dyDescent="0.2">
      <c r="K6970" s="6"/>
      <c r="L6970" s="172"/>
    </row>
    <row r="6971" spans="11:12" x14ac:dyDescent="0.2">
      <c r="K6971" s="6"/>
      <c r="L6971" s="172"/>
    </row>
    <row r="6972" spans="11:12" x14ac:dyDescent="0.2">
      <c r="K6972" s="6"/>
      <c r="L6972" s="172"/>
    </row>
    <row r="6973" spans="11:12" x14ac:dyDescent="0.2">
      <c r="K6973" s="6"/>
      <c r="L6973" s="172"/>
    </row>
    <row r="6974" spans="11:12" x14ac:dyDescent="0.2">
      <c r="K6974" s="6"/>
      <c r="L6974" s="172"/>
    </row>
    <row r="6975" spans="11:12" x14ac:dyDescent="0.2">
      <c r="K6975" s="6"/>
      <c r="L6975" s="172"/>
    </row>
    <row r="6976" spans="11:12" x14ac:dyDescent="0.2">
      <c r="K6976" s="6"/>
      <c r="L6976" s="172"/>
    </row>
    <row r="6977" spans="11:12" x14ac:dyDescent="0.2">
      <c r="K6977" s="6"/>
      <c r="L6977" s="172"/>
    </row>
    <row r="6978" spans="11:12" x14ac:dyDescent="0.2">
      <c r="K6978" s="6"/>
      <c r="L6978" s="172"/>
    </row>
    <row r="6979" spans="11:12" x14ac:dyDescent="0.2">
      <c r="K6979" s="6"/>
      <c r="L6979" s="172"/>
    </row>
    <row r="6980" spans="11:12" x14ac:dyDescent="0.2">
      <c r="K6980" s="6"/>
      <c r="L6980" s="172"/>
    </row>
    <row r="6981" spans="11:12" x14ac:dyDescent="0.2">
      <c r="K6981" s="6"/>
      <c r="L6981" s="172"/>
    </row>
    <row r="6982" spans="11:12" x14ac:dyDescent="0.2">
      <c r="K6982" s="6"/>
      <c r="L6982" s="172"/>
    </row>
    <row r="6983" spans="11:12" x14ac:dyDescent="0.2">
      <c r="K6983" s="6"/>
      <c r="L6983" s="172"/>
    </row>
    <row r="6984" spans="11:12" x14ac:dyDescent="0.2">
      <c r="K6984" s="6"/>
      <c r="L6984" s="172"/>
    </row>
    <row r="6985" spans="11:12" x14ac:dyDescent="0.2">
      <c r="K6985" s="6"/>
      <c r="L6985" s="172"/>
    </row>
    <row r="6986" spans="11:12" x14ac:dyDescent="0.2">
      <c r="K6986" s="6"/>
      <c r="L6986" s="172"/>
    </row>
    <row r="6987" spans="11:12" x14ac:dyDescent="0.2">
      <c r="K6987" s="6"/>
      <c r="L6987" s="172"/>
    </row>
    <row r="6988" spans="11:12" x14ac:dyDescent="0.2">
      <c r="K6988" s="6"/>
      <c r="L6988" s="172"/>
    </row>
    <row r="6989" spans="11:12" x14ac:dyDescent="0.2">
      <c r="K6989" s="6"/>
      <c r="L6989" s="172"/>
    </row>
    <row r="6990" spans="11:12" x14ac:dyDescent="0.2">
      <c r="K6990" s="6"/>
      <c r="L6990" s="172"/>
    </row>
    <row r="6991" spans="11:12" x14ac:dyDescent="0.2">
      <c r="K6991" s="6"/>
      <c r="L6991" s="172"/>
    </row>
    <row r="6992" spans="11:12" x14ac:dyDescent="0.2">
      <c r="K6992" s="6"/>
      <c r="L6992" s="172"/>
    </row>
    <row r="6993" spans="11:12" x14ac:dyDescent="0.2">
      <c r="K6993" s="6"/>
      <c r="L6993" s="172"/>
    </row>
    <row r="6994" spans="11:12" x14ac:dyDescent="0.2">
      <c r="K6994" s="6"/>
      <c r="L6994" s="172"/>
    </row>
    <row r="6995" spans="11:12" x14ac:dyDescent="0.2">
      <c r="K6995" s="6"/>
      <c r="L6995" s="172"/>
    </row>
    <row r="6996" spans="11:12" x14ac:dyDescent="0.2">
      <c r="K6996" s="6"/>
      <c r="L6996" s="172"/>
    </row>
    <row r="6997" spans="11:12" x14ac:dyDescent="0.2">
      <c r="K6997" s="6"/>
      <c r="L6997" s="172"/>
    </row>
    <row r="6998" spans="11:12" x14ac:dyDescent="0.2">
      <c r="K6998" s="6"/>
      <c r="L6998" s="172"/>
    </row>
    <row r="6999" spans="11:12" x14ac:dyDescent="0.2">
      <c r="K6999" s="6"/>
      <c r="L6999" s="172"/>
    </row>
    <row r="7000" spans="11:12" x14ac:dyDescent="0.2">
      <c r="K7000" s="6"/>
      <c r="L7000" s="172"/>
    </row>
    <row r="7001" spans="11:12" x14ac:dyDescent="0.2">
      <c r="K7001" s="6"/>
      <c r="L7001" s="172"/>
    </row>
    <row r="7002" spans="11:12" x14ac:dyDescent="0.2">
      <c r="K7002" s="6"/>
      <c r="L7002" s="172"/>
    </row>
    <row r="7003" spans="11:12" x14ac:dyDescent="0.2">
      <c r="K7003" s="6"/>
      <c r="L7003" s="172"/>
    </row>
    <row r="7004" spans="11:12" x14ac:dyDescent="0.2">
      <c r="K7004" s="6"/>
      <c r="L7004" s="172"/>
    </row>
    <row r="7005" spans="11:12" x14ac:dyDescent="0.2">
      <c r="K7005" s="6"/>
      <c r="L7005" s="172"/>
    </row>
    <row r="7006" spans="11:12" x14ac:dyDescent="0.2">
      <c r="K7006" s="6"/>
      <c r="L7006" s="172"/>
    </row>
    <row r="7007" spans="11:12" x14ac:dyDescent="0.2">
      <c r="K7007" s="6"/>
      <c r="L7007" s="172"/>
    </row>
    <row r="7008" spans="11:12" x14ac:dyDescent="0.2">
      <c r="K7008" s="6"/>
      <c r="L7008" s="172"/>
    </row>
    <row r="7009" spans="11:12" x14ac:dyDescent="0.2">
      <c r="K7009" s="6"/>
      <c r="L7009" s="172"/>
    </row>
    <row r="7010" spans="11:12" x14ac:dyDescent="0.2">
      <c r="K7010" s="6"/>
      <c r="L7010" s="172"/>
    </row>
    <row r="7011" spans="11:12" x14ac:dyDescent="0.2">
      <c r="K7011" s="6"/>
      <c r="L7011" s="172"/>
    </row>
    <row r="7012" spans="11:12" x14ac:dyDescent="0.2">
      <c r="K7012" s="6"/>
      <c r="L7012" s="172"/>
    </row>
    <row r="7013" spans="11:12" x14ac:dyDescent="0.2">
      <c r="K7013" s="6"/>
      <c r="L7013" s="172"/>
    </row>
    <row r="7014" spans="11:12" x14ac:dyDescent="0.2">
      <c r="K7014" s="6"/>
      <c r="L7014" s="172"/>
    </row>
    <row r="7015" spans="11:12" x14ac:dyDescent="0.2">
      <c r="K7015" s="6"/>
      <c r="L7015" s="172"/>
    </row>
    <row r="7016" spans="11:12" x14ac:dyDescent="0.2">
      <c r="K7016" s="6"/>
      <c r="L7016" s="172"/>
    </row>
    <row r="7017" spans="11:12" x14ac:dyDescent="0.2">
      <c r="K7017" s="6"/>
      <c r="L7017" s="172"/>
    </row>
    <row r="7018" spans="11:12" x14ac:dyDescent="0.2">
      <c r="K7018" s="6"/>
      <c r="L7018" s="172"/>
    </row>
    <row r="7019" spans="11:12" x14ac:dyDescent="0.2">
      <c r="K7019" s="6"/>
      <c r="L7019" s="172"/>
    </row>
    <row r="7020" spans="11:12" x14ac:dyDescent="0.2">
      <c r="K7020" s="6"/>
      <c r="L7020" s="172"/>
    </row>
    <row r="7021" spans="11:12" x14ac:dyDescent="0.2">
      <c r="K7021" s="6"/>
      <c r="L7021" s="172"/>
    </row>
    <row r="7022" spans="11:12" x14ac:dyDescent="0.2">
      <c r="K7022" s="6"/>
      <c r="L7022" s="172"/>
    </row>
    <row r="7023" spans="11:12" x14ac:dyDescent="0.2">
      <c r="K7023" s="6"/>
      <c r="L7023" s="172"/>
    </row>
    <row r="7024" spans="11:12" x14ac:dyDescent="0.2">
      <c r="K7024" s="6"/>
      <c r="L7024" s="172"/>
    </row>
    <row r="7025" spans="11:12" x14ac:dyDescent="0.2">
      <c r="K7025" s="6"/>
      <c r="L7025" s="172"/>
    </row>
    <row r="7026" spans="11:12" x14ac:dyDescent="0.2">
      <c r="K7026" s="6"/>
      <c r="L7026" s="172"/>
    </row>
    <row r="7027" spans="11:12" x14ac:dyDescent="0.2">
      <c r="K7027" s="6"/>
      <c r="L7027" s="172"/>
    </row>
    <row r="7028" spans="11:12" x14ac:dyDescent="0.2">
      <c r="K7028" s="6"/>
      <c r="L7028" s="172"/>
    </row>
    <row r="7029" spans="11:12" x14ac:dyDescent="0.2">
      <c r="K7029" s="6"/>
      <c r="L7029" s="172"/>
    </row>
    <row r="7030" spans="11:12" x14ac:dyDescent="0.2">
      <c r="K7030" s="6"/>
      <c r="L7030" s="172"/>
    </row>
    <row r="7031" spans="11:12" x14ac:dyDescent="0.2">
      <c r="K7031" s="6"/>
      <c r="L7031" s="172"/>
    </row>
    <row r="7032" spans="11:12" x14ac:dyDescent="0.2">
      <c r="K7032" s="6"/>
      <c r="L7032" s="172"/>
    </row>
    <row r="7033" spans="11:12" x14ac:dyDescent="0.2">
      <c r="K7033" s="6"/>
      <c r="L7033" s="172"/>
    </row>
    <row r="7034" spans="11:12" x14ac:dyDescent="0.2">
      <c r="K7034" s="6"/>
      <c r="L7034" s="172"/>
    </row>
    <row r="7035" spans="11:12" x14ac:dyDescent="0.2">
      <c r="K7035" s="6"/>
      <c r="L7035" s="172"/>
    </row>
    <row r="7036" spans="11:12" x14ac:dyDescent="0.2">
      <c r="K7036" s="6"/>
      <c r="L7036" s="172"/>
    </row>
    <row r="7037" spans="11:12" x14ac:dyDescent="0.2">
      <c r="K7037" s="6"/>
      <c r="L7037" s="172"/>
    </row>
    <row r="7038" spans="11:12" x14ac:dyDescent="0.2">
      <c r="K7038" s="6"/>
      <c r="L7038" s="172"/>
    </row>
    <row r="7039" spans="11:12" x14ac:dyDescent="0.2">
      <c r="K7039" s="6"/>
      <c r="L7039" s="172"/>
    </row>
    <row r="7040" spans="11:12" x14ac:dyDescent="0.2">
      <c r="K7040" s="6"/>
      <c r="L7040" s="172"/>
    </row>
    <row r="7041" spans="11:12" x14ac:dyDescent="0.2">
      <c r="K7041" s="6"/>
      <c r="L7041" s="172"/>
    </row>
    <row r="7042" spans="11:12" x14ac:dyDescent="0.2">
      <c r="K7042" s="6"/>
      <c r="L7042" s="172"/>
    </row>
    <row r="7043" spans="11:12" x14ac:dyDescent="0.2">
      <c r="K7043" s="6"/>
      <c r="L7043" s="172"/>
    </row>
    <row r="7044" spans="11:12" x14ac:dyDescent="0.2">
      <c r="K7044" s="6"/>
      <c r="L7044" s="172"/>
    </row>
    <row r="7045" spans="11:12" x14ac:dyDescent="0.2">
      <c r="K7045" s="6"/>
      <c r="L7045" s="172"/>
    </row>
    <row r="7046" spans="11:12" x14ac:dyDescent="0.2">
      <c r="K7046" s="6"/>
      <c r="L7046" s="172"/>
    </row>
    <row r="7047" spans="11:12" x14ac:dyDescent="0.2">
      <c r="K7047" s="6"/>
      <c r="L7047" s="172"/>
    </row>
    <row r="7048" spans="11:12" x14ac:dyDescent="0.2">
      <c r="K7048" s="6"/>
      <c r="L7048" s="172"/>
    </row>
    <row r="7049" spans="11:12" x14ac:dyDescent="0.2">
      <c r="K7049" s="6"/>
      <c r="L7049" s="172"/>
    </row>
    <row r="7050" spans="11:12" x14ac:dyDescent="0.2">
      <c r="K7050" s="6"/>
      <c r="L7050" s="172"/>
    </row>
    <row r="7051" spans="11:12" x14ac:dyDescent="0.2">
      <c r="K7051" s="6"/>
      <c r="L7051" s="172"/>
    </row>
    <row r="7052" spans="11:12" x14ac:dyDescent="0.2">
      <c r="K7052" s="6"/>
      <c r="L7052" s="172"/>
    </row>
    <row r="7053" spans="11:12" x14ac:dyDescent="0.2">
      <c r="K7053" s="6"/>
      <c r="L7053" s="172"/>
    </row>
    <row r="7054" spans="11:12" x14ac:dyDescent="0.2">
      <c r="K7054" s="6"/>
      <c r="L7054" s="172"/>
    </row>
    <row r="7055" spans="11:12" x14ac:dyDescent="0.2">
      <c r="K7055" s="6"/>
      <c r="L7055" s="172"/>
    </row>
    <row r="7056" spans="11:12" x14ac:dyDescent="0.2">
      <c r="K7056" s="6"/>
      <c r="L7056" s="172"/>
    </row>
    <row r="7057" spans="11:12" x14ac:dyDescent="0.2">
      <c r="K7057" s="6"/>
      <c r="L7057" s="172"/>
    </row>
    <row r="7058" spans="11:12" x14ac:dyDescent="0.2">
      <c r="K7058" s="6"/>
      <c r="L7058" s="172"/>
    </row>
    <row r="7059" spans="11:12" x14ac:dyDescent="0.2">
      <c r="K7059" s="6"/>
      <c r="L7059" s="172"/>
    </row>
    <row r="7060" spans="11:12" x14ac:dyDescent="0.2">
      <c r="K7060" s="6"/>
      <c r="L7060" s="172"/>
    </row>
    <row r="7061" spans="11:12" x14ac:dyDescent="0.2">
      <c r="K7061" s="6"/>
      <c r="L7061" s="172"/>
    </row>
    <row r="7062" spans="11:12" x14ac:dyDescent="0.2">
      <c r="K7062" s="6"/>
      <c r="L7062" s="172"/>
    </row>
    <row r="7063" spans="11:12" x14ac:dyDescent="0.2">
      <c r="K7063" s="6"/>
      <c r="L7063" s="172"/>
    </row>
    <row r="7064" spans="11:12" x14ac:dyDescent="0.2">
      <c r="K7064" s="6"/>
      <c r="L7064" s="172"/>
    </row>
    <row r="7065" spans="11:12" x14ac:dyDescent="0.2">
      <c r="K7065" s="6"/>
      <c r="L7065" s="172"/>
    </row>
    <row r="7066" spans="11:12" x14ac:dyDescent="0.2">
      <c r="K7066" s="6"/>
      <c r="L7066" s="172"/>
    </row>
    <row r="7067" spans="11:12" x14ac:dyDescent="0.2">
      <c r="K7067" s="6"/>
      <c r="L7067" s="172"/>
    </row>
    <row r="7068" spans="11:12" x14ac:dyDescent="0.2">
      <c r="K7068" s="6"/>
      <c r="L7068" s="172"/>
    </row>
    <row r="7069" spans="11:12" x14ac:dyDescent="0.2">
      <c r="K7069" s="6"/>
      <c r="L7069" s="172"/>
    </row>
    <row r="7070" spans="11:12" x14ac:dyDescent="0.2">
      <c r="K7070" s="6"/>
      <c r="L7070" s="172"/>
    </row>
    <row r="7071" spans="11:12" x14ac:dyDescent="0.2">
      <c r="K7071" s="6"/>
      <c r="L7071" s="172"/>
    </row>
    <row r="7072" spans="11:12" x14ac:dyDescent="0.2">
      <c r="K7072" s="6"/>
      <c r="L7072" s="172"/>
    </row>
    <row r="7073" spans="11:12" x14ac:dyDescent="0.2">
      <c r="K7073" s="6"/>
      <c r="L7073" s="172"/>
    </row>
    <row r="7074" spans="11:12" x14ac:dyDescent="0.2">
      <c r="K7074" s="6"/>
      <c r="L7074" s="172"/>
    </row>
    <row r="7075" spans="11:12" x14ac:dyDescent="0.2">
      <c r="K7075" s="6"/>
      <c r="L7075" s="172"/>
    </row>
    <row r="7076" spans="11:12" x14ac:dyDescent="0.2">
      <c r="K7076" s="6"/>
      <c r="L7076" s="172"/>
    </row>
    <row r="7077" spans="11:12" x14ac:dyDescent="0.2">
      <c r="K7077" s="6"/>
      <c r="L7077" s="172"/>
    </row>
    <row r="7078" spans="11:12" x14ac:dyDescent="0.2">
      <c r="K7078" s="6"/>
      <c r="L7078" s="172"/>
    </row>
    <row r="7079" spans="11:12" x14ac:dyDescent="0.2">
      <c r="K7079" s="6"/>
      <c r="L7079" s="172"/>
    </row>
    <row r="7080" spans="11:12" x14ac:dyDescent="0.2">
      <c r="K7080" s="6"/>
      <c r="L7080" s="172"/>
    </row>
    <row r="7081" spans="11:12" x14ac:dyDescent="0.2">
      <c r="K7081" s="6"/>
      <c r="L7081" s="172"/>
    </row>
    <row r="7082" spans="11:12" x14ac:dyDescent="0.2">
      <c r="K7082" s="6"/>
      <c r="L7082" s="172"/>
    </row>
    <row r="7083" spans="11:12" x14ac:dyDescent="0.2">
      <c r="K7083" s="6"/>
      <c r="L7083" s="172"/>
    </row>
    <row r="7084" spans="11:12" x14ac:dyDescent="0.2">
      <c r="K7084" s="6"/>
      <c r="L7084" s="172"/>
    </row>
    <row r="7085" spans="11:12" x14ac:dyDescent="0.2">
      <c r="K7085" s="6"/>
      <c r="L7085" s="172"/>
    </row>
    <row r="7086" spans="11:12" x14ac:dyDescent="0.2">
      <c r="K7086" s="6"/>
      <c r="L7086" s="172"/>
    </row>
    <row r="7087" spans="11:12" x14ac:dyDescent="0.2">
      <c r="K7087" s="6"/>
      <c r="L7087" s="172"/>
    </row>
    <row r="7088" spans="11:12" x14ac:dyDescent="0.2">
      <c r="K7088" s="6"/>
      <c r="L7088" s="172"/>
    </row>
    <row r="7089" spans="11:12" x14ac:dyDescent="0.2">
      <c r="K7089" s="6"/>
      <c r="L7089" s="172"/>
    </row>
    <row r="7090" spans="11:12" x14ac:dyDescent="0.2">
      <c r="K7090" s="6"/>
      <c r="L7090" s="172"/>
    </row>
    <row r="7091" spans="11:12" x14ac:dyDescent="0.2">
      <c r="K7091" s="6"/>
      <c r="L7091" s="172"/>
    </row>
    <row r="7092" spans="11:12" x14ac:dyDescent="0.2">
      <c r="K7092" s="6"/>
      <c r="L7092" s="172"/>
    </row>
    <row r="7093" spans="11:12" x14ac:dyDescent="0.2">
      <c r="K7093" s="6"/>
      <c r="L7093" s="172"/>
    </row>
    <row r="7094" spans="11:12" x14ac:dyDescent="0.2">
      <c r="K7094" s="6"/>
      <c r="L7094" s="172"/>
    </row>
    <row r="7095" spans="11:12" x14ac:dyDescent="0.2">
      <c r="K7095" s="6"/>
      <c r="L7095" s="172"/>
    </row>
    <row r="7096" spans="11:12" x14ac:dyDescent="0.2">
      <c r="K7096" s="6"/>
      <c r="L7096" s="172"/>
    </row>
    <row r="7097" spans="11:12" x14ac:dyDescent="0.2">
      <c r="K7097" s="6"/>
      <c r="L7097" s="172"/>
    </row>
    <row r="7098" spans="11:12" x14ac:dyDescent="0.2">
      <c r="K7098" s="6"/>
      <c r="L7098" s="172"/>
    </row>
    <row r="7099" spans="11:12" x14ac:dyDescent="0.2">
      <c r="K7099" s="6"/>
      <c r="L7099" s="172"/>
    </row>
    <row r="7100" spans="11:12" x14ac:dyDescent="0.2">
      <c r="K7100" s="6"/>
      <c r="L7100" s="172"/>
    </row>
    <row r="7101" spans="11:12" x14ac:dyDescent="0.2">
      <c r="K7101" s="6"/>
      <c r="L7101" s="172"/>
    </row>
    <row r="7102" spans="11:12" x14ac:dyDescent="0.2">
      <c r="K7102" s="6"/>
      <c r="L7102" s="172"/>
    </row>
    <row r="7103" spans="11:12" x14ac:dyDescent="0.2">
      <c r="K7103" s="6"/>
      <c r="L7103" s="172"/>
    </row>
    <row r="7104" spans="11:12" x14ac:dyDescent="0.2">
      <c r="K7104" s="6"/>
      <c r="L7104" s="172"/>
    </row>
    <row r="7105" spans="11:12" x14ac:dyDescent="0.2">
      <c r="K7105" s="6"/>
      <c r="L7105" s="172"/>
    </row>
    <row r="7106" spans="11:12" x14ac:dyDescent="0.2">
      <c r="K7106" s="6"/>
      <c r="L7106" s="172"/>
    </row>
    <row r="7107" spans="11:12" x14ac:dyDescent="0.2">
      <c r="K7107" s="6"/>
      <c r="L7107" s="172"/>
    </row>
    <row r="7108" spans="11:12" x14ac:dyDescent="0.2">
      <c r="K7108" s="6"/>
      <c r="L7108" s="172"/>
    </row>
    <row r="7109" spans="11:12" x14ac:dyDescent="0.2">
      <c r="K7109" s="6"/>
      <c r="L7109" s="172"/>
    </row>
    <row r="7110" spans="11:12" x14ac:dyDescent="0.2">
      <c r="K7110" s="6"/>
      <c r="L7110" s="172"/>
    </row>
    <row r="7111" spans="11:12" x14ac:dyDescent="0.2">
      <c r="K7111" s="6"/>
      <c r="L7111" s="172"/>
    </row>
    <row r="7112" spans="11:12" x14ac:dyDescent="0.2">
      <c r="K7112" s="6"/>
      <c r="L7112" s="172"/>
    </row>
    <row r="7113" spans="11:12" x14ac:dyDescent="0.2">
      <c r="K7113" s="6"/>
      <c r="L7113" s="172"/>
    </row>
    <row r="7114" spans="11:12" x14ac:dyDescent="0.2">
      <c r="K7114" s="6"/>
      <c r="L7114" s="172"/>
    </row>
    <row r="7115" spans="11:12" x14ac:dyDescent="0.2">
      <c r="K7115" s="6"/>
      <c r="L7115" s="172"/>
    </row>
    <row r="7116" spans="11:12" x14ac:dyDescent="0.2">
      <c r="K7116" s="6"/>
      <c r="L7116" s="172"/>
    </row>
    <row r="7117" spans="11:12" x14ac:dyDescent="0.2">
      <c r="K7117" s="6"/>
      <c r="L7117" s="172"/>
    </row>
    <row r="7118" spans="11:12" x14ac:dyDescent="0.2">
      <c r="K7118" s="6"/>
      <c r="L7118" s="172"/>
    </row>
    <row r="7119" spans="11:12" x14ac:dyDescent="0.2">
      <c r="K7119" s="6"/>
      <c r="L7119" s="172"/>
    </row>
    <row r="7120" spans="11:12" x14ac:dyDescent="0.2">
      <c r="K7120" s="6"/>
      <c r="L7120" s="172"/>
    </row>
    <row r="7121" spans="11:12" x14ac:dyDescent="0.2">
      <c r="K7121" s="6"/>
      <c r="L7121" s="172"/>
    </row>
    <row r="7122" spans="11:12" x14ac:dyDescent="0.2">
      <c r="K7122" s="6"/>
      <c r="L7122" s="172"/>
    </row>
    <row r="7123" spans="11:12" x14ac:dyDescent="0.2">
      <c r="K7123" s="6"/>
      <c r="L7123" s="172"/>
    </row>
    <row r="7124" spans="11:12" x14ac:dyDescent="0.2">
      <c r="K7124" s="6"/>
      <c r="L7124" s="172"/>
    </row>
    <row r="7125" spans="11:12" x14ac:dyDescent="0.2">
      <c r="K7125" s="6"/>
      <c r="L7125" s="172"/>
    </row>
    <row r="7126" spans="11:12" x14ac:dyDescent="0.2">
      <c r="K7126" s="6"/>
      <c r="L7126" s="172"/>
    </row>
    <row r="7127" spans="11:12" x14ac:dyDescent="0.2">
      <c r="K7127" s="6"/>
      <c r="L7127" s="172"/>
    </row>
    <row r="7128" spans="11:12" x14ac:dyDescent="0.2">
      <c r="K7128" s="6"/>
      <c r="L7128" s="172"/>
    </row>
    <row r="7129" spans="11:12" x14ac:dyDescent="0.2">
      <c r="K7129" s="6"/>
      <c r="L7129" s="172"/>
    </row>
    <row r="7130" spans="11:12" x14ac:dyDescent="0.2">
      <c r="K7130" s="6"/>
      <c r="L7130" s="172"/>
    </row>
    <row r="7131" spans="11:12" x14ac:dyDescent="0.2">
      <c r="K7131" s="6"/>
      <c r="L7131" s="172"/>
    </row>
    <row r="7132" spans="11:12" x14ac:dyDescent="0.2">
      <c r="K7132" s="6"/>
      <c r="L7132" s="172"/>
    </row>
    <row r="7133" spans="11:12" x14ac:dyDescent="0.2">
      <c r="K7133" s="6"/>
      <c r="L7133" s="172"/>
    </row>
    <row r="7134" spans="11:12" x14ac:dyDescent="0.2">
      <c r="K7134" s="6"/>
      <c r="L7134" s="172"/>
    </row>
    <row r="7135" spans="11:12" x14ac:dyDescent="0.2">
      <c r="K7135" s="6"/>
      <c r="L7135" s="172"/>
    </row>
    <row r="7136" spans="11:12" x14ac:dyDescent="0.2">
      <c r="K7136" s="6"/>
      <c r="L7136" s="172"/>
    </row>
    <row r="7137" spans="11:12" x14ac:dyDescent="0.2">
      <c r="K7137" s="6"/>
      <c r="L7137" s="172"/>
    </row>
    <row r="7138" spans="11:12" x14ac:dyDescent="0.2">
      <c r="K7138" s="6"/>
      <c r="L7138" s="172"/>
    </row>
    <row r="7139" spans="11:12" x14ac:dyDescent="0.2">
      <c r="K7139" s="6"/>
      <c r="L7139" s="172"/>
    </row>
    <row r="7140" spans="11:12" x14ac:dyDescent="0.2">
      <c r="K7140" s="6"/>
      <c r="L7140" s="172"/>
    </row>
    <row r="7141" spans="11:12" x14ac:dyDescent="0.2">
      <c r="K7141" s="6"/>
      <c r="L7141" s="172"/>
    </row>
    <row r="7142" spans="11:12" x14ac:dyDescent="0.2">
      <c r="K7142" s="6"/>
      <c r="L7142" s="172"/>
    </row>
    <row r="7143" spans="11:12" x14ac:dyDescent="0.2">
      <c r="K7143" s="6"/>
      <c r="L7143" s="172"/>
    </row>
    <row r="7144" spans="11:12" x14ac:dyDescent="0.2">
      <c r="K7144" s="6"/>
      <c r="L7144" s="172"/>
    </row>
    <row r="7145" spans="11:12" x14ac:dyDescent="0.2">
      <c r="K7145" s="6"/>
      <c r="L7145" s="172"/>
    </row>
    <row r="7146" spans="11:12" x14ac:dyDescent="0.2">
      <c r="K7146" s="6"/>
      <c r="L7146" s="172"/>
    </row>
    <row r="7147" spans="11:12" x14ac:dyDescent="0.2">
      <c r="K7147" s="6"/>
      <c r="L7147" s="172"/>
    </row>
    <row r="7148" spans="11:12" x14ac:dyDescent="0.2">
      <c r="K7148" s="6"/>
      <c r="L7148" s="172"/>
    </row>
    <row r="7149" spans="11:12" x14ac:dyDescent="0.2">
      <c r="K7149" s="6"/>
      <c r="L7149" s="172"/>
    </row>
    <row r="7150" spans="11:12" x14ac:dyDescent="0.2">
      <c r="K7150" s="6"/>
      <c r="L7150" s="172"/>
    </row>
    <row r="7151" spans="11:12" x14ac:dyDescent="0.2">
      <c r="K7151" s="6"/>
      <c r="L7151" s="172"/>
    </row>
    <row r="7152" spans="11:12" x14ac:dyDescent="0.2">
      <c r="K7152" s="6"/>
      <c r="L7152" s="172"/>
    </row>
    <row r="7153" spans="11:12" x14ac:dyDescent="0.2">
      <c r="K7153" s="6"/>
      <c r="L7153" s="172"/>
    </row>
    <row r="7154" spans="11:12" x14ac:dyDescent="0.2">
      <c r="K7154" s="6"/>
      <c r="L7154" s="172"/>
    </row>
    <row r="7155" spans="11:12" x14ac:dyDescent="0.2">
      <c r="K7155" s="6"/>
      <c r="L7155" s="172"/>
    </row>
    <row r="7156" spans="11:12" x14ac:dyDescent="0.2">
      <c r="K7156" s="6"/>
      <c r="L7156" s="172"/>
    </row>
    <row r="7157" spans="11:12" x14ac:dyDescent="0.2">
      <c r="K7157" s="6"/>
      <c r="L7157" s="172"/>
    </row>
    <row r="7158" spans="11:12" x14ac:dyDescent="0.2">
      <c r="K7158" s="6"/>
      <c r="L7158" s="172"/>
    </row>
    <row r="7159" spans="11:12" x14ac:dyDescent="0.2">
      <c r="K7159" s="6"/>
      <c r="L7159" s="172"/>
    </row>
    <row r="7160" spans="11:12" x14ac:dyDescent="0.2">
      <c r="K7160" s="6"/>
      <c r="L7160" s="172"/>
    </row>
    <row r="7161" spans="11:12" x14ac:dyDescent="0.2">
      <c r="K7161" s="6"/>
      <c r="L7161" s="172"/>
    </row>
    <row r="7162" spans="11:12" x14ac:dyDescent="0.2">
      <c r="K7162" s="6"/>
      <c r="L7162" s="172"/>
    </row>
    <row r="7163" spans="11:12" x14ac:dyDescent="0.2">
      <c r="K7163" s="6"/>
      <c r="L7163" s="172"/>
    </row>
    <row r="7164" spans="11:12" x14ac:dyDescent="0.2">
      <c r="K7164" s="6"/>
      <c r="L7164" s="172"/>
    </row>
    <row r="7165" spans="11:12" x14ac:dyDescent="0.2">
      <c r="K7165" s="6"/>
      <c r="L7165" s="172"/>
    </row>
    <row r="7166" spans="11:12" x14ac:dyDescent="0.2">
      <c r="K7166" s="6"/>
      <c r="L7166" s="172"/>
    </row>
    <row r="7167" spans="11:12" x14ac:dyDescent="0.2">
      <c r="K7167" s="6"/>
      <c r="L7167" s="172"/>
    </row>
    <row r="7168" spans="11:12" x14ac:dyDescent="0.2">
      <c r="K7168" s="6"/>
      <c r="L7168" s="172"/>
    </row>
    <row r="7169" spans="11:12" x14ac:dyDescent="0.2">
      <c r="K7169" s="6"/>
      <c r="L7169" s="172"/>
    </row>
    <row r="7170" spans="11:12" x14ac:dyDescent="0.2">
      <c r="K7170" s="6"/>
      <c r="L7170" s="172"/>
    </row>
    <row r="7171" spans="11:12" x14ac:dyDescent="0.2">
      <c r="K7171" s="6"/>
      <c r="L7171" s="172"/>
    </row>
    <row r="7172" spans="11:12" x14ac:dyDescent="0.2">
      <c r="K7172" s="6"/>
      <c r="L7172" s="172"/>
    </row>
    <row r="7173" spans="11:12" x14ac:dyDescent="0.2">
      <c r="K7173" s="6"/>
      <c r="L7173" s="172"/>
    </row>
    <row r="7174" spans="11:12" x14ac:dyDescent="0.2">
      <c r="K7174" s="6"/>
      <c r="L7174" s="172"/>
    </row>
    <row r="7175" spans="11:12" x14ac:dyDescent="0.2">
      <c r="K7175" s="6"/>
      <c r="L7175" s="172"/>
    </row>
    <row r="7176" spans="11:12" x14ac:dyDescent="0.2">
      <c r="K7176" s="6"/>
      <c r="L7176" s="172"/>
    </row>
    <row r="7177" spans="11:12" x14ac:dyDescent="0.2">
      <c r="K7177" s="6"/>
      <c r="L7177" s="172"/>
    </row>
    <row r="7178" spans="11:12" x14ac:dyDescent="0.2">
      <c r="K7178" s="6"/>
      <c r="L7178" s="172"/>
    </row>
    <row r="7179" spans="11:12" x14ac:dyDescent="0.2">
      <c r="K7179" s="6"/>
      <c r="L7179" s="172"/>
    </row>
    <row r="7180" spans="11:12" x14ac:dyDescent="0.2">
      <c r="K7180" s="6"/>
      <c r="L7180" s="172"/>
    </row>
    <row r="7181" spans="11:12" x14ac:dyDescent="0.2">
      <c r="K7181" s="6"/>
      <c r="L7181" s="172"/>
    </row>
    <row r="7182" spans="11:12" x14ac:dyDescent="0.2">
      <c r="K7182" s="6"/>
      <c r="L7182" s="172"/>
    </row>
    <row r="7183" spans="11:12" x14ac:dyDescent="0.2">
      <c r="K7183" s="6"/>
      <c r="L7183" s="172"/>
    </row>
    <row r="7184" spans="11:12" x14ac:dyDescent="0.2">
      <c r="K7184" s="6"/>
      <c r="L7184" s="172"/>
    </row>
    <row r="7185" spans="11:12" x14ac:dyDescent="0.2">
      <c r="K7185" s="6"/>
      <c r="L7185" s="172"/>
    </row>
    <row r="7186" spans="11:12" x14ac:dyDescent="0.2">
      <c r="K7186" s="6"/>
      <c r="L7186" s="172"/>
    </row>
    <row r="7187" spans="11:12" x14ac:dyDescent="0.2">
      <c r="K7187" s="6"/>
      <c r="L7187" s="172"/>
    </row>
    <row r="7188" spans="11:12" x14ac:dyDescent="0.2">
      <c r="K7188" s="6"/>
      <c r="L7188" s="172"/>
    </row>
    <row r="7189" spans="11:12" x14ac:dyDescent="0.2">
      <c r="K7189" s="6"/>
      <c r="L7189" s="172"/>
    </row>
    <row r="7190" spans="11:12" x14ac:dyDescent="0.2">
      <c r="K7190" s="6"/>
      <c r="L7190" s="172"/>
    </row>
    <row r="7191" spans="11:12" x14ac:dyDescent="0.2">
      <c r="K7191" s="6"/>
      <c r="L7191" s="172"/>
    </row>
    <row r="7192" spans="11:12" x14ac:dyDescent="0.2">
      <c r="K7192" s="6"/>
      <c r="L7192" s="172"/>
    </row>
    <row r="7193" spans="11:12" x14ac:dyDescent="0.2">
      <c r="K7193" s="6"/>
      <c r="L7193" s="172"/>
    </row>
    <row r="7194" spans="11:12" x14ac:dyDescent="0.2">
      <c r="K7194" s="6"/>
      <c r="L7194" s="172"/>
    </row>
    <row r="7195" spans="11:12" x14ac:dyDescent="0.2">
      <c r="K7195" s="6"/>
      <c r="L7195" s="172"/>
    </row>
    <row r="7196" spans="11:12" x14ac:dyDescent="0.2">
      <c r="K7196" s="6"/>
      <c r="L7196" s="172"/>
    </row>
    <row r="7197" spans="11:12" x14ac:dyDescent="0.2">
      <c r="K7197" s="6"/>
      <c r="L7197" s="172"/>
    </row>
    <row r="7198" spans="11:12" x14ac:dyDescent="0.2">
      <c r="K7198" s="6"/>
      <c r="L7198" s="172"/>
    </row>
    <row r="7199" spans="11:12" x14ac:dyDescent="0.2">
      <c r="K7199" s="6"/>
      <c r="L7199" s="172"/>
    </row>
    <row r="7200" spans="11:12" x14ac:dyDescent="0.2">
      <c r="K7200" s="6"/>
      <c r="L7200" s="172"/>
    </row>
    <row r="7201" spans="11:12" x14ac:dyDescent="0.2">
      <c r="K7201" s="6"/>
      <c r="L7201" s="172"/>
    </row>
    <row r="7202" spans="11:12" x14ac:dyDescent="0.2">
      <c r="K7202" s="6"/>
      <c r="L7202" s="172"/>
    </row>
    <row r="7203" spans="11:12" x14ac:dyDescent="0.2">
      <c r="K7203" s="6"/>
      <c r="L7203" s="172"/>
    </row>
    <row r="7204" spans="11:12" x14ac:dyDescent="0.2">
      <c r="K7204" s="6"/>
      <c r="L7204" s="172"/>
    </row>
    <row r="7205" spans="11:12" x14ac:dyDescent="0.2">
      <c r="K7205" s="6"/>
      <c r="L7205" s="172"/>
    </row>
    <row r="7206" spans="11:12" x14ac:dyDescent="0.2">
      <c r="K7206" s="6"/>
      <c r="L7206" s="172"/>
    </row>
    <row r="7207" spans="11:12" x14ac:dyDescent="0.2">
      <c r="K7207" s="6"/>
      <c r="L7207" s="172"/>
    </row>
    <row r="7208" spans="11:12" x14ac:dyDescent="0.2">
      <c r="K7208" s="6"/>
      <c r="L7208" s="172"/>
    </row>
    <row r="7209" spans="11:12" x14ac:dyDescent="0.2">
      <c r="K7209" s="6"/>
      <c r="L7209" s="172"/>
    </row>
    <row r="7210" spans="11:12" x14ac:dyDescent="0.2">
      <c r="K7210" s="6"/>
      <c r="L7210" s="172"/>
    </row>
    <row r="7211" spans="11:12" x14ac:dyDescent="0.2">
      <c r="K7211" s="6"/>
      <c r="L7211" s="172"/>
    </row>
    <row r="7212" spans="11:12" x14ac:dyDescent="0.2">
      <c r="K7212" s="6"/>
      <c r="L7212" s="172"/>
    </row>
    <row r="7213" spans="11:12" x14ac:dyDescent="0.2">
      <c r="K7213" s="6"/>
      <c r="L7213" s="172"/>
    </row>
    <row r="7214" spans="11:12" x14ac:dyDescent="0.2">
      <c r="K7214" s="6"/>
      <c r="L7214" s="172"/>
    </row>
    <row r="7215" spans="11:12" x14ac:dyDescent="0.2">
      <c r="K7215" s="6"/>
      <c r="L7215" s="172"/>
    </row>
    <row r="7216" spans="11:12" x14ac:dyDescent="0.2">
      <c r="K7216" s="6"/>
      <c r="L7216" s="172"/>
    </row>
    <row r="7217" spans="11:12" x14ac:dyDescent="0.2">
      <c r="K7217" s="6"/>
      <c r="L7217" s="172"/>
    </row>
    <row r="7218" spans="11:12" x14ac:dyDescent="0.2">
      <c r="K7218" s="6"/>
      <c r="L7218" s="172"/>
    </row>
    <row r="7219" spans="11:12" x14ac:dyDescent="0.2">
      <c r="K7219" s="6"/>
      <c r="L7219" s="172"/>
    </row>
    <row r="7220" spans="11:12" x14ac:dyDescent="0.2">
      <c r="K7220" s="6"/>
      <c r="L7220" s="172"/>
    </row>
    <row r="7221" spans="11:12" x14ac:dyDescent="0.2">
      <c r="K7221" s="6"/>
      <c r="L7221" s="172"/>
    </row>
    <row r="7222" spans="11:12" x14ac:dyDescent="0.2">
      <c r="K7222" s="6"/>
      <c r="L7222" s="172"/>
    </row>
    <row r="7223" spans="11:12" x14ac:dyDescent="0.2">
      <c r="K7223" s="6"/>
      <c r="L7223" s="172"/>
    </row>
    <row r="7224" spans="11:12" x14ac:dyDescent="0.2">
      <c r="K7224" s="6"/>
      <c r="L7224" s="172"/>
    </row>
    <row r="7225" spans="11:12" x14ac:dyDescent="0.2">
      <c r="K7225" s="6"/>
      <c r="L7225" s="172"/>
    </row>
    <row r="7226" spans="11:12" x14ac:dyDescent="0.2">
      <c r="K7226" s="6"/>
      <c r="L7226" s="172"/>
    </row>
    <row r="7227" spans="11:12" x14ac:dyDescent="0.2">
      <c r="K7227" s="6"/>
      <c r="L7227" s="172"/>
    </row>
    <row r="7228" spans="11:12" x14ac:dyDescent="0.2">
      <c r="K7228" s="6"/>
      <c r="L7228" s="172"/>
    </row>
    <row r="7229" spans="11:12" x14ac:dyDescent="0.2">
      <c r="K7229" s="6"/>
      <c r="L7229" s="172"/>
    </row>
    <row r="7230" spans="11:12" x14ac:dyDescent="0.2">
      <c r="K7230" s="6"/>
      <c r="L7230" s="172"/>
    </row>
    <row r="7231" spans="11:12" x14ac:dyDescent="0.2">
      <c r="K7231" s="6"/>
      <c r="L7231" s="172"/>
    </row>
    <row r="7232" spans="11:12" x14ac:dyDescent="0.2">
      <c r="K7232" s="6"/>
      <c r="L7232" s="172"/>
    </row>
    <row r="7233" spans="11:12" x14ac:dyDescent="0.2">
      <c r="K7233" s="6"/>
      <c r="L7233" s="172"/>
    </row>
    <row r="7234" spans="11:12" x14ac:dyDescent="0.2">
      <c r="K7234" s="6"/>
      <c r="L7234" s="172"/>
    </row>
    <row r="7235" spans="11:12" x14ac:dyDescent="0.2">
      <c r="K7235" s="6"/>
      <c r="L7235" s="172"/>
    </row>
    <row r="7236" spans="11:12" x14ac:dyDescent="0.2">
      <c r="K7236" s="6"/>
      <c r="L7236" s="172"/>
    </row>
    <row r="7237" spans="11:12" x14ac:dyDescent="0.2">
      <c r="K7237" s="6"/>
      <c r="L7237" s="172"/>
    </row>
    <row r="7238" spans="11:12" x14ac:dyDescent="0.2">
      <c r="K7238" s="6"/>
      <c r="L7238" s="172"/>
    </row>
    <row r="7239" spans="11:12" x14ac:dyDescent="0.2">
      <c r="K7239" s="6"/>
      <c r="L7239" s="172"/>
    </row>
    <row r="7240" spans="11:12" x14ac:dyDescent="0.2">
      <c r="K7240" s="6"/>
      <c r="L7240" s="172"/>
    </row>
    <row r="7241" spans="11:12" x14ac:dyDescent="0.2">
      <c r="K7241" s="6"/>
      <c r="L7241" s="172"/>
    </row>
    <row r="7242" spans="11:12" x14ac:dyDescent="0.2">
      <c r="K7242" s="6"/>
      <c r="L7242" s="172"/>
    </row>
    <row r="7243" spans="11:12" x14ac:dyDescent="0.2">
      <c r="K7243" s="6"/>
      <c r="L7243" s="172"/>
    </row>
    <row r="7244" spans="11:12" x14ac:dyDescent="0.2">
      <c r="K7244" s="6"/>
      <c r="L7244" s="172"/>
    </row>
    <row r="7245" spans="11:12" x14ac:dyDescent="0.2">
      <c r="K7245" s="6"/>
      <c r="L7245" s="172"/>
    </row>
    <row r="7246" spans="11:12" x14ac:dyDescent="0.2">
      <c r="K7246" s="6"/>
      <c r="L7246" s="172"/>
    </row>
    <row r="7247" spans="11:12" x14ac:dyDescent="0.2">
      <c r="K7247" s="6"/>
      <c r="L7247" s="172"/>
    </row>
    <row r="7248" spans="11:12" x14ac:dyDescent="0.2">
      <c r="K7248" s="6"/>
      <c r="L7248" s="172"/>
    </row>
    <row r="7249" spans="11:12" x14ac:dyDescent="0.2">
      <c r="K7249" s="6"/>
      <c r="L7249" s="172"/>
    </row>
    <row r="7250" spans="11:12" x14ac:dyDescent="0.2">
      <c r="K7250" s="6"/>
      <c r="L7250" s="172"/>
    </row>
    <row r="7251" spans="11:12" x14ac:dyDescent="0.2">
      <c r="K7251" s="6"/>
      <c r="L7251" s="172"/>
    </row>
    <row r="7252" spans="11:12" x14ac:dyDescent="0.2">
      <c r="K7252" s="6"/>
      <c r="L7252" s="172"/>
    </row>
    <row r="7253" spans="11:12" x14ac:dyDescent="0.2">
      <c r="K7253" s="6"/>
      <c r="L7253" s="172"/>
    </row>
    <row r="7254" spans="11:12" x14ac:dyDescent="0.2">
      <c r="K7254" s="6"/>
      <c r="L7254" s="172"/>
    </row>
    <row r="7255" spans="11:12" x14ac:dyDescent="0.2">
      <c r="K7255" s="6"/>
      <c r="L7255" s="172"/>
    </row>
    <row r="7256" spans="11:12" x14ac:dyDescent="0.2">
      <c r="K7256" s="6"/>
      <c r="L7256" s="172"/>
    </row>
    <row r="7257" spans="11:12" x14ac:dyDescent="0.2">
      <c r="K7257" s="6"/>
      <c r="L7257" s="172"/>
    </row>
    <row r="7258" spans="11:12" x14ac:dyDescent="0.2">
      <c r="K7258" s="6"/>
      <c r="L7258" s="172"/>
    </row>
    <row r="7259" spans="11:12" x14ac:dyDescent="0.2">
      <c r="K7259" s="6"/>
      <c r="L7259" s="172"/>
    </row>
    <row r="7260" spans="11:12" x14ac:dyDescent="0.2">
      <c r="K7260" s="6"/>
      <c r="L7260" s="172"/>
    </row>
    <row r="7261" spans="11:12" x14ac:dyDescent="0.2">
      <c r="K7261" s="6"/>
      <c r="L7261" s="172"/>
    </row>
    <row r="7262" spans="11:12" x14ac:dyDescent="0.2">
      <c r="K7262" s="6"/>
      <c r="L7262" s="172"/>
    </row>
    <row r="7263" spans="11:12" x14ac:dyDescent="0.2">
      <c r="K7263" s="6"/>
      <c r="L7263" s="172"/>
    </row>
    <row r="7264" spans="11:12" x14ac:dyDescent="0.2">
      <c r="K7264" s="6"/>
      <c r="L7264" s="172"/>
    </row>
    <row r="7265" spans="11:12" x14ac:dyDescent="0.2">
      <c r="K7265" s="6"/>
      <c r="L7265" s="172"/>
    </row>
    <row r="7266" spans="11:12" x14ac:dyDescent="0.2">
      <c r="K7266" s="6"/>
      <c r="L7266" s="172"/>
    </row>
    <row r="7267" spans="11:12" x14ac:dyDescent="0.2">
      <c r="K7267" s="6"/>
      <c r="L7267" s="172"/>
    </row>
    <row r="7268" spans="11:12" x14ac:dyDescent="0.2">
      <c r="K7268" s="6"/>
      <c r="L7268" s="172"/>
    </row>
    <row r="7269" spans="11:12" x14ac:dyDescent="0.2">
      <c r="K7269" s="6"/>
      <c r="L7269" s="172"/>
    </row>
    <row r="7270" spans="11:12" x14ac:dyDescent="0.2">
      <c r="K7270" s="6"/>
      <c r="L7270" s="172"/>
    </row>
    <row r="7271" spans="11:12" x14ac:dyDescent="0.2">
      <c r="K7271" s="6"/>
      <c r="L7271" s="172"/>
    </row>
    <row r="7272" spans="11:12" x14ac:dyDescent="0.2">
      <c r="K7272" s="6"/>
      <c r="L7272" s="172"/>
    </row>
    <row r="7273" spans="11:12" x14ac:dyDescent="0.2">
      <c r="K7273" s="6"/>
      <c r="L7273" s="172"/>
    </row>
    <row r="7274" spans="11:12" x14ac:dyDescent="0.2">
      <c r="K7274" s="6"/>
      <c r="L7274" s="172"/>
    </row>
    <row r="7275" spans="11:12" x14ac:dyDescent="0.2">
      <c r="K7275" s="6"/>
      <c r="L7275" s="172"/>
    </row>
    <row r="7276" spans="11:12" x14ac:dyDescent="0.2">
      <c r="K7276" s="6"/>
      <c r="L7276" s="172"/>
    </row>
    <row r="7277" spans="11:12" x14ac:dyDescent="0.2">
      <c r="K7277" s="6"/>
      <c r="L7277" s="172"/>
    </row>
    <row r="7278" spans="11:12" x14ac:dyDescent="0.2">
      <c r="K7278" s="6"/>
      <c r="L7278" s="172"/>
    </row>
    <row r="7279" spans="11:12" x14ac:dyDescent="0.2">
      <c r="K7279" s="6"/>
      <c r="L7279" s="172"/>
    </row>
    <row r="7280" spans="11:12" x14ac:dyDescent="0.2">
      <c r="K7280" s="6"/>
      <c r="L7280" s="172"/>
    </row>
    <row r="7281" spans="11:12" x14ac:dyDescent="0.2">
      <c r="K7281" s="6"/>
      <c r="L7281" s="172"/>
    </row>
    <row r="7282" spans="11:12" x14ac:dyDescent="0.2">
      <c r="K7282" s="6"/>
      <c r="L7282" s="172"/>
    </row>
    <row r="7283" spans="11:12" x14ac:dyDescent="0.2">
      <c r="K7283" s="6"/>
      <c r="L7283" s="172"/>
    </row>
    <row r="7284" spans="11:12" x14ac:dyDescent="0.2">
      <c r="K7284" s="6"/>
      <c r="L7284" s="172"/>
    </row>
    <row r="7285" spans="11:12" x14ac:dyDescent="0.2">
      <c r="K7285" s="6"/>
      <c r="L7285" s="172"/>
    </row>
    <row r="7286" spans="11:12" x14ac:dyDescent="0.2">
      <c r="K7286" s="6"/>
      <c r="L7286" s="172"/>
    </row>
    <row r="7287" spans="11:12" x14ac:dyDescent="0.2">
      <c r="K7287" s="6"/>
      <c r="L7287" s="172"/>
    </row>
    <row r="7288" spans="11:12" x14ac:dyDescent="0.2">
      <c r="K7288" s="6"/>
      <c r="L7288" s="172"/>
    </row>
    <row r="7289" spans="11:12" x14ac:dyDescent="0.2">
      <c r="K7289" s="6"/>
      <c r="L7289" s="172"/>
    </row>
    <row r="7290" spans="11:12" x14ac:dyDescent="0.2">
      <c r="K7290" s="6"/>
      <c r="L7290" s="172"/>
    </row>
    <row r="7291" spans="11:12" x14ac:dyDescent="0.2">
      <c r="K7291" s="6"/>
      <c r="L7291" s="172"/>
    </row>
    <row r="7292" spans="11:12" x14ac:dyDescent="0.2">
      <c r="K7292" s="6"/>
      <c r="L7292" s="172"/>
    </row>
    <row r="7293" spans="11:12" x14ac:dyDescent="0.2">
      <c r="K7293" s="6"/>
      <c r="L7293" s="172"/>
    </row>
    <row r="7294" spans="11:12" x14ac:dyDescent="0.2">
      <c r="K7294" s="6"/>
      <c r="L7294" s="172"/>
    </row>
    <row r="7295" spans="11:12" x14ac:dyDescent="0.2">
      <c r="K7295" s="6"/>
      <c r="L7295" s="172"/>
    </row>
    <row r="7296" spans="11:12" x14ac:dyDescent="0.2">
      <c r="K7296" s="6"/>
      <c r="L7296" s="172"/>
    </row>
    <row r="7297" spans="11:12" x14ac:dyDescent="0.2">
      <c r="K7297" s="6"/>
      <c r="L7297" s="172"/>
    </row>
    <row r="7298" spans="11:12" x14ac:dyDescent="0.2">
      <c r="K7298" s="6"/>
      <c r="L7298" s="172"/>
    </row>
    <row r="7299" spans="11:12" x14ac:dyDescent="0.2">
      <c r="K7299" s="6"/>
      <c r="L7299" s="172"/>
    </row>
    <row r="7300" spans="11:12" x14ac:dyDescent="0.2">
      <c r="K7300" s="6"/>
      <c r="L7300" s="172"/>
    </row>
    <row r="7301" spans="11:12" x14ac:dyDescent="0.2">
      <c r="K7301" s="6"/>
      <c r="L7301" s="172"/>
    </row>
    <row r="7302" spans="11:12" x14ac:dyDescent="0.2">
      <c r="K7302" s="6"/>
      <c r="L7302" s="172"/>
    </row>
    <row r="7303" spans="11:12" x14ac:dyDescent="0.2">
      <c r="K7303" s="6"/>
      <c r="L7303" s="172"/>
    </row>
    <row r="7304" spans="11:12" x14ac:dyDescent="0.2">
      <c r="K7304" s="6"/>
      <c r="L7304" s="172"/>
    </row>
    <row r="7305" spans="11:12" x14ac:dyDescent="0.2">
      <c r="K7305" s="6"/>
      <c r="L7305" s="172"/>
    </row>
    <row r="7306" spans="11:12" x14ac:dyDescent="0.2">
      <c r="K7306" s="6"/>
      <c r="L7306" s="172"/>
    </row>
    <row r="7307" spans="11:12" x14ac:dyDescent="0.2">
      <c r="K7307" s="6"/>
      <c r="L7307" s="172"/>
    </row>
    <row r="7308" spans="11:12" x14ac:dyDescent="0.2">
      <c r="K7308" s="6"/>
      <c r="L7308" s="172"/>
    </row>
    <row r="7309" spans="11:12" x14ac:dyDescent="0.2">
      <c r="K7309" s="6"/>
      <c r="L7309" s="172"/>
    </row>
    <row r="7310" spans="11:12" x14ac:dyDescent="0.2">
      <c r="K7310" s="6"/>
      <c r="L7310" s="172"/>
    </row>
    <row r="7311" spans="11:12" x14ac:dyDescent="0.2">
      <c r="K7311" s="6"/>
      <c r="L7311" s="172"/>
    </row>
    <row r="7312" spans="11:12" x14ac:dyDescent="0.2">
      <c r="K7312" s="6"/>
      <c r="L7312" s="172"/>
    </row>
    <row r="7313" spans="11:12" x14ac:dyDescent="0.2">
      <c r="K7313" s="6"/>
      <c r="L7313" s="172"/>
    </row>
    <row r="7314" spans="11:12" x14ac:dyDescent="0.2">
      <c r="K7314" s="6"/>
      <c r="L7314" s="172"/>
    </row>
    <row r="7315" spans="11:12" x14ac:dyDescent="0.2">
      <c r="K7315" s="6"/>
      <c r="L7315" s="172"/>
    </row>
    <row r="7316" spans="11:12" x14ac:dyDescent="0.2">
      <c r="K7316" s="6"/>
      <c r="L7316" s="172"/>
    </row>
    <row r="7317" spans="11:12" x14ac:dyDescent="0.2">
      <c r="K7317" s="6"/>
      <c r="L7317" s="172"/>
    </row>
    <row r="7318" spans="11:12" x14ac:dyDescent="0.2">
      <c r="K7318" s="6"/>
      <c r="L7318" s="172"/>
    </row>
    <row r="7319" spans="11:12" x14ac:dyDescent="0.2">
      <c r="K7319" s="6"/>
      <c r="L7319" s="172"/>
    </row>
    <row r="7320" spans="11:12" x14ac:dyDescent="0.2">
      <c r="K7320" s="6"/>
      <c r="L7320" s="172"/>
    </row>
    <row r="7321" spans="11:12" x14ac:dyDescent="0.2">
      <c r="K7321" s="6"/>
      <c r="L7321" s="172"/>
    </row>
    <row r="7322" spans="11:12" x14ac:dyDescent="0.2">
      <c r="K7322" s="6"/>
      <c r="L7322" s="172"/>
    </row>
    <row r="7323" spans="11:12" x14ac:dyDescent="0.2">
      <c r="K7323" s="6"/>
      <c r="L7323" s="172"/>
    </row>
    <row r="7324" spans="11:12" x14ac:dyDescent="0.2">
      <c r="K7324" s="6"/>
      <c r="L7324" s="172"/>
    </row>
    <row r="7325" spans="11:12" x14ac:dyDescent="0.2">
      <c r="K7325" s="6"/>
      <c r="L7325" s="172"/>
    </row>
    <row r="7326" spans="11:12" x14ac:dyDescent="0.2">
      <c r="K7326" s="6"/>
      <c r="L7326" s="172"/>
    </row>
    <row r="7327" spans="11:12" x14ac:dyDescent="0.2">
      <c r="K7327" s="6"/>
      <c r="L7327" s="172"/>
    </row>
    <row r="7328" spans="11:12" x14ac:dyDescent="0.2">
      <c r="K7328" s="6"/>
      <c r="L7328" s="172"/>
    </row>
    <row r="7329" spans="11:12" x14ac:dyDescent="0.2">
      <c r="K7329" s="6"/>
      <c r="L7329" s="172"/>
    </row>
    <row r="7330" spans="11:12" x14ac:dyDescent="0.2">
      <c r="K7330" s="6"/>
      <c r="L7330" s="172"/>
    </row>
    <row r="7331" spans="11:12" x14ac:dyDescent="0.2">
      <c r="K7331" s="6"/>
      <c r="L7331" s="172"/>
    </row>
    <row r="7332" spans="11:12" x14ac:dyDescent="0.2">
      <c r="K7332" s="6"/>
      <c r="L7332" s="172"/>
    </row>
    <row r="7333" spans="11:12" x14ac:dyDescent="0.2">
      <c r="K7333" s="6"/>
      <c r="L7333" s="172"/>
    </row>
    <row r="7334" spans="11:12" x14ac:dyDescent="0.2">
      <c r="K7334" s="6"/>
      <c r="L7334" s="172"/>
    </row>
    <row r="7335" spans="11:12" x14ac:dyDescent="0.2">
      <c r="K7335" s="6"/>
      <c r="L7335" s="172"/>
    </row>
    <row r="7336" spans="11:12" x14ac:dyDescent="0.2">
      <c r="K7336" s="6"/>
      <c r="L7336" s="172"/>
    </row>
    <row r="7337" spans="11:12" x14ac:dyDescent="0.2">
      <c r="K7337" s="6"/>
      <c r="L7337" s="172"/>
    </row>
    <row r="7338" spans="11:12" x14ac:dyDescent="0.2">
      <c r="K7338" s="6"/>
      <c r="L7338" s="172"/>
    </row>
    <row r="7339" spans="11:12" x14ac:dyDescent="0.2">
      <c r="K7339" s="6"/>
      <c r="L7339" s="172"/>
    </row>
    <row r="7340" spans="11:12" x14ac:dyDescent="0.2">
      <c r="K7340" s="6"/>
      <c r="L7340" s="172"/>
    </row>
    <row r="7341" spans="11:12" x14ac:dyDescent="0.2">
      <c r="K7341" s="6"/>
      <c r="L7341" s="172"/>
    </row>
    <row r="7342" spans="11:12" x14ac:dyDescent="0.2">
      <c r="K7342" s="6"/>
      <c r="L7342" s="172"/>
    </row>
    <row r="7343" spans="11:12" x14ac:dyDescent="0.2">
      <c r="K7343" s="6"/>
      <c r="L7343" s="172"/>
    </row>
    <row r="7344" spans="11:12" x14ac:dyDescent="0.2">
      <c r="K7344" s="6"/>
      <c r="L7344" s="172"/>
    </row>
    <row r="7345" spans="11:12" x14ac:dyDescent="0.2">
      <c r="K7345" s="6"/>
      <c r="L7345" s="172"/>
    </row>
    <row r="7346" spans="11:12" x14ac:dyDescent="0.2">
      <c r="K7346" s="6"/>
      <c r="L7346" s="172"/>
    </row>
    <row r="7347" spans="11:12" x14ac:dyDescent="0.2">
      <c r="K7347" s="6"/>
      <c r="L7347" s="172"/>
    </row>
    <row r="7348" spans="11:12" x14ac:dyDescent="0.2">
      <c r="K7348" s="6"/>
      <c r="L7348" s="172"/>
    </row>
    <row r="7349" spans="11:12" x14ac:dyDescent="0.2">
      <c r="K7349" s="6"/>
      <c r="L7349" s="172"/>
    </row>
    <row r="7350" spans="11:12" x14ac:dyDescent="0.2">
      <c r="K7350" s="6"/>
      <c r="L7350" s="172"/>
    </row>
    <row r="7351" spans="11:12" x14ac:dyDescent="0.2">
      <c r="K7351" s="6"/>
      <c r="L7351" s="172"/>
    </row>
    <row r="7352" spans="11:12" x14ac:dyDescent="0.2">
      <c r="K7352" s="6"/>
      <c r="L7352" s="172"/>
    </row>
    <row r="7353" spans="11:12" x14ac:dyDescent="0.2">
      <c r="K7353" s="6"/>
      <c r="L7353" s="172"/>
    </row>
    <row r="7354" spans="11:12" x14ac:dyDescent="0.2">
      <c r="K7354" s="6"/>
      <c r="L7354" s="172"/>
    </row>
    <row r="7355" spans="11:12" x14ac:dyDescent="0.2">
      <c r="K7355" s="6"/>
      <c r="L7355" s="172"/>
    </row>
    <row r="7356" spans="11:12" x14ac:dyDescent="0.2">
      <c r="K7356" s="6"/>
      <c r="L7356" s="172"/>
    </row>
    <row r="7357" spans="11:12" x14ac:dyDescent="0.2">
      <c r="K7357" s="6"/>
      <c r="L7357" s="172"/>
    </row>
    <row r="7358" spans="11:12" x14ac:dyDescent="0.2">
      <c r="K7358" s="6"/>
      <c r="L7358" s="172"/>
    </row>
    <row r="7359" spans="11:12" x14ac:dyDescent="0.2">
      <c r="K7359" s="6"/>
      <c r="L7359" s="172"/>
    </row>
    <row r="7360" spans="11:12" x14ac:dyDescent="0.2">
      <c r="K7360" s="6"/>
      <c r="L7360" s="172"/>
    </row>
    <row r="7361" spans="11:12" x14ac:dyDescent="0.2">
      <c r="K7361" s="6"/>
      <c r="L7361" s="172"/>
    </row>
    <row r="7362" spans="11:12" x14ac:dyDescent="0.2">
      <c r="K7362" s="6"/>
      <c r="L7362" s="172"/>
    </row>
    <row r="7363" spans="11:12" x14ac:dyDescent="0.2">
      <c r="K7363" s="6"/>
      <c r="L7363" s="172"/>
    </row>
    <row r="7364" spans="11:12" x14ac:dyDescent="0.2">
      <c r="K7364" s="6"/>
      <c r="L7364" s="172"/>
    </row>
    <row r="7365" spans="11:12" x14ac:dyDescent="0.2">
      <c r="K7365" s="6"/>
      <c r="L7365" s="172"/>
    </row>
    <row r="7366" spans="11:12" x14ac:dyDescent="0.2">
      <c r="K7366" s="6"/>
      <c r="L7366" s="172"/>
    </row>
    <row r="7367" spans="11:12" x14ac:dyDescent="0.2">
      <c r="K7367" s="6"/>
      <c r="L7367" s="172"/>
    </row>
    <row r="7368" spans="11:12" x14ac:dyDescent="0.2">
      <c r="K7368" s="6"/>
      <c r="L7368" s="172"/>
    </row>
    <row r="7369" spans="11:12" x14ac:dyDescent="0.2">
      <c r="K7369" s="6"/>
      <c r="L7369" s="172"/>
    </row>
    <row r="7370" spans="11:12" x14ac:dyDescent="0.2">
      <c r="K7370" s="6"/>
      <c r="L7370" s="172"/>
    </row>
    <row r="7371" spans="11:12" x14ac:dyDescent="0.2">
      <c r="K7371" s="6"/>
      <c r="L7371" s="172"/>
    </row>
    <row r="7372" spans="11:12" x14ac:dyDescent="0.2">
      <c r="K7372" s="6"/>
      <c r="L7372" s="172"/>
    </row>
    <row r="7373" spans="11:12" x14ac:dyDescent="0.2">
      <c r="K7373" s="6"/>
      <c r="L7373" s="172"/>
    </row>
    <row r="7374" spans="11:12" x14ac:dyDescent="0.2">
      <c r="K7374" s="6"/>
      <c r="L7374" s="172"/>
    </row>
    <row r="7375" spans="11:12" x14ac:dyDescent="0.2">
      <c r="K7375" s="6"/>
      <c r="L7375" s="172"/>
    </row>
    <row r="7376" spans="11:12" x14ac:dyDescent="0.2">
      <c r="K7376" s="6"/>
      <c r="L7376" s="172"/>
    </row>
    <row r="7377" spans="11:12" x14ac:dyDescent="0.2">
      <c r="K7377" s="6"/>
      <c r="L7377" s="172"/>
    </row>
    <row r="7378" spans="11:12" x14ac:dyDescent="0.2">
      <c r="K7378" s="6"/>
      <c r="L7378" s="172"/>
    </row>
    <row r="7379" spans="11:12" x14ac:dyDescent="0.2">
      <c r="K7379" s="6"/>
      <c r="L7379" s="172"/>
    </row>
    <row r="7380" spans="11:12" x14ac:dyDescent="0.2">
      <c r="K7380" s="6"/>
      <c r="L7380" s="172"/>
    </row>
    <row r="7381" spans="11:12" x14ac:dyDescent="0.2">
      <c r="K7381" s="6"/>
      <c r="L7381" s="172"/>
    </row>
    <row r="7382" spans="11:12" x14ac:dyDescent="0.2">
      <c r="K7382" s="6"/>
      <c r="L7382" s="172"/>
    </row>
    <row r="7383" spans="11:12" x14ac:dyDescent="0.2">
      <c r="K7383" s="6"/>
      <c r="L7383" s="172"/>
    </row>
    <row r="7384" spans="11:12" x14ac:dyDescent="0.2">
      <c r="K7384" s="6"/>
      <c r="L7384" s="172"/>
    </row>
    <row r="7385" spans="11:12" x14ac:dyDescent="0.2">
      <c r="K7385" s="6"/>
      <c r="L7385" s="172"/>
    </row>
    <row r="7386" spans="11:12" x14ac:dyDescent="0.2">
      <c r="K7386" s="6"/>
      <c r="L7386" s="172"/>
    </row>
    <row r="7387" spans="11:12" x14ac:dyDescent="0.2">
      <c r="K7387" s="6"/>
      <c r="L7387" s="172"/>
    </row>
    <row r="7388" spans="11:12" x14ac:dyDescent="0.2">
      <c r="K7388" s="6"/>
      <c r="L7388" s="172"/>
    </row>
    <row r="7389" spans="11:12" x14ac:dyDescent="0.2">
      <c r="K7389" s="6"/>
      <c r="L7389" s="172"/>
    </row>
    <row r="7390" spans="11:12" x14ac:dyDescent="0.2">
      <c r="K7390" s="6"/>
      <c r="L7390" s="172"/>
    </row>
    <row r="7391" spans="11:12" x14ac:dyDescent="0.2">
      <c r="K7391" s="6"/>
      <c r="L7391" s="172"/>
    </row>
    <row r="7392" spans="11:12" x14ac:dyDescent="0.2">
      <c r="K7392" s="6"/>
      <c r="L7392" s="172"/>
    </row>
    <row r="7393" spans="11:12" x14ac:dyDescent="0.2">
      <c r="K7393" s="6"/>
      <c r="L7393" s="172"/>
    </row>
    <row r="7394" spans="11:12" x14ac:dyDescent="0.2">
      <c r="K7394" s="6"/>
      <c r="L7394" s="172"/>
    </row>
    <row r="7395" spans="11:12" x14ac:dyDescent="0.2">
      <c r="K7395" s="6"/>
      <c r="L7395" s="172"/>
    </row>
    <row r="7396" spans="11:12" x14ac:dyDescent="0.2">
      <c r="K7396" s="6"/>
      <c r="L7396" s="172"/>
    </row>
    <row r="7397" spans="11:12" x14ac:dyDescent="0.2">
      <c r="K7397" s="6"/>
      <c r="L7397" s="172"/>
    </row>
    <row r="7398" spans="11:12" x14ac:dyDescent="0.2">
      <c r="K7398" s="6"/>
      <c r="L7398" s="172"/>
    </row>
    <row r="7399" spans="11:12" x14ac:dyDescent="0.2">
      <c r="K7399" s="6"/>
      <c r="L7399" s="172"/>
    </row>
    <row r="7400" spans="11:12" x14ac:dyDescent="0.2">
      <c r="K7400" s="6"/>
      <c r="L7400" s="172"/>
    </row>
    <row r="7401" spans="11:12" x14ac:dyDescent="0.2">
      <c r="K7401" s="6"/>
      <c r="L7401" s="172"/>
    </row>
    <row r="7402" spans="11:12" x14ac:dyDescent="0.2">
      <c r="K7402" s="6"/>
      <c r="L7402" s="172"/>
    </row>
    <row r="7403" spans="11:12" x14ac:dyDescent="0.2">
      <c r="K7403" s="6"/>
      <c r="L7403" s="172"/>
    </row>
    <row r="7404" spans="11:12" x14ac:dyDescent="0.2">
      <c r="K7404" s="6"/>
      <c r="L7404" s="172"/>
    </row>
    <row r="7405" spans="11:12" x14ac:dyDescent="0.2">
      <c r="K7405" s="6"/>
      <c r="L7405" s="172"/>
    </row>
    <row r="7406" spans="11:12" x14ac:dyDescent="0.2">
      <c r="K7406" s="6"/>
      <c r="L7406" s="172"/>
    </row>
    <row r="7407" spans="11:12" x14ac:dyDescent="0.2">
      <c r="K7407" s="6"/>
      <c r="L7407" s="172"/>
    </row>
    <row r="7408" spans="11:12" x14ac:dyDescent="0.2">
      <c r="K7408" s="6"/>
      <c r="L7408" s="172"/>
    </row>
    <row r="7409" spans="11:12" x14ac:dyDescent="0.2">
      <c r="K7409" s="6"/>
      <c r="L7409" s="172"/>
    </row>
    <row r="7410" spans="11:12" x14ac:dyDescent="0.2">
      <c r="K7410" s="6"/>
      <c r="L7410" s="172"/>
    </row>
    <row r="7411" spans="11:12" x14ac:dyDescent="0.2">
      <c r="K7411" s="6"/>
      <c r="L7411" s="172"/>
    </row>
    <row r="7412" spans="11:12" x14ac:dyDescent="0.2">
      <c r="K7412" s="6"/>
      <c r="L7412" s="172"/>
    </row>
    <row r="7413" spans="11:12" x14ac:dyDescent="0.2">
      <c r="K7413" s="6"/>
      <c r="L7413" s="172"/>
    </row>
    <row r="7414" spans="11:12" x14ac:dyDescent="0.2">
      <c r="K7414" s="6"/>
      <c r="L7414" s="172"/>
    </row>
    <row r="7415" spans="11:12" x14ac:dyDescent="0.2">
      <c r="K7415" s="6"/>
      <c r="L7415" s="172"/>
    </row>
    <row r="7416" spans="11:12" x14ac:dyDescent="0.2">
      <c r="K7416" s="6"/>
      <c r="L7416" s="172"/>
    </row>
    <row r="7417" spans="11:12" x14ac:dyDescent="0.2">
      <c r="K7417" s="6"/>
      <c r="L7417" s="172"/>
    </row>
    <row r="7418" spans="11:12" x14ac:dyDescent="0.2">
      <c r="K7418" s="6"/>
      <c r="L7418" s="172"/>
    </row>
    <row r="7419" spans="11:12" x14ac:dyDescent="0.2">
      <c r="K7419" s="6"/>
      <c r="L7419" s="172"/>
    </row>
    <row r="7420" spans="11:12" x14ac:dyDescent="0.2">
      <c r="K7420" s="6"/>
      <c r="L7420" s="172"/>
    </row>
    <row r="7421" spans="11:12" x14ac:dyDescent="0.2">
      <c r="K7421" s="6"/>
      <c r="L7421" s="172"/>
    </row>
    <row r="7422" spans="11:12" x14ac:dyDescent="0.2">
      <c r="K7422" s="6"/>
      <c r="L7422" s="172"/>
    </row>
    <row r="7423" spans="11:12" x14ac:dyDescent="0.2">
      <c r="K7423" s="6"/>
      <c r="L7423" s="172"/>
    </row>
    <row r="7424" spans="11:12" x14ac:dyDescent="0.2">
      <c r="K7424" s="6"/>
      <c r="L7424" s="172"/>
    </row>
    <row r="7425" spans="11:12" x14ac:dyDescent="0.2">
      <c r="K7425" s="6"/>
      <c r="L7425" s="172"/>
    </row>
    <row r="7426" spans="11:12" x14ac:dyDescent="0.2">
      <c r="K7426" s="6"/>
      <c r="L7426" s="172"/>
    </row>
    <row r="7427" spans="11:12" x14ac:dyDescent="0.2">
      <c r="K7427" s="6"/>
      <c r="L7427" s="172"/>
    </row>
    <row r="7428" spans="11:12" x14ac:dyDescent="0.2">
      <c r="K7428" s="6"/>
      <c r="L7428" s="172"/>
    </row>
    <row r="7429" spans="11:12" x14ac:dyDescent="0.2">
      <c r="K7429" s="6"/>
      <c r="L7429" s="172"/>
    </row>
    <row r="7430" spans="11:12" x14ac:dyDescent="0.2">
      <c r="K7430" s="6"/>
      <c r="L7430" s="172"/>
    </row>
    <row r="7431" spans="11:12" x14ac:dyDescent="0.2">
      <c r="K7431" s="6"/>
      <c r="L7431" s="172"/>
    </row>
    <row r="7432" spans="11:12" x14ac:dyDescent="0.2">
      <c r="K7432" s="6"/>
      <c r="L7432" s="172"/>
    </row>
    <row r="7433" spans="11:12" x14ac:dyDescent="0.2">
      <c r="K7433" s="6"/>
      <c r="L7433" s="172"/>
    </row>
    <row r="7434" spans="11:12" x14ac:dyDescent="0.2">
      <c r="K7434" s="6"/>
      <c r="L7434" s="172"/>
    </row>
    <row r="7435" spans="11:12" x14ac:dyDescent="0.2">
      <c r="K7435" s="6"/>
      <c r="L7435" s="172"/>
    </row>
    <row r="7436" spans="11:12" x14ac:dyDescent="0.2">
      <c r="K7436" s="6"/>
      <c r="L7436" s="172"/>
    </row>
    <row r="7437" spans="11:12" x14ac:dyDescent="0.2">
      <c r="K7437" s="6"/>
      <c r="L7437" s="172"/>
    </row>
    <row r="7438" spans="11:12" x14ac:dyDescent="0.2">
      <c r="K7438" s="6"/>
      <c r="L7438" s="172"/>
    </row>
    <row r="7439" spans="11:12" x14ac:dyDescent="0.2">
      <c r="K7439" s="6"/>
      <c r="L7439" s="172"/>
    </row>
    <row r="7440" spans="11:12" x14ac:dyDescent="0.2">
      <c r="K7440" s="6"/>
      <c r="L7440" s="172"/>
    </row>
    <row r="7441" spans="11:12" x14ac:dyDescent="0.2">
      <c r="K7441" s="6"/>
      <c r="L7441" s="172"/>
    </row>
    <row r="7442" spans="11:12" x14ac:dyDescent="0.2">
      <c r="K7442" s="6"/>
      <c r="L7442" s="172"/>
    </row>
    <row r="7443" spans="11:12" x14ac:dyDescent="0.2">
      <c r="K7443" s="6"/>
      <c r="L7443" s="172"/>
    </row>
    <row r="7444" spans="11:12" x14ac:dyDescent="0.2">
      <c r="K7444" s="6"/>
      <c r="L7444" s="172"/>
    </row>
    <row r="7445" spans="11:12" x14ac:dyDescent="0.2">
      <c r="K7445" s="6"/>
      <c r="L7445" s="172"/>
    </row>
    <row r="7446" spans="11:12" x14ac:dyDescent="0.2">
      <c r="K7446" s="6"/>
      <c r="L7446" s="172"/>
    </row>
    <row r="7447" spans="11:12" x14ac:dyDescent="0.2">
      <c r="K7447" s="6"/>
      <c r="L7447" s="172"/>
    </row>
    <row r="7448" spans="11:12" x14ac:dyDescent="0.2">
      <c r="K7448" s="6"/>
      <c r="L7448" s="172"/>
    </row>
    <row r="7449" spans="11:12" x14ac:dyDescent="0.2">
      <c r="K7449" s="6"/>
      <c r="L7449" s="172"/>
    </row>
    <row r="7450" spans="11:12" x14ac:dyDescent="0.2">
      <c r="K7450" s="6"/>
      <c r="L7450" s="172"/>
    </row>
    <row r="7451" spans="11:12" x14ac:dyDescent="0.2">
      <c r="K7451" s="6"/>
      <c r="L7451" s="172"/>
    </row>
    <row r="7452" spans="11:12" x14ac:dyDescent="0.2">
      <c r="K7452" s="6"/>
      <c r="L7452" s="172"/>
    </row>
    <row r="7453" spans="11:12" x14ac:dyDescent="0.2">
      <c r="K7453" s="6"/>
      <c r="L7453" s="172"/>
    </row>
    <row r="7454" spans="11:12" x14ac:dyDescent="0.2">
      <c r="K7454" s="6"/>
      <c r="L7454" s="172"/>
    </row>
    <row r="7455" spans="11:12" x14ac:dyDescent="0.2">
      <c r="K7455" s="6"/>
      <c r="L7455" s="172"/>
    </row>
    <row r="7456" spans="11:12" x14ac:dyDescent="0.2">
      <c r="K7456" s="6"/>
      <c r="L7456" s="172"/>
    </row>
    <row r="7457" spans="11:12" x14ac:dyDescent="0.2">
      <c r="K7457" s="6"/>
      <c r="L7457" s="172"/>
    </row>
    <row r="7458" spans="11:12" x14ac:dyDescent="0.2">
      <c r="K7458" s="6"/>
      <c r="L7458" s="172"/>
    </row>
    <row r="7459" spans="11:12" x14ac:dyDescent="0.2">
      <c r="K7459" s="6"/>
      <c r="L7459" s="172"/>
    </row>
    <row r="7460" spans="11:12" x14ac:dyDescent="0.2">
      <c r="K7460" s="6"/>
      <c r="L7460" s="172"/>
    </row>
    <row r="7461" spans="11:12" x14ac:dyDescent="0.2">
      <c r="K7461" s="6"/>
      <c r="L7461" s="172"/>
    </row>
    <row r="7462" spans="11:12" x14ac:dyDescent="0.2">
      <c r="K7462" s="6"/>
      <c r="L7462" s="172"/>
    </row>
    <row r="7463" spans="11:12" x14ac:dyDescent="0.2">
      <c r="K7463" s="6"/>
      <c r="L7463" s="172"/>
    </row>
    <row r="7464" spans="11:12" x14ac:dyDescent="0.2">
      <c r="K7464" s="6"/>
      <c r="L7464" s="172"/>
    </row>
    <row r="7465" spans="11:12" x14ac:dyDescent="0.2">
      <c r="K7465" s="6"/>
      <c r="L7465" s="172"/>
    </row>
    <row r="7466" spans="11:12" x14ac:dyDescent="0.2">
      <c r="K7466" s="6"/>
      <c r="L7466" s="172"/>
    </row>
    <row r="7467" spans="11:12" x14ac:dyDescent="0.2">
      <c r="K7467" s="6"/>
      <c r="L7467" s="172"/>
    </row>
    <row r="7468" spans="11:12" x14ac:dyDescent="0.2">
      <c r="K7468" s="6"/>
      <c r="L7468" s="172"/>
    </row>
    <row r="7469" spans="11:12" x14ac:dyDescent="0.2">
      <c r="K7469" s="6"/>
      <c r="L7469" s="172"/>
    </row>
    <row r="7470" spans="11:12" x14ac:dyDescent="0.2">
      <c r="K7470" s="6"/>
      <c r="L7470" s="172"/>
    </row>
    <row r="7471" spans="11:12" x14ac:dyDescent="0.2">
      <c r="K7471" s="6"/>
      <c r="L7471" s="172"/>
    </row>
    <row r="7472" spans="11:12" x14ac:dyDescent="0.2">
      <c r="K7472" s="6"/>
      <c r="L7472" s="172"/>
    </row>
    <row r="7473" spans="11:12" x14ac:dyDescent="0.2">
      <c r="K7473" s="6"/>
      <c r="L7473" s="172"/>
    </row>
    <row r="7474" spans="11:12" x14ac:dyDescent="0.2">
      <c r="K7474" s="6"/>
      <c r="L7474" s="172"/>
    </row>
    <row r="7475" spans="11:12" x14ac:dyDescent="0.2">
      <c r="K7475" s="6"/>
      <c r="L7475" s="172"/>
    </row>
    <row r="7476" spans="11:12" x14ac:dyDescent="0.2">
      <c r="K7476" s="6"/>
      <c r="L7476" s="172"/>
    </row>
    <row r="7477" spans="11:12" x14ac:dyDescent="0.2">
      <c r="K7477" s="6"/>
      <c r="L7477" s="172"/>
    </row>
    <row r="7478" spans="11:12" x14ac:dyDescent="0.2">
      <c r="K7478" s="6"/>
      <c r="L7478" s="172"/>
    </row>
    <row r="7479" spans="11:12" x14ac:dyDescent="0.2">
      <c r="K7479" s="6"/>
      <c r="L7479" s="172"/>
    </row>
    <row r="7480" spans="11:12" x14ac:dyDescent="0.2">
      <c r="K7480" s="6"/>
      <c r="L7480" s="172"/>
    </row>
    <row r="7481" spans="11:12" x14ac:dyDescent="0.2">
      <c r="K7481" s="6"/>
      <c r="L7481" s="172"/>
    </row>
    <row r="7482" spans="11:12" x14ac:dyDescent="0.2">
      <c r="K7482" s="6"/>
      <c r="L7482" s="172"/>
    </row>
    <row r="7483" spans="11:12" x14ac:dyDescent="0.2">
      <c r="K7483" s="6"/>
      <c r="L7483" s="172"/>
    </row>
    <row r="7484" spans="11:12" x14ac:dyDescent="0.2">
      <c r="K7484" s="6"/>
      <c r="L7484" s="172"/>
    </row>
    <row r="7485" spans="11:12" x14ac:dyDescent="0.2">
      <c r="K7485" s="6"/>
      <c r="L7485" s="172"/>
    </row>
    <row r="7486" spans="11:12" x14ac:dyDescent="0.2">
      <c r="K7486" s="6"/>
      <c r="L7486" s="172"/>
    </row>
    <row r="7487" spans="11:12" x14ac:dyDescent="0.2">
      <c r="K7487" s="6"/>
      <c r="L7487" s="172"/>
    </row>
    <row r="7488" spans="11:12" x14ac:dyDescent="0.2">
      <c r="K7488" s="6"/>
      <c r="L7488" s="172"/>
    </row>
    <row r="7489" spans="11:12" x14ac:dyDescent="0.2">
      <c r="K7489" s="6"/>
      <c r="L7489" s="172"/>
    </row>
    <row r="7490" spans="11:12" x14ac:dyDescent="0.2">
      <c r="K7490" s="6"/>
      <c r="L7490" s="172"/>
    </row>
    <row r="7491" spans="11:12" x14ac:dyDescent="0.2">
      <c r="K7491" s="6"/>
      <c r="L7491" s="172"/>
    </row>
    <row r="7492" spans="11:12" x14ac:dyDescent="0.2">
      <c r="K7492" s="6"/>
      <c r="L7492" s="172"/>
    </row>
    <row r="7493" spans="11:12" x14ac:dyDescent="0.2">
      <c r="K7493" s="6"/>
      <c r="L7493" s="172"/>
    </row>
    <row r="7494" spans="11:12" x14ac:dyDescent="0.2">
      <c r="K7494" s="6"/>
      <c r="L7494" s="172"/>
    </row>
    <row r="7495" spans="11:12" x14ac:dyDescent="0.2">
      <c r="K7495" s="6"/>
      <c r="L7495" s="172"/>
    </row>
    <row r="7496" spans="11:12" x14ac:dyDescent="0.2">
      <c r="K7496" s="6"/>
      <c r="L7496" s="172"/>
    </row>
    <row r="7497" spans="11:12" x14ac:dyDescent="0.2">
      <c r="K7497" s="6"/>
      <c r="L7497" s="172"/>
    </row>
    <row r="7498" spans="11:12" x14ac:dyDescent="0.2">
      <c r="K7498" s="6"/>
      <c r="L7498" s="172"/>
    </row>
    <row r="7499" spans="11:12" x14ac:dyDescent="0.2">
      <c r="K7499" s="6"/>
      <c r="L7499" s="172"/>
    </row>
    <row r="7500" spans="11:12" x14ac:dyDescent="0.2">
      <c r="K7500" s="6"/>
      <c r="L7500" s="172"/>
    </row>
    <row r="7501" spans="11:12" x14ac:dyDescent="0.2">
      <c r="K7501" s="6"/>
      <c r="L7501" s="172"/>
    </row>
    <row r="7502" spans="11:12" x14ac:dyDescent="0.2">
      <c r="K7502" s="6"/>
      <c r="L7502" s="172"/>
    </row>
    <row r="7503" spans="11:12" x14ac:dyDescent="0.2">
      <c r="K7503" s="6"/>
      <c r="L7503" s="172"/>
    </row>
    <row r="7504" spans="11:12" x14ac:dyDescent="0.2">
      <c r="K7504" s="6"/>
      <c r="L7504" s="172"/>
    </row>
    <row r="7505" spans="11:12" x14ac:dyDescent="0.2">
      <c r="K7505" s="6"/>
      <c r="L7505" s="172"/>
    </row>
    <row r="7506" spans="11:12" x14ac:dyDescent="0.2">
      <c r="K7506" s="6"/>
      <c r="L7506" s="172"/>
    </row>
    <row r="7507" spans="11:12" x14ac:dyDescent="0.2">
      <c r="K7507" s="6"/>
      <c r="L7507" s="172"/>
    </row>
    <row r="7508" spans="11:12" x14ac:dyDescent="0.2">
      <c r="K7508" s="6"/>
      <c r="L7508" s="172"/>
    </row>
    <row r="7509" spans="11:12" x14ac:dyDescent="0.2">
      <c r="K7509" s="6"/>
      <c r="L7509" s="172"/>
    </row>
    <row r="7510" spans="11:12" x14ac:dyDescent="0.2">
      <c r="K7510" s="6"/>
      <c r="L7510" s="172"/>
    </row>
    <row r="7511" spans="11:12" x14ac:dyDescent="0.2">
      <c r="K7511" s="6"/>
      <c r="L7511" s="172"/>
    </row>
    <row r="7512" spans="11:12" x14ac:dyDescent="0.2">
      <c r="K7512" s="6"/>
      <c r="L7512" s="172"/>
    </row>
    <row r="7513" spans="11:12" x14ac:dyDescent="0.2">
      <c r="K7513" s="6"/>
      <c r="L7513" s="172"/>
    </row>
    <row r="7514" spans="11:12" x14ac:dyDescent="0.2">
      <c r="K7514" s="6"/>
      <c r="L7514" s="172"/>
    </row>
    <row r="7515" spans="11:12" x14ac:dyDescent="0.2">
      <c r="K7515" s="6"/>
      <c r="L7515" s="172"/>
    </row>
    <row r="7516" spans="11:12" x14ac:dyDescent="0.2">
      <c r="K7516" s="6"/>
      <c r="L7516" s="172"/>
    </row>
    <row r="7517" spans="11:12" x14ac:dyDescent="0.2">
      <c r="K7517" s="6"/>
      <c r="L7517" s="172"/>
    </row>
    <row r="7518" spans="11:12" x14ac:dyDescent="0.2">
      <c r="K7518" s="6"/>
      <c r="L7518" s="172"/>
    </row>
    <row r="7519" spans="11:12" x14ac:dyDescent="0.2">
      <c r="K7519" s="6"/>
      <c r="L7519" s="172"/>
    </row>
    <row r="7520" spans="11:12" x14ac:dyDescent="0.2">
      <c r="K7520" s="6"/>
      <c r="L7520" s="172"/>
    </row>
    <row r="7521" spans="11:12" x14ac:dyDescent="0.2">
      <c r="K7521" s="6"/>
      <c r="L7521" s="172"/>
    </row>
    <row r="7522" spans="11:12" x14ac:dyDescent="0.2">
      <c r="K7522" s="6"/>
      <c r="L7522" s="172"/>
    </row>
    <row r="7523" spans="11:12" x14ac:dyDescent="0.2">
      <c r="K7523" s="6"/>
      <c r="L7523" s="172"/>
    </row>
    <row r="7524" spans="11:12" x14ac:dyDescent="0.2">
      <c r="K7524" s="6"/>
      <c r="L7524" s="172"/>
    </row>
    <row r="7525" spans="11:12" x14ac:dyDescent="0.2">
      <c r="K7525" s="6"/>
      <c r="L7525" s="172"/>
    </row>
    <row r="7526" spans="11:12" x14ac:dyDescent="0.2">
      <c r="K7526" s="6"/>
      <c r="L7526" s="172"/>
    </row>
    <row r="7527" spans="11:12" x14ac:dyDescent="0.2">
      <c r="K7527" s="6"/>
      <c r="L7527" s="172"/>
    </row>
    <row r="7528" spans="11:12" x14ac:dyDescent="0.2">
      <c r="K7528" s="6"/>
      <c r="L7528" s="172"/>
    </row>
    <row r="7529" spans="11:12" x14ac:dyDescent="0.2">
      <c r="K7529" s="6"/>
      <c r="L7529" s="172"/>
    </row>
    <row r="7530" spans="11:12" x14ac:dyDescent="0.2">
      <c r="K7530" s="6"/>
      <c r="L7530" s="172"/>
    </row>
    <row r="7531" spans="11:12" x14ac:dyDescent="0.2">
      <c r="K7531" s="6"/>
      <c r="L7531" s="172"/>
    </row>
    <row r="7532" spans="11:12" x14ac:dyDescent="0.2">
      <c r="K7532" s="6"/>
      <c r="L7532" s="172"/>
    </row>
    <row r="7533" spans="11:12" x14ac:dyDescent="0.2">
      <c r="K7533" s="6"/>
      <c r="L7533" s="172"/>
    </row>
    <row r="7534" spans="11:12" x14ac:dyDescent="0.2">
      <c r="K7534" s="6"/>
      <c r="L7534" s="172"/>
    </row>
    <row r="7535" spans="11:12" x14ac:dyDescent="0.2">
      <c r="K7535" s="6"/>
      <c r="L7535" s="172"/>
    </row>
    <row r="7536" spans="11:12" x14ac:dyDescent="0.2">
      <c r="K7536" s="6"/>
      <c r="L7536" s="172"/>
    </row>
    <row r="7537" spans="11:12" x14ac:dyDescent="0.2">
      <c r="K7537" s="6"/>
      <c r="L7537" s="172"/>
    </row>
    <row r="7538" spans="11:12" x14ac:dyDescent="0.2">
      <c r="K7538" s="6"/>
      <c r="L7538" s="172"/>
    </row>
    <row r="7539" spans="11:12" x14ac:dyDescent="0.2">
      <c r="K7539" s="6"/>
      <c r="L7539" s="172"/>
    </row>
    <row r="7540" spans="11:12" x14ac:dyDescent="0.2">
      <c r="K7540" s="6"/>
      <c r="L7540" s="172"/>
    </row>
    <row r="7541" spans="11:12" x14ac:dyDescent="0.2">
      <c r="K7541" s="6"/>
      <c r="L7541" s="172"/>
    </row>
    <row r="7542" spans="11:12" x14ac:dyDescent="0.2">
      <c r="K7542" s="6"/>
      <c r="L7542" s="172"/>
    </row>
    <row r="7543" spans="11:12" x14ac:dyDescent="0.2">
      <c r="K7543" s="6"/>
      <c r="L7543" s="172"/>
    </row>
    <row r="7544" spans="11:12" x14ac:dyDescent="0.2">
      <c r="K7544" s="6"/>
      <c r="L7544" s="172"/>
    </row>
    <row r="7545" spans="11:12" x14ac:dyDescent="0.2">
      <c r="K7545" s="6"/>
      <c r="L7545" s="172"/>
    </row>
    <row r="7546" spans="11:12" x14ac:dyDescent="0.2">
      <c r="K7546" s="6"/>
      <c r="L7546" s="172"/>
    </row>
    <row r="7547" spans="11:12" x14ac:dyDescent="0.2">
      <c r="K7547" s="6"/>
      <c r="L7547" s="172"/>
    </row>
    <row r="7548" spans="11:12" x14ac:dyDescent="0.2">
      <c r="K7548" s="6"/>
      <c r="L7548" s="172"/>
    </row>
    <row r="7549" spans="11:12" x14ac:dyDescent="0.2">
      <c r="K7549" s="6"/>
      <c r="L7549" s="172"/>
    </row>
    <row r="7550" spans="11:12" x14ac:dyDescent="0.2">
      <c r="K7550" s="6"/>
      <c r="L7550" s="172"/>
    </row>
    <row r="7551" spans="11:12" x14ac:dyDescent="0.2">
      <c r="K7551" s="6"/>
      <c r="L7551" s="172"/>
    </row>
    <row r="7552" spans="11:12" x14ac:dyDescent="0.2">
      <c r="K7552" s="6"/>
      <c r="L7552" s="172"/>
    </row>
    <row r="7553" spans="11:12" x14ac:dyDescent="0.2">
      <c r="K7553" s="6"/>
      <c r="L7553" s="172"/>
    </row>
    <row r="7554" spans="11:12" x14ac:dyDescent="0.2">
      <c r="K7554" s="6"/>
      <c r="L7554" s="172"/>
    </row>
    <row r="7555" spans="11:12" x14ac:dyDescent="0.2">
      <c r="K7555" s="6"/>
      <c r="L7555" s="172"/>
    </row>
    <row r="7556" spans="11:12" x14ac:dyDescent="0.2">
      <c r="K7556" s="6"/>
      <c r="L7556" s="172"/>
    </row>
    <row r="7557" spans="11:12" x14ac:dyDescent="0.2">
      <c r="K7557" s="6"/>
      <c r="L7557" s="172"/>
    </row>
    <row r="7558" spans="11:12" x14ac:dyDescent="0.2">
      <c r="K7558" s="6"/>
      <c r="L7558" s="172"/>
    </row>
    <row r="7559" spans="11:12" x14ac:dyDescent="0.2">
      <c r="K7559" s="6"/>
      <c r="L7559" s="172"/>
    </row>
    <row r="7560" spans="11:12" x14ac:dyDescent="0.2">
      <c r="K7560" s="6"/>
      <c r="L7560" s="172"/>
    </row>
    <row r="7561" spans="11:12" x14ac:dyDescent="0.2">
      <c r="K7561" s="6"/>
      <c r="L7561" s="172"/>
    </row>
    <row r="7562" spans="11:12" x14ac:dyDescent="0.2">
      <c r="K7562" s="6"/>
      <c r="L7562" s="172"/>
    </row>
    <row r="7563" spans="11:12" x14ac:dyDescent="0.2">
      <c r="K7563" s="6"/>
      <c r="L7563" s="172"/>
    </row>
    <row r="7564" spans="11:12" x14ac:dyDescent="0.2">
      <c r="K7564" s="6"/>
      <c r="L7564" s="172"/>
    </row>
    <row r="7565" spans="11:12" x14ac:dyDescent="0.2">
      <c r="K7565" s="6"/>
      <c r="L7565" s="172"/>
    </row>
    <row r="7566" spans="11:12" x14ac:dyDescent="0.2">
      <c r="K7566" s="6"/>
      <c r="L7566" s="172"/>
    </row>
    <row r="7567" spans="11:12" x14ac:dyDescent="0.2">
      <c r="K7567" s="6"/>
      <c r="L7567" s="172"/>
    </row>
    <row r="7568" spans="11:12" x14ac:dyDescent="0.2">
      <c r="K7568" s="6"/>
      <c r="L7568" s="172"/>
    </row>
    <row r="7569" spans="11:12" x14ac:dyDescent="0.2">
      <c r="K7569" s="6"/>
      <c r="L7569" s="172"/>
    </row>
    <row r="7570" spans="11:12" x14ac:dyDescent="0.2">
      <c r="K7570" s="6"/>
      <c r="L7570" s="172"/>
    </row>
    <row r="7571" spans="11:12" x14ac:dyDescent="0.2">
      <c r="K7571" s="6"/>
      <c r="L7571" s="172"/>
    </row>
    <row r="7572" spans="11:12" x14ac:dyDescent="0.2">
      <c r="K7572" s="6"/>
      <c r="L7572" s="172"/>
    </row>
    <row r="7573" spans="11:12" x14ac:dyDescent="0.2">
      <c r="K7573" s="6"/>
      <c r="L7573" s="172"/>
    </row>
    <row r="7574" spans="11:12" x14ac:dyDescent="0.2">
      <c r="K7574" s="6"/>
      <c r="L7574" s="172"/>
    </row>
    <row r="7575" spans="11:12" x14ac:dyDescent="0.2">
      <c r="K7575" s="6"/>
      <c r="L7575" s="172"/>
    </row>
    <row r="7576" spans="11:12" x14ac:dyDescent="0.2">
      <c r="K7576" s="6"/>
      <c r="L7576" s="172"/>
    </row>
    <row r="7577" spans="11:12" x14ac:dyDescent="0.2">
      <c r="K7577" s="6"/>
      <c r="L7577" s="172"/>
    </row>
    <row r="7578" spans="11:12" x14ac:dyDescent="0.2">
      <c r="K7578" s="6"/>
      <c r="L7578" s="172"/>
    </row>
    <row r="7579" spans="11:12" x14ac:dyDescent="0.2">
      <c r="K7579" s="6"/>
      <c r="L7579" s="172"/>
    </row>
    <row r="7580" spans="11:12" x14ac:dyDescent="0.2">
      <c r="K7580" s="6"/>
      <c r="L7580" s="172"/>
    </row>
    <row r="7581" spans="11:12" x14ac:dyDescent="0.2">
      <c r="K7581" s="6"/>
      <c r="L7581" s="172"/>
    </row>
    <row r="7582" spans="11:12" x14ac:dyDescent="0.2">
      <c r="K7582" s="6"/>
      <c r="L7582" s="172"/>
    </row>
    <row r="7583" spans="11:12" x14ac:dyDescent="0.2">
      <c r="K7583" s="6"/>
      <c r="L7583" s="172"/>
    </row>
    <row r="7584" spans="11:12" x14ac:dyDescent="0.2">
      <c r="K7584" s="6"/>
      <c r="L7584" s="172"/>
    </row>
    <row r="7585" spans="11:12" x14ac:dyDescent="0.2">
      <c r="K7585" s="6"/>
      <c r="L7585" s="172"/>
    </row>
    <row r="7586" spans="11:12" x14ac:dyDescent="0.2">
      <c r="K7586" s="6"/>
      <c r="L7586" s="172"/>
    </row>
    <row r="7587" spans="11:12" x14ac:dyDescent="0.2">
      <c r="K7587" s="6"/>
      <c r="L7587" s="172"/>
    </row>
    <row r="7588" spans="11:12" x14ac:dyDescent="0.2">
      <c r="K7588" s="6"/>
      <c r="L7588" s="172"/>
    </row>
    <row r="7589" spans="11:12" x14ac:dyDescent="0.2">
      <c r="K7589" s="6"/>
      <c r="L7589" s="172"/>
    </row>
    <row r="7590" spans="11:12" x14ac:dyDescent="0.2">
      <c r="K7590" s="6"/>
      <c r="L7590" s="172"/>
    </row>
    <row r="7591" spans="11:12" x14ac:dyDescent="0.2">
      <c r="K7591" s="6"/>
      <c r="L7591" s="172"/>
    </row>
    <row r="7592" spans="11:12" x14ac:dyDescent="0.2">
      <c r="K7592" s="6"/>
      <c r="L7592" s="172"/>
    </row>
    <row r="7593" spans="11:12" x14ac:dyDescent="0.2">
      <c r="K7593" s="6"/>
      <c r="L7593" s="172"/>
    </row>
    <row r="7594" spans="11:12" x14ac:dyDescent="0.2">
      <c r="K7594" s="6"/>
      <c r="L7594" s="172"/>
    </row>
    <row r="7595" spans="11:12" x14ac:dyDescent="0.2">
      <c r="K7595" s="6"/>
      <c r="L7595" s="172"/>
    </row>
    <row r="7596" spans="11:12" x14ac:dyDescent="0.2">
      <c r="K7596" s="6"/>
      <c r="L7596" s="172"/>
    </row>
    <row r="7597" spans="11:12" x14ac:dyDescent="0.2">
      <c r="K7597" s="6"/>
      <c r="L7597" s="172"/>
    </row>
    <row r="7598" spans="11:12" x14ac:dyDescent="0.2">
      <c r="K7598" s="6"/>
      <c r="L7598" s="172"/>
    </row>
    <row r="7599" spans="11:12" x14ac:dyDescent="0.2">
      <c r="K7599" s="6"/>
      <c r="L7599" s="172"/>
    </row>
    <row r="7600" spans="11:12" x14ac:dyDescent="0.2">
      <c r="K7600" s="6"/>
      <c r="L7600" s="172"/>
    </row>
    <row r="7601" spans="11:12" x14ac:dyDescent="0.2">
      <c r="K7601" s="6"/>
      <c r="L7601" s="172"/>
    </row>
    <row r="7602" spans="11:12" x14ac:dyDescent="0.2">
      <c r="K7602" s="6"/>
      <c r="L7602" s="172"/>
    </row>
    <row r="7603" spans="11:12" x14ac:dyDescent="0.2">
      <c r="K7603" s="6"/>
      <c r="L7603" s="172"/>
    </row>
    <row r="7604" spans="11:12" x14ac:dyDescent="0.2">
      <c r="K7604" s="6"/>
      <c r="L7604" s="172"/>
    </row>
    <row r="7605" spans="11:12" x14ac:dyDescent="0.2">
      <c r="K7605" s="6"/>
      <c r="L7605" s="172"/>
    </row>
    <row r="7606" spans="11:12" x14ac:dyDescent="0.2">
      <c r="K7606" s="6"/>
      <c r="L7606" s="172"/>
    </row>
    <row r="7607" spans="11:12" x14ac:dyDescent="0.2">
      <c r="K7607" s="6"/>
      <c r="L7607" s="172"/>
    </row>
    <row r="7608" spans="11:12" x14ac:dyDescent="0.2">
      <c r="K7608" s="6"/>
      <c r="L7608" s="172"/>
    </row>
    <row r="7609" spans="11:12" x14ac:dyDescent="0.2">
      <c r="K7609" s="6"/>
      <c r="L7609" s="172"/>
    </row>
    <row r="7610" spans="11:12" x14ac:dyDescent="0.2">
      <c r="K7610" s="6"/>
      <c r="L7610" s="172"/>
    </row>
    <row r="7611" spans="11:12" x14ac:dyDescent="0.2">
      <c r="K7611" s="6"/>
      <c r="L7611" s="172"/>
    </row>
    <row r="7612" spans="11:12" x14ac:dyDescent="0.2">
      <c r="K7612" s="6"/>
      <c r="L7612" s="172"/>
    </row>
    <row r="7613" spans="11:12" x14ac:dyDescent="0.2">
      <c r="K7613" s="6"/>
      <c r="L7613" s="172"/>
    </row>
    <row r="7614" spans="11:12" x14ac:dyDescent="0.2">
      <c r="K7614" s="6"/>
      <c r="L7614" s="172"/>
    </row>
    <row r="7615" spans="11:12" x14ac:dyDescent="0.2">
      <c r="K7615" s="6"/>
      <c r="L7615" s="172"/>
    </row>
    <row r="7616" spans="11:12" x14ac:dyDescent="0.2">
      <c r="K7616" s="6"/>
      <c r="L7616" s="172"/>
    </row>
    <row r="7617" spans="11:12" x14ac:dyDescent="0.2">
      <c r="K7617" s="6"/>
      <c r="L7617" s="172"/>
    </row>
    <row r="7618" spans="11:12" x14ac:dyDescent="0.2">
      <c r="K7618" s="6"/>
      <c r="L7618" s="172"/>
    </row>
    <row r="7619" spans="11:12" x14ac:dyDescent="0.2">
      <c r="K7619" s="6"/>
      <c r="L7619" s="172"/>
    </row>
    <row r="7620" spans="11:12" x14ac:dyDescent="0.2">
      <c r="K7620" s="6"/>
      <c r="L7620" s="172"/>
    </row>
    <row r="7621" spans="11:12" x14ac:dyDescent="0.2">
      <c r="K7621" s="6"/>
      <c r="L7621" s="172"/>
    </row>
    <row r="7622" spans="11:12" x14ac:dyDescent="0.2">
      <c r="K7622" s="6"/>
      <c r="L7622" s="172"/>
    </row>
    <row r="7623" spans="11:12" x14ac:dyDescent="0.2">
      <c r="K7623" s="6"/>
      <c r="L7623" s="172"/>
    </row>
    <row r="7624" spans="11:12" x14ac:dyDescent="0.2">
      <c r="K7624" s="6"/>
      <c r="L7624" s="172"/>
    </row>
    <row r="7625" spans="11:12" x14ac:dyDescent="0.2">
      <c r="K7625" s="6"/>
      <c r="L7625" s="172"/>
    </row>
    <row r="7626" spans="11:12" x14ac:dyDescent="0.2">
      <c r="K7626" s="6"/>
      <c r="L7626" s="172"/>
    </row>
    <row r="7627" spans="11:12" x14ac:dyDescent="0.2">
      <c r="K7627" s="6"/>
      <c r="L7627" s="172"/>
    </row>
    <row r="7628" spans="11:12" x14ac:dyDescent="0.2">
      <c r="K7628" s="6"/>
      <c r="L7628" s="172"/>
    </row>
    <row r="7629" spans="11:12" x14ac:dyDescent="0.2">
      <c r="K7629" s="6"/>
      <c r="L7629" s="172"/>
    </row>
    <row r="7630" spans="11:12" x14ac:dyDescent="0.2">
      <c r="K7630" s="6"/>
      <c r="L7630" s="172"/>
    </row>
    <row r="7631" spans="11:12" x14ac:dyDescent="0.2">
      <c r="K7631" s="6"/>
      <c r="L7631" s="172"/>
    </row>
    <row r="7632" spans="11:12" x14ac:dyDescent="0.2">
      <c r="K7632" s="6"/>
      <c r="L7632" s="172"/>
    </row>
    <row r="7633" spans="11:12" x14ac:dyDescent="0.2">
      <c r="K7633" s="6"/>
      <c r="L7633" s="172"/>
    </row>
    <row r="7634" spans="11:12" x14ac:dyDescent="0.2">
      <c r="K7634" s="6"/>
      <c r="L7634" s="172"/>
    </row>
    <row r="7635" spans="11:12" x14ac:dyDescent="0.2">
      <c r="K7635" s="6"/>
      <c r="L7635" s="172"/>
    </row>
    <row r="7636" spans="11:12" x14ac:dyDescent="0.2">
      <c r="K7636" s="6"/>
      <c r="L7636" s="172"/>
    </row>
    <row r="7637" spans="11:12" x14ac:dyDescent="0.2">
      <c r="K7637" s="6"/>
      <c r="L7637" s="172"/>
    </row>
    <row r="7638" spans="11:12" x14ac:dyDescent="0.2">
      <c r="K7638" s="6"/>
      <c r="L7638" s="172"/>
    </row>
    <row r="7639" spans="11:12" x14ac:dyDescent="0.2">
      <c r="K7639" s="6"/>
      <c r="L7639" s="172"/>
    </row>
    <row r="7640" spans="11:12" x14ac:dyDescent="0.2">
      <c r="K7640" s="6"/>
      <c r="L7640" s="172"/>
    </row>
    <row r="7641" spans="11:12" x14ac:dyDescent="0.2">
      <c r="K7641" s="6"/>
      <c r="L7641" s="172"/>
    </row>
    <row r="7642" spans="11:12" x14ac:dyDescent="0.2">
      <c r="K7642" s="6"/>
      <c r="L7642" s="172"/>
    </row>
    <row r="7643" spans="11:12" x14ac:dyDescent="0.2">
      <c r="K7643" s="6"/>
      <c r="L7643" s="172"/>
    </row>
    <row r="7644" spans="11:12" x14ac:dyDescent="0.2">
      <c r="K7644" s="6"/>
      <c r="L7644" s="172"/>
    </row>
    <row r="7645" spans="11:12" x14ac:dyDescent="0.2">
      <c r="K7645" s="6"/>
      <c r="L7645" s="172"/>
    </row>
    <row r="7646" spans="11:12" x14ac:dyDescent="0.2">
      <c r="K7646" s="6"/>
      <c r="L7646" s="172"/>
    </row>
    <row r="7647" spans="11:12" x14ac:dyDescent="0.2">
      <c r="K7647" s="6"/>
      <c r="L7647" s="172"/>
    </row>
    <row r="7648" spans="11:12" x14ac:dyDescent="0.2">
      <c r="K7648" s="6"/>
      <c r="L7648" s="172"/>
    </row>
    <row r="7649" spans="11:12" x14ac:dyDescent="0.2">
      <c r="K7649" s="6"/>
      <c r="L7649" s="172"/>
    </row>
    <row r="7650" spans="11:12" x14ac:dyDescent="0.2">
      <c r="K7650" s="6"/>
      <c r="L7650" s="172"/>
    </row>
    <row r="7651" spans="11:12" x14ac:dyDescent="0.2">
      <c r="K7651" s="6"/>
      <c r="L7651" s="172"/>
    </row>
    <row r="7652" spans="11:12" x14ac:dyDescent="0.2">
      <c r="K7652" s="6"/>
      <c r="L7652" s="172"/>
    </row>
    <row r="7653" spans="11:12" x14ac:dyDescent="0.2">
      <c r="K7653" s="6"/>
      <c r="L7653" s="172"/>
    </row>
    <row r="7654" spans="11:12" x14ac:dyDescent="0.2">
      <c r="K7654" s="6"/>
      <c r="L7654" s="172"/>
    </row>
    <row r="7655" spans="11:12" x14ac:dyDescent="0.2">
      <c r="K7655" s="6"/>
      <c r="L7655" s="172"/>
    </row>
    <row r="7656" spans="11:12" x14ac:dyDescent="0.2">
      <c r="K7656" s="6"/>
      <c r="L7656" s="172"/>
    </row>
    <row r="7657" spans="11:12" x14ac:dyDescent="0.2">
      <c r="K7657" s="6"/>
      <c r="L7657" s="172"/>
    </row>
    <row r="7658" spans="11:12" x14ac:dyDescent="0.2">
      <c r="K7658" s="6"/>
      <c r="L7658" s="172"/>
    </row>
    <row r="7659" spans="11:12" x14ac:dyDescent="0.2">
      <c r="K7659" s="6"/>
      <c r="L7659" s="172"/>
    </row>
    <row r="7660" spans="11:12" x14ac:dyDescent="0.2">
      <c r="K7660" s="6"/>
      <c r="L7660" s="172"/>
    </row>
    <row r="7661" spans="11:12" x14ac:dyDescent="0.2">
      <c r="K7661" s="6"/>
      <c r="L7661" s="172"/>
    </row>
    <row r="7662" spans="11:12" x14ac:dyDescent="0.2">
      <c r="K7662" s="6"/>
      <c r="L7662" s="172"/>
    </row>
    <row r="7663" spans="11:12" x14ac:dyDescent="0.2">
      <c r="K7663" s="6"/>
      <c r="L7663" s="172"/>
    </row>
    <row r="7664" spans="11:12" x14ac:dyDescent="0.2">
      <c r="K7664" s="6"/>
      <c r="L7664" s="172"/>
    </row>
    <row r="7665" spans="11:12" x14ac:dyDescent="0.2">
      <c r="K7665" s="6"/>
      <c r="L7665" s="172"/>
    </row>
    <row r="7666" spans="11:12" x14ac:dyDescent="0.2">
      <c r="K7666" s="6"/>
      <c r="L7666" s="172"/>
    </row>
    <row r="7667" spans="11:12" x14ac:dyDescent="0.2">
      <c r="K7667" s="6"/>
      <c r="L7667" s="172"/>
    </row>
    <row r="7668" spans="11:12" x14ac:dyDescent="0.2">
      <c r="K7668" s="6"/>
      <c r="L7668" s="172"/>
    </row>
    <row r="7669" spans="11:12" x14ac:dyDescent="0.2">
      <c r="K7669" s="6"/>
      <c r="L7669" s="172"/>
    </row>
    <row r="7670" spans="11:12" x14ac:dyDescent="0.2">
      <c r="K7670" s="6"/>
      <c r="L7670" s="172"/>
    </row>
    <row r="7671" spans="11:12" x14ac:dyDescent="0.2">
      <c r="K7671" s="6"/>
      <c r="L7671" s="172"/>
    </row>
    <row r="7672" spans="11:12" x14ac:dyDescent="0.2">
      <c r="K7672" s="6"/>
      <c r="L7672" s="172"/>
    </row>
    <row r="7673" spans="11:12" x14ac:dyDescent="0.2">
      <c r="K7673" s="6"/>
      <c r="L7673" s="172"/>
    </row>
    <row r="7674" spans="11:12" x14ac:dyDescent="0.2">
      <c r="K7674" s="6"/>
      <c r="L7674" s="172"/>
    </row>
    <row r="7675" spans="11:12" x14ac:dyDescent="0.2">
      <c r="K7675" s="6"/>
      <c r="L7675" s="172"/>
    </row>
    <row r="7676" spans="11:12" x14ac:dyDescent="0.2">
      <c r="K7676" s="6"/>
      <c r="L7676" s="172"/>
    </row>
    <row r="7677" spans="11:12" x14ac:dyDescent="0.2">
      <c r="K7677" s="6"/>
      <c r="L7677" s="172"/>
    </row>
    <row r="7678" spans="11:12" x14ac:dyDescent="0.2">
      <c r="K7678" s="6"/>
      <c r="L7678" s="172"/>
    </row>
    <row r="7679" spans="11:12" x14ac:dyDescent="0.2">
      <c r="K7679" s="6"/>
      <c r="L7679" s="172"/>
    </row>
    <row r="7680" spans="11:12" x14ac:dyDescent="0.2">
      <c r="K7680" s="6"/>
      <c r="L7680" s="172"/>
    </row>
    <row r="7681" spans="11:12" x14ac:dyDescent="0.2">
      <c r="K7681" s="6"/>
      <c r="L7681" s="172"/>
    </row>
    <row r="7682" spans="11:12" x14ac:dyDescent="0.2">
      <c r="K7682" s="6"/>
      <c r="L7682" s="172"/>
    </row>
    <row r="7683" spans="11:12" x14ac:dyDescent="0.2">
      <c r="K7683" s="6"/>
      <c r="L7683" s="172"/>
    </row>
    <row r="7684" spans="11:12" x14ac:dyDescent="0.2">
      <c r="K7684" s="6"/>
      <c r="L7684" s="172"/>
    </row>
    <row r="7685" spans="11:12" x14ac:dyDescent="0.2">
      <c r="K7685" s="6"/>
      <c r="L7685" s="172"/>
    </row>
    <row r="7686" spans="11:12" x14ac:dyDescent="0.2">
      <c r="K7686" s="6"/>
      <c r="L7686" s="172"/>
    </row>
    <row r="7687" spans="11:12" x14ac:dyDescent="0.2">
      <c r="K7687" s="6"/>
      <c r="L7687" s="172"/>
    </row>
    <row r="7688" spans="11:12" x14ac:dyDescent="0.2">
      <c r="K7688" s="6"/>
      <c r="L7688" s="172"/>
    </row>
    <row r="7689" spans="11:12" x14ac:dyDescent="0.2">
      <c r="K7689" s="6"/>
      <c r="L7689" s="172"/>
    </row>
    <row r="7690" spans="11:12" x14ac:dyDescent="0.2">
      <c r="K7690" s="6"/>
      <c r="L7690" s="172"/>
    </row>
    <row r="7691" spans="11:12" x14ac:dyDescent="0.2">
      <c r="K7691" s="6"/>
      <c r="L7691" s="172"/>
    </row>
    <row r="7692" spans="11:12" x14ac:dyDescent="0.2">
      <c r="K7692" s="6"/>
      <c r="L7692" s="172"/>
    </row>
    <row r="7693" spans="11:12" x14ac:dyDescent="0.2">
      <c r="K7693" s="6"/>
      <c r="L7693" s="172"/>
    </row>
    <row r="7694" spans="11:12" x14ac:dyDescent="0.2">
      <c r="K7694" s="6"/>
      <c r="L7694" s="172"/>
    </row>
    <row r="7695" spans="11:12" x14ac:dyDescent="0.2">
      <c r="K7695" s="6"/>
      <c r="L7695" s="172"/>
    </row>
    <row r="7696" spans="11:12" x14ac:dyDescent="0.2">
      <c r="K7696" s="6"/>
      <c r="L7696" s="172"/>
    </row>
    <row r="7697" spans="11:12" x14ac:dyDescent="0.2">
      <c r="K7697" s="6"/>
      <c r="L7697" s="172"/>
    </row>
    <row r="7698" spans="11:12" x14ac:dyDescent="0.2">
      <c r="K7698" s="6"/>
      <c r="L7698" s="172"/>
    </row>
    <row r="7699" spans="11:12" x14ac:dyDescent="0.2">
      <c r="K7699" s="6"/>
      <c r="L7699" s="172"/>
    </row>
    <row r="7700" spans="11:12" x14ac:dyDescent="0.2">
      <c r="K7700" s="6"/>
      <c r="L7700" s="172"/>
    </row>
    <row r="7701" spans="11:12" x14ac:dyDescent="0.2">
      <c r="K7701" s="6"/>
      <c r="L7701" s="172"/>
    </row>
    <row r="7702" spans="11:12" x14ac:dyDescent="0.2">
      <c r="K7702" s="6"/>
      <c r="L7702" s="172"/>
    </row>
    <row r="7703" spans="11:12" x14ac:dyDescent="0.2">
      <c r="K7703" s="6"/>
      <c r="L7703" s="172"/>
    </row>
    <row r="7704" spans="11:12" x14ac:dyDescent="0.2">
      <c r="K7704" s="6"/>
      <c r="L7704" s="172"/>
    </row>
    <row r="7705" spans="11:12" x14ac:dyDescent="0.2">
      <c r="K7705" s="6"/>
      <c r="L7705" s="172"/>
    </row>
    <row r="7706" spans="11:12" x14ac:dyDescent="0.2">
      <c r="K7706" s="6"/>
      <c r="L7706" s="172"/>
    </row>
    <row r="7707" spans="11:12" x14ac:dyDescent="0.2">
      <c r="K7707" s="6"/>
      <c r="L7707" s="172"/>
    </row>
    <row r="7708" spans="11:12" x14ac:dyDescent="0.2">
      <c r="K7708" s="6"/>
      <c r="L7708" s="172"/>
    </row>
    <row r="7709" spans="11:12" x14ac:dyDescent="0.2">
      <c r="K7709" s="6"/>
      <c r="L7709" s="172"/>
    </row>
    <row r="7710" spans="11:12" x14ac:dyDescent="0.2">
      <c r="K7710" s="6"/>
      <c r="L7710" s="172"/>
    </row>
    <row r="7711" spans="11:12" x14ac:dyDescent="0.2">
      <c r="K7711" s="6"/>
      <c r="L7711" s="172"/>
    </row>
    <row r="7712" spans="11:12" x14ac:dyDescent="0.2">
      <c r="K7712" s="6"/>
      <c r="L7712" s="172"/>
    </row>
    <row r="7713" spans="11:12" x14ac:dyDescent="0.2">
      <c r="K7713" s="6"/>
      <c r="L7713" s="172"/>
    </row>
    <row r="7714" spans="11:12" x14ac:dyDescent="0.2">
      <c r="K7714" s="6"/>
      <c r="L7714" s="172"/>
    </row>
    <row r="7715" spans="11:12" x14ac:dyDescent="0.2">
      <c r="K7715" s="6"/>
      <c r="L7715" s="172"/>
    </row>
    <row r="7716" spans="11:12" x14ac:dyDescent="0.2">
      <c r="K7716" s="6"/>
      <c r="L7716" s="172"/>
    </row>
    <row r="7717" spans="11:12" x14ac:dyDescent="0.2">
      <c r="K7717" s="6"/>
      <c r="L7717" s="172"/>
    </row>
    <row r="7718" spans="11:12" x14ac:dyDescent="0.2">
      <c r="K7718" s="6"/>
      <c r="L7718" s="172"/>
    </row>
    <row r="7719" spans="11:12" x14ac:dyDescent="0.2">
      <c r="K7719" s="6"/>
      <c r="L7719" s="172"/>
    </row>
    <row r="7720" spans="11:12" x14ac:dyDescent="0.2">
      <c r="K7720" s="6"/>
      <c r="L7720" s="172"/>
    </row>
    <row r="7721" spans="11:12" x14ac:dyDescent="0.2">
      <c r="K7721" s="6"/>
      <c r="L7721" s="172"/>
    </row>
    <row r="7722" spans="11:12" x14ac:dyDescent="0.2">
      <c r="K7722" s="6"/>
      <c r="L7722" s="172"/>
    </row>
    <row r="7723" spans="11:12" x14ac:dyDescent="0.2">
      <c r="K7723" s="6"/>
      <c r="L7723" s="172"/>
    </row>
    <row r="7724" spans="11:12" x14ac:dyDescent="0.2">
      <c r="K7724" s="6"/>
      <c r="L7724" s="172"/>
    </row>
    <row r="7725" spans="11:12" x14ac:dyDescent="0.2">
      <c r="K7725" s="6"/>
      <c r="L7725" s="172"/>
    </row>
    <row r="7726" spans="11:12" x14ac:dyDescent="0.2">
      <c r="K7726" s="6"/>
      <c r="L7726" s="172"/>
    </row>
    <row r="7727" spans="11:12" x14ac:dyDescent="0.2">
      <c r="K7727" s="6"/>
      <c r="L7727" s="172"/>
    </row>
    <row r="7728" spans="11:12" x14ac:dyDescent="0.2">
      <c r="K7728" s="6"/>
      <c r="L7728" s="172"/>
    </row>
    <row r="7729" spans="11:12" x14ac:dyDescent="0.2">
      <c r="K7729" s="6"/>
      <c r="L7729" s="172"/>
    </row>
    <row r="7730" spans="11:12" x14ac:dyDescent="0.2">
      <c r="K7730" s="6"/>
      <c r="L7730" s="172"/>
    </row>
    <row r="7731" spans="11:12" x14ac:dyDescent="0.2">
      <c r="K7731" s="6"/>
      <c r="L7731" s="172"/>
    </row>
    <row r="7732" spans="11:12" x14ac:dyDescent="0.2">
      <c r="K7732" s="6"/>
      <c r="L7732" s="172"/>
    </row>
    <row r="7733" spans="11:12" x14ac:dyDescent="0.2">
      <c r="K7733" s="6"/>
      <c r="L7733" s="172"/>
    </row>
    <row r="7734" spans="11:12" x14ac:dyDescent="0.2">
      <c r="K7734" s="6"/>
      <c r="L7734" s="172"/>
    </row>
    <row r="7735" spans="11:12" x14ac:dyDescent="0.2">
      <c r="K7735" s="6"/>
      <c r="L7735" s="172"/>
    </row>
    <row r="7736" spans="11:12" x14ac:dyDescent="0.2">
      <c r="K7736" s="6"/>
      <c r="L7736" s="172"/>
    </row>
    <row r="7737" spans="11:12" x14ac:dyDescent="0.2">
      <c r="K7737" s="6"/>
      <c r="L7737" s="172"/>
    </row>
    <row r="7738" spans="11:12" x14ac:dyDescent="0.2">
      <c r="K7738" s="6"/>
      <c r="L7738" s="172"/>
    </row>
    <row r="7739" spans="11:12" x14ac:dyDescent="0.2">
      <c r="K7739" s="6"/>
      <c r="L7739" s="172"/>
    </row>
    <row r="7740" spans="11:12" x14ac:dyDescent="0.2">
      <c r="K7740" s="6"/>
      <c r="L7740" s="172"/>
    </row>
    <row r="7741" spans="11:12" x14ac:dyDescent="0.2">
      <c r="K7741" s="6"/>
      <c r="L7741" s="172"/>
    </row>
    <row r="7742" spans="11:12" x14ac:dyDescent="0.2">
      <c r="K7742" s="6"/>
      <c r="L7742" s="172"/>
    </row>
    <row r="7743" spans="11:12" x14ac:dyDescent="0.2">
      <c r="K7743" s="6"/>
      <c r="L7743" s="172"/>
    </row>
    <row r="7744" spans="11:12" x14ac:dyDescent="0.2">
      <c r="K7744" s="6"/>
      <c r="L7744" s="172"/>
    </row>
    <row r="7745" spans="11:12" x14ac:dyDescent="0.2">
      <c r="K7745" s="6"/>
      <c r="L7745" s="172"/>
    </row>
    <row r="7746" spans="11:12" x14ac:dyDescent="0.2">
      <c r="K7746" s="6"/>
      <c r="L7746" s="172"/>
    </row>
    <row r="7747" spans="11:12" x14ac:dyDescent="0.2">
      <c r="K7747" s="6"/>
      <c r="L7747" s="172"/>
    </row>
    <row r="7748" spans="11:12" x14ac:dyDescent="0.2">
      <c r="K7748" s="6"/>
      <c r="L7748" s="172"/>
    </row>
    <row r="7749" spans="11:12" x14ac:dyDescent="0.2">
      <c r="K7749" s="6"/>
      <c r="L7749" s="172"/>
    </row>
    <row r="7750" spans="11:12" x14ac:dyDescent="0.2">
      <c r="K7750" s="6"/>
      <c r="L7750" s="172"/>
    </row>
    <row r="7751" spans="11:12" x14ac:dyDescent="0.2">
      <c r="K7751" s="6"/>
      <c r="L7751" s="172"/>
    </row>
    <row r="7752" spans="11:12" x14ac:dyDescent="0.2">
      <c r="K7752" s="6"/>
      <c r="L7752" s="172"/>
    </row>
    <row r="7753" spans="11:12" x14ac:dyDescent="0.2">
      <c r="K7753" s="6"/>
      <c r="L7753" s="172"/>
    </row>
    <row r="7754" spans="11:12" x14ac:dyDescent="0.2">
      <c r="K7754" s="6"/>
      <c r="L7754" s="172"/>
    </row>
    <row r="7755" spans="11:12" x14ac:dyDescent="0.2">
      <c r="K7755" s="6"/>
      <c r="L7755" s="172"/>
    </row>
    <row r="7756" spans="11:12" x14ac:dyDescent="0.2">
      <c r="K7756" s="6"/>
      <c r="L7756" s="172"/>
    </row>
    <row r="7757" spans="11:12" x14ac:dyDescent="0.2">
      <c r="K7757" s="6"/>
      <c r="L7757" s="172"/>
    </row>
    <row r="7758" spans="11:12" x14ac:dyDescent="0.2">
      <c r="K7758" s="6"/>
      <c r="L7758" s="172"/>
    </row>
    <row r="7759" spans="11:12" x14ac:dyDescent="0.2">
      <c r="K7759" s="6"/>
      <c r="L7759" s="172"/>
    </row>
    <row r="7760" spans="11:12" x14ac:dyDescent="0.2">
      <c r="K7760" s="6"/>
      <c r="L7760" s="172"/>
    </row>
    <row r="7761" spans="11:12" x14ac:dyDescent="0.2">
      <c r="K7761" s="6"/>
      <c r="L7761" s="172"/>
    </row>
    <row r="7762" spans="11:12" x14ac:dyDescent="0.2">
      <c r="K7762" s="6"/>
      <c r="L7762" s="172"/>
    </row>
    <row r="7763" spans="11:12" x14ac:dyDescent="0.2">
      <c r="K7763" s="6"/>
      <c r="L7763" s="172"/>
    </row>
    <row r="7764" spans="11:12" x14ac:dyDescent="0.2">
      <c r="K7764" s="6"/>
      <c r="L7764" s="172"/>
    </row>
    <row r="7765" spans="11:12" x14ac:dyDescent="0.2">
      <c r="K7765" s="6"/>
      <c r="L7765" s="172"/>
    </row>
    <row r="7766" spans="11:12" x14ac:dyDescent="0.2">
      <c r="K7766" s="6"/>
      <c r="L7766" s="172"/>
    </row>
    <row r="7767" spans="11:12" x14ac:dyDescent="0.2">
      <c r="K7767" s="6"/>
      <c r="L7767" s="172"/>
    </row>
    <row r="7768" spans="11:12" x14ac:dyDescent="0.2">
      <c r="K7768" s="6"/>
      <c r="L7768" s="172"/>
    </row>
    <row r="7769" spans="11:12" x14ac:dyDescent="0.2">
      <c r="K7769" s="6"/>
      <c r="L7769" s="172"/>
    </row>
    <row r="7770" spans="11:12" x14ac:dyDescent="0.2">
      <c r="K7770" s="6"/>
      <c r="L7770" s="172"/>
    </row>
    <row r="7771" spans="11:12" x14ac:dyDescent="0.2">
      <c r="K7771" s="6"/>
      <c r="L7771" s="172"/>
    </row>
    <row r="7772" spans="11:12" x14ac:dyDescent="0.2">
      <c r="K7772" s="6"/>
      <c r="L7772" s="172"/>
    </row>
    <row r="7773" spans="11:12" x14ac:dyDescent="0.2">
      <c r="K7773" s="6"/>
      <c r="L7773" s="172"/>
    </row>
    <row r="7774" spans="11:12" x14ac:dyDescent="0.2">
      <c r="K7774" s="6"/>
      <c r="L7774" s="172"/>
    </row>
    <row r="7775" spans="11:12" x14ac:dyDescent="0.2">
      <c r="K7775" s="6"/>
      <c r="L7775" s="172"/>
    </row>
    <row r="7776" spans="11:12" x14ac:dyDescent="0.2">
      <c r="K7776" s="6"/>
      <c r="L7776" s="172"/>
    </row>
    <row r="7777" spans="11:12" x14ac:dyDescent="0.2">
      <c r="K7777" s="6"/>
      <c r="L7777" s="172"/>
    </row>
    <row r="7778" spans="11:12" x14ac:dyDescent="0.2">
      <c r="K7778" s="6"/>
      <c r="L7778" s="172"/>
    </row>
    <row r="7779" spans="11:12" x14ac:dyDescent="0.2">
      <c r="K7779" s="6"/>
      <c r="L7779" s="172"/>
    </row>
    <row r="7780" spans="11:12" x14ac:dyDescent="0.2">
      <c r="K7780" s="6"/>
      <c r="L7780" s="172"/>
    </row>
    <row r="7781" spans="11:12" x14ac:dyDescent="0.2">
      <c r="K7781" s="6"/>
      <c r="L7781" s="172"/>
    </row>
    <row r="7782" spans="11:12" x14ac:dyDescent="0.2">
      <c r="K7782" s="6"/>
      <c r="L7782" s="172"/>
    </row>
    <row r="7783" spans="11:12" x14ac:dyDescent="0.2">
      <c r="K7783" s="6"/>
      <c r="L7783" s="172"/>
    </row>
    <row r="7784" spans="11:12" x14ac:dyDescent="0.2">
      <c r="K7784" s="6"/>
      <c r="L7784" s="172"/>
    </row>
    <row r="7785" spans="11:12" x14ac:dyDescent="0.2">
      <c r="K7785" s="6"/>
      <c r="L7785" s="172"/>
    </row>
    <row r="7786" spans="11:12" x14ac:dyDescent="0.2">
      <c r="K7786" s="6"/>
      <c r="L7786" s="172"/>
    </row>
    <row r="7787" spans="11:12" x14ac:dyDescent="0.2">
      <c r="K7787" s="6"/>
      <c r="L7787" s="172"/>
    </row>
    <row r="7788" spans="11:12" x14ac:dyDescent="0.2">
      <c r="K7788" s="6"/>
      <c r="L7788" s="172"/>
    </row>
    <row r="7789" spans="11:12" x14ac:dyDescent="0.2">
      <c r="K7789" s="6"/>
      <c r="L7789" s="172"/>
    </row>
    <row r="7790" spans="11:12" x14ac:dyDescent="0.2">
      <c r="K7790" s="6"/>
      <c r="L7790" s="172"/>
    </row>
    <row r="7791" spans="11:12" x14ac:dyDescent="0.2">
      <c r="K7791" s="6"/>
      <c r="L7791" s="172"/>
    </row>
    <row r="7792" spans="11:12" x14ac:dyDescent="0.2">
      <c r="K7792" s="6"/>
      <c r="L7792" s="172"/>
    </row>
    <row r="7793" spans="11:12" x14ac:dyDescent="0.2">
      <c r="K7793" s="6"/>
      <c r="L7793" s="172"/>
    </row>
    <row r="7794" spans="11:12" x14ac:dyDescent="0.2">
      <c r="K7794" s="6"/>
      <c r="L7794" s="172"/>
    </row>
    <row r="7795" spans="11:12" x14ac:dyDescent="0.2">
      <c r="K7795" s="6"/>
      <c r="L7795" s="172"/>
    </row>
    <row r="7796" spans="11:12" x14ac:dyDescent="0.2">
      <c r="K7796" s="6"/>
      <c r="L7796" s="172"/>
    </row>
    <row r="7797" spans="11:12" x14ac:dyDescent="0.2">
      <c r="K7797" s="6"/>
      <c r="L7797" s="172"/>
    </row>
    <row r="7798" spans="11:12" x14ac:dyDescent="0.2">
      <c r="K7798" s="6"/>
      <c r="L7798" s="172"/>
    </row>
    <row r="7799" spans="11:12" x14ac:dyDescent="0.2">
      <c r="K7799" s="6"/>
      <c r="L7799" s="172"/>
    </row>
    <row r="7800" spans="11:12" x14ac:dyDescent="0.2">
      <c r="K7800" s="6"/>
      <c r="L7800" s="172"/>
    </row>
    <row r="7801" spans="11:12" x14ac:dyDescent="0.2">
      <c r="K7801" s="6"/>
      <c r="L7801" s="172"/>
    </row>
    <row r="7802" spans="11:12" x14ac:dyDescent="0.2">
      <c r="K7802" s="6"/>
      <c r="L7802" s="172"/>
    </row>
    <row r="7803" spans="11:12" x14ac:dyDescent="0.2">
      <c r="K7803" s="6"/>
      <c r="L7803" s="172"/>
    </row>
    <row r="7804" spans="11:12" x14ac:dyDescent="0.2">
      <c r="K7804" s="6"/>
      <c r="L7804" s="172"/>
    </row>
    <row r="7805" spans="11:12" x14ac:dyDescent="0.2">
      <c r="K7805" s="6"/>
      <c r="L7805" s="172"/>
    </row>
    <row r="7806" spans="11:12" x14ac:dyDescent="0.2">
      <c r="K7806" s="6"/>
      <c r="L7806" s="172"/>
    </row>
    <row r="7807" spans="11:12" x14ac:dyDescent="0.2">
      <c r="K7807" s="6"/>
      <c r="L7807" s="172"/>
    </row>
    <row r="7808" spans="11:12" x14ac:dyDescent="0.2">
      <c r="K7808" s="6"/>
      <c r="L7808" s="172"/>
    </row>
    <row r="7809" spans="11:12" x14ac:dyDescent="0.2">
      <c r="K7809" s="6"/>
      <c r="L7809" s="172"/>
    </row>
    <row r="7810" spans="11:12" x14ac:dyDescent="0.2">
      <c r="K7810" s="6"/>
      <c r="L7810" s="172"/>
    </row>
    <row r="7811" spans="11:12" x14ac:dyDescent="0.2">
      <c r="K7811" s="6"/>
      <c r="L7811" s="172"/>
    </row>
    <row r="7812" spans="11:12" x14ac:dyDescent="0.2">
      <c r="K7812" s="6"/>
      <c r="L7812" s="172"/>
    </row>
    <row r="7813" spans="11:12" x14ac:dyDescent="0.2">
      <c r="K7813" s="6"/>
      <c r="L7813" s="172"/>
    </row>
    <row r="7814" spans="11:12" x14ac:dyDescent="0.2">
      <c r="K7814" s="6"/>
      <c r="L7814" s="172"/>
    </row>
    <row r="7815" spans="11:12" x14ac:dyDescent="0.2">
      <c r="K7815" s="6"/>
      <c r="L7815" s="172"/>
    </row>
    <row r="7816" spans="11:12" x14ac:dyDescent="0.2">
      <c r="K7816" s="6"/>
      <c r="L7816" s="172"/>
    </row>
    <row r="7817" spans="11:12" x14ac:dyDescent="0.2">
      <c r="K7817" s="6"/>
      <c r="L7817" s="172"/>
    </row>
    <row r="7818" spans="11:12" x14ac:dyDescent="0.2">
      <c r="K7818" s="6"/>
      <c r="L7818" s="172"/>
    </row>
    <row r="7819" spans="11:12" x14ac:dyDescent="0.2">
      <c r="K7819" s="6"/>
      <c r="L7819" s="172"/>
    </row>
    <row r="7820" spans="11:12" x14ac:dyDescent="0.2">
      <c r="K7820" s="6"/>
      <c r="L7820" s="172"/>
    </row>
    <row r="7821" spans="11:12" x14ac:dyDescent="0.2">
      <c r="K7821" s="6"/>
      <c r="L7821" s="172"/>
    </row>
    <row r="7822" spans="11:12" x14ac:dyDescent="0.2">
      <c r="K7822" s="6"/>
      <c r="L7822" s="172"/>
    </row>
    <row r="7823" spans="11:12" x14ac:dyDescent="0.2">
      <c r="K7823" s="6"/>
      <c r="L7823" s="172"/>
    </row>
    <row r="7824" spans="11:12" x14ac:dyDescent="0.2">
      <c r="K7824" s="6"/>
      <c r="L7824" s="172"/>
    </row>
    <row r="7825" spans="11:12" x14ac:dyDescent="0.2">
      <c r="K7825" s="6"/>
      <c r="L7825" s="172"/>
    </row>
    <row r="7826" spans="11:12" x14ac:dyDescent="0.2">
      <c r="K7826" s="6"/>
      <c r="L7826" s="172"/>
    </row>
    <row r="7827" spans="11:12" x14ac:dyDescent="0.2">
      <c r="K7827" s="6"/>
      <c r="L7827" s="172"/>
    </row>
    <row r="7828" spans="11:12" x14ac:dyDescent="0.2">
      <c r="K7828" s="6"/>
      <c r="L7828" s="172"/>
    </row>
    <row r="7829" spans="11:12" x14ac:dyDescent="0.2">
      <c r="K7829" s="6"/>
      <c r="L7829" s="172"/>
    </row>
    <row r="7830" spans="11:12" x14ac:dyDescent="0.2">
      <c r="K7830" s="6"/>
      <c r="L7830" s="172"/>
    </row>
    <row r="7831" spans="11:12" x14ac:dyDescent="0.2">
      <c r="K7831" s="6"/>
      <c r="L7831" s="172"/>
    </row>
    <row r="7832" spans="11:12" x14ac:dyDescent="0.2">
      <c r="K7832" s="6"/>
      <c r="L7832" s="172"/>
    </row>
    <row r="7833" spans="11:12" x14ac:dyDescent="0.2">
      <c r="K7833" s="6"/>
      <c r="L7833" s="172"/>
    </row>
    <row r="7834" spans="11:12" x14ac:dyDescent="0.2">
      <c r="K7834" s="6"/>
      <c r="L7834" s="172"/>
    </row>
    <row r="7835" spans="11:12" x14ac:dyDescent="0.2">
      <c r="K7835" s="6"/>
      <c r="L7835" s="172"/>
    </row>
    <row r="7836" spans="11:12" x14ac:dyDescent="0.2">
      <c r="K7836" s="6"/>
      <c r="L7836" s="172"/>
    </row>
    <row r="7837" spans="11:12" x14ac:dyDescent="0.2">
      <c r="K7837" s="6"/>
      <c r="L7837" s="172"/>
    </row>
    <row r="7838" spans="11:12" x14ac:dyDescent="0.2">
      <c r="K7838" s="6"/>
      <c r="L7838" s="172"/>
    </row>
    <row r="7839" spans="11:12" x14ac:dyDescent="0.2">
      <c r="K7839" s="6"/>
      <c r="L7839" s="172"/>
    </row>
    <row r="7840" spans="11:12" x14ac:dyDescent="0.2">
      <c r="K7840" s="6"/>
      <c r="L7840" s="172"/>
    </row>
    <row r="7841" spans="11:12" x14ac:dyDescent="0.2">
      <c r="K7841" s="6"/>
      <c r="L7841" s="172"/>
    </row>
    <row r="7842" spans="11:12" x14ac:dyDescent="0.2">
      <c r="K7842" s="6"/>
      <c r="L7842" s="172"/>
    </row>
    <row r="7843" spans="11:12" x14ac:dyDescent="0.2">
      <c r="K7843" s="6"/>
      <c r="L7843" s="172"/>
    </row>
    <row r="7844" spans="11:12" x14ac:dyDescent="0.2">
      <c r="K7844" s="6"/>
      <c r="L7844" s="172"/>
    </row>
    <row r="7845" spans="11:12" x14ac:dyDescent="0.2">
      <c r="K7845" s="6"/>
      <c r="L7845" s="172"/>
    </row>
    <row r="7846" spans="11:12" x14ac:dyDescent="0.2">
      <c r="K7846" s="6"/>
      <c r="L7846" s="172"/>
    </row>
    <row r="7847" spans="11:12" x14ac:dyDescent="0.2">
      <c r="K7847" s="6"/>
      <c r="L7847" s="172"/>
    </row>
    <row r="7848" spans="11:12" x14ac:dyDescent="0.2">
      <c r="K7848" s="6"/>
      <c r="L7848" s="172"/>
    </row>
    <row r="7849" spans="11:12" x14ac:dyDescent="0.2">
      <c r="K7849" s="6"/>
      <c r="L7849" s="172"/>
    </row>
    <row r="7850" spans="11:12" x14ac:dyDescent="0.2">
      <c r="K7850" s="6"/>
      <c r="L7850" s="172"/>
    </row>
    <row r="7851" spans="11:12" x14ac:dyDescent="0.2">
      <c r="K7851" s="6"/>
      <c r="L7851" s="172"/>
    </row>
    <row r="7852" spans="11:12" x14ac:dyDescent="0.2">
      <c r="K7852" s="6"/>
      <c r="L7852" s="172"/>
    </row>
    <row r="7853" spans="11:12" x14ac:dyDescent="0.2">
      <c r="K7853" s="6"/>
      <c r="L7853" s="172"/>
    </row>
    <row r="7854" spans="11:12" x14ac:dyDescent="0.2">
      <c r="K7854" s="6"/>
      <c r="L7854" s="172"/>
    </row>
    <row r="7855" spans="11:12" x14ac:dyDescent="0.2">
      <c r="K7855" s="6"/>
      <c r="L7855" s="172"/>
    </row>
    <row r="7856" spans="11:12" x14ac:dyDescent="0.2">
      <c r="K7856" s="6"/>
      <c r="L7856" s="172"/>
    </row>
    <row r="7857" spans="11:12" x14ac:dyDescent="0.2">
      <c r="K7857" s="6"/>
      <c r="L7857" s="172"/>
    </row>
    <row r="7858" spans="11:12" x14ac:dyDescent="0.2">
      <c r="K7858" s="6"/>
      <c r="L7858" s="172"/>
    </row>
    <row r="7859" spans="11:12" x14ac:dyDescent="0.2">
      <c r="K7859" s="6"/>
      <c r="L7859" s="172"/>
    </row>
    <row r="7860" spans="11:12" x14ac:dyDescent="0.2">
      <c r="K7860" s="6"/>
      <c r="L7860" s="172"/>
    </row>
    <row r="7861" spans="11:12" x14ac:dyDescent="0.2">
      <c r="K7861" s="6"/>
      <c r="L7861" s="172"/>
    </row>
    <row r="7862" spans="11:12" x14ac:dyDescent="0.2">
      <c r="K7862" s="6"/>
      <c r="L7862" s="172"/>
    </row>
    <row r="7863" spans="11:12" x14ac:dyDescent="0.2">
      <c r="K7863" s="6"/>
      <c r="L7863" s="172"/>
    </row>
    <row r="7864" spans="11:12" x14ac:dyDescent="0.2">
      <c r="K7864" s="6"/>
      <c r="L7864" s="172"/>
    </row>
    <row r="7865" spans="11:12" x14ac:dyDescent="0.2">
      <c r="K7865" s="6"/>
      <c r="L7865" s="172"/>
    </row>
    <row r="7866" spans="11:12" x14ac:dyDescent="0.2">
      <c r="K7866" s="6"/>
      <c r="L7866" s="172"/>
    </row>
    <row r="7867" spans="11:12" x14ac:dyDescent="0.2">
      <c r="K7867" s="6"/>
      <c r="L7867" s="172"/>
    </row>
    <row r="7868" spans="11:12" x14ac:dyDescent="0.2">
      <c r="K7868" s="6"/>
      <c r="L7868" s="172"/>
    </row>
    <row r="7869" spans="11:12" x14ac:dyDescent="0.2">
      <c r="K7869" s="6"/>
      <c r="L7869" s="172"/>
    </row>
    <row r="7870" spans="11:12" x14ac:dyDescent="0.2">
      <c r="K7870" s="6"/>
      <c r="L7870" s="172"/>
    </row>
    <row r="7871" spans="11:12" x14ac:dyDescent="0.2">
      <c r="K7871" s="6"/>
      <c r="L7871" s="172"/>
    </row>
    <row r="7872" spans="11:12" x14ac:dyDescent="0.2">
      <c r="K7872" s="6"/>
      <c r="L7872" s="172"/>
    </row>
    <row r="7873" spans="11:12" x14ac:dyDescent="0.2">
      <c r="K7873" s="6"/>
      <c r="L7873" s="172"/>
    </row>
    <row r="7874" spans="11:12" x14ac:dyDescent="0.2">
      <c r="K7874" s="6"/>
      <c r="L7874" s="172"/>
    </row>
    <row r="7875" spans="11:12" x14ac:dyDescent="0.2">
      <c r="K7875" s="6"/>
      <c r="L7875" s="172"/>
    </row>
    <row r="7876" spans="11:12" x14ac:dyDescent="0.2">
      <c r="K7876" s="6"/>
      <c r="L7876" s="172"/>
    </row>
    <row r="7877" spans="11:12" x14ac:dyDescent="0.2">
      <c r="K7877" s="6"/>
      <c r="L7877" s="172"/>
    </row>
    <row r="7878" spans="11:12" x14ac:dyDescent="0.2">
      <c r="K7878" s="6"/>
      <c r="L7878" s="172"/>
    </row>
    <row r="7879" spans="11:12" x14ac:dyDescent="0.2">
      <c r="K7879" s="6"/>
      <c r="L7879" s="172"/>
    </row>
    <row r="7880" spans="11:12" x14ac:dyDescent="0.2">
      <c r="K7880" s="6"/>
      <c r="L7880" s="172"/>
    </row>
    <row r="7881" spans="11:12" x14ac:dyDescent="0.2">
      <c r="K7881" s="6"/>
      <c r="L7881" s="172"/>
    </row>
    <row r="7882" spans="11:12" x14ac:dyDescent="0.2">
      <c r="K7882" s="6"/>
      <c r="L7882" s="172"/>
    </row>
    <row r="7883" spans="11:12" x14ac:dyDescent="0.2">
      <c r="K7883" s="6"/>
      <c r="L7883" s="172"/>
    </row>
    <row r="7884" spans="11:12" x14ac:dyDescent="0.2">
      <c r="K7884" s="6"/>
      <c r="L7884" s="172"/>
    </row>
    <row r="7885" spans="11:12" x14ac:dyDescent="0.2">
      <c r="K7885" s="6"/>
      <c r="L7885" s="172"/>
    </row>
    <row r="7886" spans="11:12" x14ac:dyDescent="0.2">
      <c r="K7886" s="6"/>
      <c r="L7886" s="172"/>
    </row>
    <row r="7887" spans="11:12" x14ac:dyDescent="0.2">
      <c r="K7887" s="6"/>
      <c r="L7887" s="172"/>
    </row>
    <row r="7888" spans="11:12" x14ac:dyDescent="0.2">
      <c r="K7888" s="6"/>
      <c r="L7888" s="172"/>
    </row>
    <row r="7889" spans="11:12" x14ac:dyDescent="0.2">
      <c r="K7889" s="6"/>
      <c r="L7889" s="172"/>
    </row>
    <row r="7890" spans="11:12" x14ac:dyDescent="0.2">
      <c r="K7890" s="6"/>
      <c r="L7890" s="172"/>
    </row>
    <row r="7891" spans="11:12" x14ac:dyDescent="0.2">
      <c r="K7891" s="6"/>
      <c r="L7891" s="172"/>
    </row>
    <row r="7892" spans="11:12" x14ac:dyDescent="0.2">
      <c r="K7892" s="6"/>
      <c r="L7892" s="172"/>
    </row>
    <row r="7893" spans="11:12" x14ac:dyDescent="0.2">
      <c r="K7893" s="6"/>
      <c r="L7893" s="172"/>
    </row>
    <row r="7894" spans="11:12" x14ac:dyDescent="0.2">
      <c r="K7894" s="6"/>
      <c r="L7894" s="172"/>
    </row>
    <row r="7895" spans="11:12" x14ac:dyDescent="0.2">
      <c r="K7895" s="6"/>
      <c r="L7895" s="172"/>
    </row>
    <row r="7896" spans="11:12" x14ac:dyDescent="0.2">
      <c r="K7896" s="6"/>
      <c r="L7896" s="172"/>
    </row>
    <row r="7897" spans="11:12" x14ac:dyDescent="0.2">
      <c r="K7897" s="6"/>
      <c r="L7897" s="172"/>
    </row>
    <row r="7898" spans="11:12" x14ac:dyDescent="0.2">
      <c r="K7898" s="6"/>
      <c r="L7898" s="172"/>
    </row>
    <row r="7899" spans="11:12" x14ac:dyDescent="0.2">
      <c r="K7899" s="6"/>
      <c r="L7899" s="172"/>
    </row>
    <row r="7900" spans="11:12" x14ac:dyDescent="0.2">
      <c r="K7900" s="6"/>
      <c r="L7900" s="172"/>
    </row>
    <row r="7901" spans="11:12" x14ac:dyDescent="0.2">
      <c r="K7901" s="6"/>
      <c r="L7901" s="172"/>
    </row>
    <row r="7902" spans="11:12" x14ac:dyDescent="0.2">
      <c r="K7902" s="6"/>
      <c r="L7902" s="172"/>
    </row>
    <row r="7903" spans="11:12" x14ac:dyDescent="0.2">
      <c r="K7903" s="6"/>
      <c r="L7903" s="172"/>
    </row>
    <row r="7904" spans="11:12" x14ac:dyDescent="0.2">
      <c r="K7904" s="6"/>
      <c r="L7904" s="172"/>
    </row>
    <row r="7905" spans="11:12" x14ac:dyDescent="0.2">
      <c r="K7905" s="6"/>
      <c r="L7905" s="172"/>
    </row>
    <row r="7906" spans="11:12" x14ac:dyDescent="0.2">
      <c r="K7906" s="6"/>
      <c r="L7906" s="172"/>
    </row>
    <row r="7907" spans="11:12" x14ac:dyDescent="0.2">
      <c r="K7907" s="6"/>
      <c r="L7907" s="172"/>
    </row>
    <row r="7908" spans="11:12" x14ac:dyDescent="0.2">
      <c r="K7908" s="6"/>
      <c r="L7908" s="172"/>
    </row>
    <row r="7909" spans="11:12" x14ac:dyDescent="0.2">
      <c r="K7909" s="6"/>
      <c r="L7909" s="172"/>
    </row>
    <row r="7910" spans="11:12" x14ac:dyDescent="0.2">
      <c r="K7910" s="6"/>
      <c r="L7910" s="172"/>
    </row>
    <row r="7911" spans="11:12" x14ac:dyDescent="0.2">
      <c r="K7911" s="6"/>
      <c r="L7911" s="172"/>
    </row>
    <row r="7912" spans="11:12" x14ac:dyDescent="0.2">
      <c r="K7912" s="6"/>
      <c r="L7912" s="172"/>
    </row>
    <row r="7913" spans="11:12" x14ac:dyDescent="0.2">
      <c r="K7913" s="6"/>
      <c r="L7913" s="172"/>
    </row>
    <row r="7914" spans="11:12" x14ac:dyDescent="0.2">
      <c r="K7914" s="6"/>
      <c r="L7914" s="172"/>
    </row>
    <row r="7915" spans="11:12" x14ac:dyDescent="0.2">
      <c r="K7915" s="6"/>
      <c r="L7915" s="172"/>
    </row>
    <row r="7916" spans="11:12" x14ac:dyDescent="0.2">
      <c r="K7916" s="6"/>
      <c r="L7916" s="172"/>
    </row>
    <row r="7917" spans="11:12" x14ac:dyDescent="0.2">
      <c r="K7917" s="6"/>
      <c r="L7917" s="172"/>
    </row>
    <row r="7918" spans="11:12" x14ac:dyDescent="0.2">
      <c r="K7918" s="6"/>
      <c r="L7918" s="172"/>
    </row>
    <row r="7919" spans="11:12" x14ac:dyDescent="0.2">
      <c r="K7919" s="6"/>
      <c r="L7919" s="172"/>
    </row>
    <row r="7920" spans="11:12" x14ac:dyDescent="0.2">
      <c r="K7920" s="6"/>
      <c r="L7920" s="172"/>
    </row>
    <row r="7921" spans="11:12" x14ac:dyDescent="0.2">
      <c r="K7921" s="6"/>
      <c r="L7921" s="172"/>
    </row>
    <row r="7922" spans="11:12" x14ac:dyDescent="0.2">
      <c r="K7922" s="6"/>
      <c r="L7922" s="172"/>
    </row>
    <row r="7923" spans="11:12" x14ac:dyDescent="0.2">
      <c r="K7923" s="6"/>
      <c r="L7923" s="172"/>
    </row>
    <row r="7924" spans="11:12" x14ac:dyDescent="0.2">
      <c r="K7924" s="6"/>
      <c r="L7924" s="172"/>
    </row>
    <row r="7925" spans="11:12" x14ac:dyDescent="0.2">
      <c r="K7925" s="6"/>
      <c r="L7925" s="172"/>
    </row>
    <row r="7926" spans="11:12" x14ac:dyDescent="0.2">
      <c r="K7926" s="6"/>
      <c r="L7926" s="172"/>
    </row>
    <row r="7927" spans="11:12" x14ac:dyDescent="0.2">
      <c r="K7927" s="6"/>
      <c r="L7927" s="172"/>
    </row>
    <row r="7928" spans="11:12" x14ac:dyDescent="0.2">
      <c r="K7928" s="6"/>
      <c r="L7928" s="172"/>
    </row>
    <row r="7929" spans="11:12" x14ac:dyDescent="0.2">
      <c r="K7929" s="6"/>
      <c r="L7929" s="172"/>
    </row>
    <row r="7930" spans="11:12" x14ac:dyDescent="0.2">
      <c r="K7930" s="6"/>
      <c r="L7930" s="172"/>
    </row>
    <row r="7931" spans="11:12" x14ac:dyDescent="0.2">
      <c r="K7931" s="6"/>
      <c r="L7931" s="172"/>
    </row>
    <row r="7932" spans="11:12" x14ac:dyDescent="0.2">
      <c r="K7932" s="6"/>
      <c r="L7932" s="172"/>
    </row>
    <row r="7933" spans="11:12" x14ac:dyDescent="0.2">
      <c r="K7933" s="6"/>
      <c r="L7933" s="172"/>
    </row>
    <row r="7934" spans="11:12" x14ac:dyDescent="0.2">
      <c r="K7934" s="6"/>
      <c r="L7934" s="172"/>
    </row>
    <row r="7935" spans="11:12" x14ac:dyDescent="0.2">
      <c r="K7935" s="6"/>
      <c r="L7935" s="172"/>
    </row>
    <row r="7936" spans="11:12" x14ac:dyDescent="0.2">
      <c r="K7936" s="6"/>
      <c r="L7936" s="172"/>
    </row>
    <row r="7937" spans="11:12" x14ac:dyDescent="0.2">
      <c r="K7937" s="6"/>
      <c r="L7937" s="172"/>
    </row>
    <row r="7938" spans="11:12" x14ac:dyDescent="0.2">
      <c r="K7938" s="6"/>
      <c r="L7938" s="172"/>
    </row>
    <row r="7939" spans="11:12" x14ac:dyDescent="0.2">
      <c r="K7939" s="6"/>
      <c r="L7939" s="172"/>
    </row>
    <row r="7940" spans="11:12" x14ac:dyDescent="0.2">
      <c r="K7940" s="6"/>
      <c r="L7940" s="172"/>
    </row>
    <row r="7941" spans="11:12" x14ac:dyDescent="0.2">
      <c r="K7941" s="6"/>
      <c r="L7941" s="172"/>
    </row>
    <row r="7942" spans="11:12" x14ac:dyDescent="0.2">
      <c r="K7942" s="6"/>
      <c r="L7942" s="172"/>
    </row>
    <row r="7943" spans="11:12" x14ac:dyDescent="0.2">
      <c r="K7943" s="6"/>
      <c r="L7943" s="172"/>
    </row>
    <row r="7944" spans="11:12" x14ac:dyDescent="0.2">
      <c r="K7944" s="6"/>
      <c r="L7944" s="172"/>
    </row>
    <row r="7945" spans="11:12" x14ac:dyDescent="0.2">
      <c r="K7945" s="6"/>
      <c r="L7945" s="172"/>
    </row>
    <row r="7946" spans="11:12" x14ac:dyDescent="0.2">
      <c r="K7946" s="6"/>
      <c r="L7946" s="172"/>
    </row>
    <row r="7947" spans="11:12" x14ac:dyDescent="0.2">
      <c r="K7947" s="6"/>
      <c r="L7947" s="172"/>
    </row>
    <row r="7948" spans="11:12" x14ac:dyDescent="0.2">
      <c r="K7948" s="6"/>
      <c r="L7948" s="172"/>
    </row>
    <row r="7949" spans="11:12" x14ac:dyDescent="0.2">
      <c r="K7949" s="6"/>
      <c r="L7949" s="172"/>
    </row>
    <row r="7950" spans="11:12" x14ac:dyDescent="0.2">
      <c r="K7950" s="6"/>
      <c r="L7950" s="172"/>
    </row>
    <row r="7951" spans="11:12" x14ac:dyDescent="0.2">
      <c r="K7951" s="6"/>
      <c r="L7951" s="172"/>
    </row>
    <row r="7952" spans="11:12" x14ac:dyDescent="0.2">
      <c r="K7952" s="6"/>
      <c r="L7952" s="172"/>
    </row>
    <row r="7953" spans="11:12" x14ac:dyDescent="0.2">
      <c r="K7953" s="6"/>
      <c r="L7953" s="172"/>
    </row>
    <row r="7954" spans="11:12" x14ac:dyDescent="0.2">
      <c r="K7954" s="6"/>
      <c r="L7954" s="172"/>
    </row>
    <row r="7955" spans="11:12" x14ac:dyDescent="0.2">
      <c r="K7955" s="6"/>
      <c r="L7955" s="172"/>
    </row>
    <row r="7956" spans="11:12" x14ac:dyDescent="0.2">
      <c r="K7956" s="6"/>
      <c r="L7956" s="172"/>
    </row>
    <row r="7957" spans="11:12" x14ac:dyDescent="0.2">
      <c r="K7957" s="6"/>
      <c r="L7957" s="172"/>
    </row>
    <row r="7958" spans="11:12" x14ac:dyDescent="0.2">
      <c r="K7958" s="6"/>
      <c r="L7958" s="172"/>
    </row>
    <row r="7959" spans="11:12" x14ac:dyDescent="0.2">
      <c r="K7959" s="6"/>
      <c r="L7959" s="172"/>
    </row>
    <row r="7960" spans="11:12" x14ac:dyDescent="0.2">
      <c r="K7960" s="6"/>
      <c r="L7960" s="172"/>
    </row>
    <row r="7961" spans="11:12" x14ac:dyDescent="0.2">
      <c r="K7961" s="6"/>
      <c r="L7961" s="172"/>
    </row>
    <row r="7962" spans="11:12" x14ac:dyDescent="0.2">
      <c r="K7962" s="6"/>
      <c r="L7962" s="172"/>
    </row>
    <row r="7963" spans="11:12" x14ac:dyDescent="0.2">
      <c r="K7963" s="6"/>
      <c r="L7963" s="172"/>
    </row>
    <row r="7964" spans="11:12" x14ac:dyDescent="0.2">
      <c r="K7964" s="6"/>
      <c r="L7964" s="172"/>
    </row>
    <row r="7965" spans="11:12" x14ac:dyDescent="0.2">
      <c r="K7965" s="6"/>
      <c r="L7965" s="172"/>
    </row>
    <row r="7966" spans="11:12" x14ac:dyDescent="0.2">
      <c r="K7966" s="6"/>
      <c r="L7966" s="172"/>
    </row>
    <row r="7967" spans="11:12" x14ac:dyDescent="0.2">
      <c r="K7967" s="6"/>
      <c r="L7967" s="172"/>
    </row>
    <row r="7968" spans="11:12" x14ac:dyDescent="0.2">
      <c r="K7968" s="6"/>
      <c r="L7968" s="172"/>
    </row>
    <row r="7969" spans="11:12" x14ac:dyDescent="0.2">
      <c r="K7969" s="6"/>
      <c r="L7969" s="172"/>
    </row>
    <row r="7970" spans="11:12" x14ac:dyDescent="0.2">
      <c r="K7970" s="6"/>
      <c r="L7970" s="172"/>
    </row>
    <row r="7971" spans="11:12" x14ac:dyDescent="0.2">
      <c r="K7971" s="6"/>
      <c r="L7971" s="172"/>
    </row>
    <row r="7972" spans="11:12" x14ac:dyDescent="0.2">
      <c r="K7972" s="6"/>
      <c r="L7972" s="172"/>
    </row>
    <row r="7973" spans="11:12" x14ac:dyDescent="0.2">
      <c r="K7973" s="6"/>
      <c r="L7973" s="172"/>
    </row>
    <row r="7974" spans="11:12" x14ac:dyDescent="0.2">
      <c r="K7974" s="6"/>
      <c r="L7974" s="172"/>
    </row>
    <row r="7975" spans="11:12" x14ac:dyDescent="0.2">
      <c r="K7975" s="6"/>
      <c r="L7975" s="172"/>
    </row>
    <row r="7976" spans="11:12" x14ac:dyDescent="0.2">
      <c r="K7976" s="6"/>
      <c r="L7976" s="172"/>
    </row>
    <row r="7977" spans="11:12" x14ac:dyDescent="0.2">
      <c r="K7977" s="6"/>
      <c r="L7977" s="172"/>
    </row>
    <row r="7978" spans="11:12" x14ac:dyDescent="0.2">
      <c r="K7978" s="6"/>
      <c r="L7978" s="172"/>
    </row>
    <row r="7979" spans="11:12" x14ac:dyDescent="0.2">
      <c r="K7979" s="6"/>
      <c r="L7979" s="172"/>
    </row>
    <row r="7980" spans="11:12" x14ac:dyDescent="0.2">
      <c r="K7980" s="6"/>
      <c r="L7980" s="172"/>
    </row>
    <row r="7981" spans="11:12" x14ac:dyDescent="0.2">
      <c r="K7981" s="6"/>
      <c r="L7981" s="172"/>
    </row>
    <row r="7982" spans="11:12" x14ac:dyDescent="0.2">
      <c r="K7982" s="6"/>
      <c r="L7982" s="172"/>
    </row>
    <row r="7983" spans="11:12" x14ac:dyDescent="0.2">
      <c r="K7983" s="6"/>
      <c r="L7983" s="172"/>
    </row>
    <row r="7984" spans="11:12" x14ac:dyDescent="0.2">
      <c r="K7984" s="6"/>
      <c r="L7984" s="172"/>
    </row>
    <row r="7985" spans="11:12" x14ac:dyDescent="0.2">
      <c r="K7985" s="6"/>
      <c r="L7985" s="172"/>
    </row>
    <row r="7986" spans="11:12" x14ac:dyDescent="0.2">
      <c r="K7986" s="6"/>
      <c r="L7986" s="172"/>
    </row>
    <row r="7987" spans="11:12" x14ac:dyDescent="0.2">
      <c r="K7987" s="6"/>
      <c r="L7987" s="172"/>
    </row>
    <row r="7988" spans="11:12" x14ac:dyDescent="0.2">
      <c r="K7988" s="6"/>
      <c r="L7988" s="172"/>
    </row>
    <row r="7989" spans="11:12" x14ac:dyDescent="0.2">
      <c r="K7989" s="6"/>
      <c r="L7989" s="172"/>
    </row>
    <row r="7990" spans="11:12" x14ac:dyDescent="0.2">
      <c r="K7990" s="6"/>
      <c r="L7990" s="172"/>
    </row>
    <row r="7991" spans="11:12" x14ac:dyDescent="0.2">
      <c r="K7991" s="6"/>
      <c r="L7991" s="172"/>
    </row>
    <row r="7992" spans="11:12" x14ac:dyDescent="0.2">
      <c r="K7992" s="6"/>
      <c r="L7992" s="172"/>
    </row>
    <row r="7993" spans="11:12" x14ac:dyDescent="0.2">
      <c r="K7993" s="6"/>
      <c r="L7993" s="172"/>
    </row>
    <row r="7994" spans="11:12" x14ac:dyDescent="0.2">
      <c r="K7994" s="6"/>
      <c r="L7994" s="172"/>
    </row>
    <row r="7995" spans="11:12" x14ac:dyDescent="0.2">
      <c r="K7995" s="6"/>
      <c r="L7995" s="172"/>
    </row>
    <row r="7996" spans="11:12" x14ac:dyDescent="0.2">
      <c r="K7996" s="6"/>
      <c r="L7996" s="172"/>
    </row>
    <row r="7997" spans="11:12" x14ac:dyDescent="0.2">
      <c r="K7997" s="6"/>
      <c r="L7997" s="172"/>
    </row>
    <row r="7998" spans="11:12" x14ac:dyDescent="0.2">
      <c r="K7998" s="6"/>
      <c r="L7998" s="172"/>
    </row>
    <row r="7999" spans="11:12" x14ac:dyDescent="0.2">
      <c r="K7999" s="6"/>
      <c r="L7999" s="172"/>
    </row>
    <row r="8000" spans="11:12" x14ac:dyDescent="0.2">
      <c r="K8000" s="6"/>
      <c r="L8000" s="172"/>
    </row>
    <row r="8001" spans="11:12" x14ac:dyDescent="0.2">
      <c r="K8001" s="6"/>
      <c r="L8001" s="172"/>
    </row>
    <row r="8002" spans="11:12" x14ac:dyDescent="0.2">
      <c r="K8002" s="6"/>
      <c r="L8002" s="172"/>
    </row>
    <row r="8003" spans="11:12" x14ac:dyDescent="0.2">
      <c r="K8003" s="6"/>
      <c r="L8003" s="172"/>
    </row>
    <row r="8004" spans="11:12" x14ac:dyDescent="0.2">
      <c r="K8004" s="6"/>
      <c r="L8004" s="172"/>
    </row>
    <row r="8005" spans="11:12" x14ac:dyDescent="0.2">
      <c r="K8005" s="6"/>
      <c r="L8005" s="172"/>
    </row>
    <row r="8006" spans="11:12" x14ac:dyDescent="0.2">
      <c r="K8006" s="6"/>
      <c r="L8006" s="172"/>
    </row>
    <row r="8007" spans="11:12" x14ac:dyDescent="0.2">
      <c r="K8007" s="6"/>
      <c r="L8007" s="172"/>
    </row>
    <row r="8008" spans="11:12" x14ac:dyDescent="0.2">
      <c r="K8008" s="6"/>
      <c r="L8008" s="172"/>
    </row>
    <row r="8009" spans="11:12" x14ac:dyDescent="0.2">
      <c r="K8009" s="6"/>
      <c r="L8009" s="172"/>
    </row>
    <row r="8010" spans="11:12" x14ac:dyDescent="0.2">
      <c r="K8010" s="6"/>
      <c r="L8010" s="172"/>
    </row>
    <row r="8011" spans="11:12" x14ac:dyDescent="0.2">
      <c r="K8011" s="6"/>
      <c r="L8011" s="172"/>
    </row>
    <row r="8012" spans="11:12" x14ac:dyDescent="0.2">
      <c r="K8012" s="6"/>
      <c r="L8012" s="172"/>
    </row>
    <row r="8013" spans="11:12" x14ac:dyDescent="0.2">
      <c r="K8013" s="6"/>
      <c r="L8013" s="172"/>
    </row>
    <row r="8014" spans="11:12" x14ac:dyDescent="0.2">
      <c r="K8014" s="6"/>
      <c r="L8014" s="172"/>
    </row>
    <row r="8015" spans="11:12" x14ac:dyDescent="0.2">
      <c r="K8015" s="6"/>
      <c r="L8015" s="172"/>
    </row>
    <row r="8016" spans="11:12" x14ac:dyDescent="0.2">
      <c r="K8016" s="6"/>
      <c r="L8016" s="172"/>
    </row>
    <row r="8017" spans="11:12" x14ac:dyDescent="0.2">
      <c r="K8017" s="6"/>
      <c r="L8017" s="172"/>
    </row>
    <row r="8018" spans="11:12" x14ac:dyDescent="0.2">
      <c r="K8018" s="6"/>
      <c r="L8018" s="172"/>
    </row>
    <row r="8019" spans="11:12" x14ac:dyDescent="0.2">
      <c r="K8019" s="6"/>
      <c r="L8019" s="172"/>
    </row>
    <row r="8020" spans="11:12" x14ac:dyDescent="0.2">
      <c r="K8020" s="6"/>
      <c r="L8020" s="172"/>
    </row>
    <row r="8021" spans="11:12" x14ac:dyDescent="0.2">
      <c r="K8021" s="6"/>
      <c r="L8021" s="172"/>
    </row>
    <row r="8022" spans="11:12" x14ac:dyDescent="0.2">
      <c r="K8022" s="6"/>
      <c r="L8022" s="172"/>
    </row>
    <row r="8023" spans="11:12" x14ac:dyDescent="0.2">
      <c r="K8023" s="6"/>
      <c r="L8023" s="172"/>
    </row>
    <row r="8024" spans="11:12" x14ac:dyDescent="0.2">
      <c r="K8024" s="6"/>
      <c r="L8024" s="172"/>
    </row>
    <row r="8025" spans="11:12" x14ac:dyDescent="0.2">
      <c r="K8025" s="6"/>
      <c r="L8025" s="172"/>
    </row>
    <row r="8026" spans="11:12" x14ac:dyDescent="0.2">
      <c r="K8026" s="6"/>
      <c r="L8026" s="172"/>
    </row>
    <row r="8027" spans="11:12" x14ac:dyDescent="0.2">
      <c r="K8027" s="6"/>
      <c r="L8027" s="172"/>
    </row>
    <row r="8028" spans="11:12" x14ac:dyDescent="0.2">
      <c r="K8028" s="6"/>
      <c r="L8028" s="172"/>
    </row>
    <row r="8029" spans="11:12" x14ac:dyDescent="0.2">
      <c r="K8029" s="6"/>
      <c r="L8029" s="172"/>
    </row>
    <row r="8030" spans="11:12" x14ac:dyDescent="0.2">
      <c r="K8030" s="6"/>
      <c r="L8030" s="172"/>
    </row>
    <row r="8031" spans="11:12" x14ac:dyDescent="0.2">
      <c r="K8031" s="6"/>
      <c r="L8031" s="172"/>
    </row>
    <row r="8032" spans="11:12" x14ac:dyDescent="0.2">
      <c r="K8032" s="6"/>
      <c r="L8032" s="172"/>
    </row>
    <row r="8033" spans="11:12" x14ac:dyDescent="0.2">
      <c r="K8033" s="6"/>
      <c r="L8033" s="172"/>
    </row>
    <row r="8034" spans="11:12" x14ac:dyDescent="0.2">
      <c r="K8034" s="6"/>
      <c r="L8034" s="172"/>
    </row>
    <row r="8035" spans="11:12" x14ac:dyDescent="0.2">
      <c r="K8035" s="6"/>
      <c r="L8035" s="172"/>
    </row>
    <row r="8036" spans="11:12" x14ac:dyDescent="0.2">
      <c r="K8036" s="6"/>
      <c r="L8036" s="172"/>
    </row>
    <row r="8037" spans="11:12" x14ac:dyDescent="0.2">
      <c r="K8037" s="6"/>
      <c r="L8037" s="172"/>
    </row>
    <row r="8038" spans="11:12" x14ac:dyDescent="0.2">
      <c r="K8038" s="6"/>
      <c r="L8038" s="172"/>
    </row>
    <row r="8039" spans="11:12" x14ac:dyDescent="0.2">
      <c r="K8039" s="6"/>
      <c r="L8039" s="172"/>
    </row>
    <row r="8040" spans="11:12" x14ac:dyDescent="0.2">
      <c r="K8040" s="6"/>
      <c r="L8040" s="172"/>
    </row>
    <row r="8041" spans="11:12" x14ac:dyDescent="0.2">
      <c r="K8041" s="6"/>
      <c r="L8041" s="172"/>
    </row>
    <row r="8042" spans="11:12" x14ac:dyDescent="0.2">
      <c r="K8042" s="6"/>
      <c r="L8042" s="172"/>
    </row>
    <row r="8043" spans="11:12" x14ac:dyDescent="0.2">
      <c r="K8043" s="6"/>
      <c r="L8043" s="172"/>
    </row>
    <row r="8044" spans="11:12" x14ac:dyDescent="0.2">
      <c r="K8044" s="6"/>
      <c r="L8044" s="172"/>
    </row>
    <row r="8045" spans="11:12" x14ac:dyDescent="0.2">
      <c r="K8045" s="6"/>
      <c r="L8045" s="172"/>
    </row>
    <row r="8046" spans="11:12" x14ac:dyDescent="0.2">
      <c r="K8046" s="6"/>
      <c r="L8046" s="172"/>
    </row>
    <row r="8047" spans="11:12" x14ac:dyDescent="0.2">
      <c r="K8047" s="6"/>
      <c r="L8047" s="172"/>
    </row>
    <row r="8048" spans="11:12" x14ac:dyDescent="0.2">
      <c r="K8048" s="6"/>
      <c r="L8048" s="172"/>
    </row>
    <row r="8049" spans="11:12" x14ac:dyDescent="0.2">
      <c r="K8049" s="6"/>
      <c r="L8049" s="172"/>
    </row>
    <row r="8050" spans="11:12" x14ac:dyDescent="0.2">
      <c r="K8050" s="6"/>
      <c r="L8050" s="172"/>
    </row>
    <row r="8051" spans="11:12" x14ac:dyDescent="0.2">
      <c r="K8051" s="6"/>
      <c r="L8051" s="172"/>
    </row>
    <row r="8052" spans="11:12" x14ac:dyDescent="0.2">
      <c r="K8052" s="6"/>
      <c r="L8052" s="172"/>
    </row>
    <row r="8053" spans="11:12" x14ac:dyDescent="0.2">
      <c r="K8053" s="6"/>
      <c r="L8053" s="172"/>
    </row>
    <row r="8054" spans="11:12" x14ac:dyDescent="0.2">
      <c r="K8054" s="6"/>
      <c r="L8054" s="172"/>
    </row>
    <row r="8055" spans="11:12" x14ac:dyDescent="0.2">
      <c r="K8055" s="6"/>
      <c r="L8055" s="172"/>
    </row>
    <row r="8056" spans="11:12" x14ac:dyDescent="0.2">
      <c r="K8056" s="6"/>
      <c r="L8056" s="172"/>
    </row>
    <row r="8057" spans="11:12" x14ac:dyDescent="0.2">
      <c r="K8057" s="6"/>
      <c r="L8057" s="172"/>
    </row>
    <row r="8058" spans="11:12" x14ac:dyDescent="0.2">
      <c r="K8058" s="6"/>
      <c r="L8058" s="172"/>
    </row>
    <row r="8059" spans="11:12" x14ac:dyDescent="0.2">
      <c r="K8059" s="6"/>
      <c r="L8059" s="172"/>
    </row>
    <row r="8060" spans="11:12" x14ac:dyDescent="0.2">
      <c r="K8060" s="6"/>
      <c r="L8060" s="172"/>
    </row>
    <row r="8061" spans="11:12" x14ac:dyDescent="0.2">
      <c r="K8061" s="6"/>
      <c r="L8061" s="172"/>
    </row>
    <row r="8062" spans="11:12" x14ac:dyDescent="0.2">
      <c r="K8062" s="6"/>
      <c r="L8062" s="172"/>
    </row>
    <row r="8063" spans="11:12" x14ac:dyDescent="0.2">
      <c r="K8063" s="6"/>
      <c r="L8063" s="172"/>
    </row>
    <row r="8064" spans="11:12" x14ac:dyDescent="0.2">
      <c r="K8064" s="6"/>
      <c r="L8064" s="172"/>
    </row>
    <row r="8065" spans="11:12" x14ac:dyDescent="0.2">
      <c r="K8065" s="6"/>
      <c r="L8065" s="172"/>
    </row>
    <row r="8066" spans="11:12" x14ac:dyDescent="0.2">
      <c r="K8066" s="6"/>
      <c r="L8066" s="172"/>
    </row>
    <row r="8067" spans="11:12" x14ac:dyDescent="0.2">
      <c r="K8067" s="6"/>
      <c r="L8067" s="172"/>
    </row>
    <row r="8068" spans="11:12" x14ac:dyDescent="0.2">
      <c r="K8068" s="6"/>
      <c r="L8068" s="172"/>
    </row>
    <row r="8069" spans="11:12" x14ac:dyDescent="0.2">
      <c r="K8069" s="6"/>
      <c r="L8069" s="172"/>
    </row>
    <row r="8070" spans="11:12" x14ac:dyDescent="0.2">
      <c r="K8070" s="6"/>
      <c r="L8070" s="172"/>
    </row>
    <row r="8071" spans="11:12" x14ac:dyDescent="0.2">
      <c r="K8071" s="6"/>
      <c r="L8071" s="172"/>
    </row>
    <row r="8072" spans="11:12" x14ac:dyDescent="0.2">
      <c r="K8072" s="6"/>
      <c r="L8072" s="172"/>
    </row>
    <row r="8073" spans="11:12" x14ac:dyDescent="0.2">
      <c r="K8073" s="6"/>
      <c r="L8073" s="172"/>
    </row>
    <row r="8074" spans="11:12" x14ac:dyDescent="0.2">
      <c r="K8074" s="6"/>
      <c r="L8074" s="172"/>
    </row>
    <row r="8075" spans="11:12" x14ac:dyDescent="0.2">
      <c r="K8075" s="6"/>
      <c r="L8075" s="172"/>
    </row>
    <row r="8076" spans="11:12" x14ac:dyDescent="0.2">
      <c r="K8076" s="6"/>
      <c r="L8076" s="172"/>
    </row>
    <row r="8077" spans="11:12" x14ac:dyDescent="0.2">
      <c r="K8077" s="6"/>
      <c r="L8077" s="172"/>
    </row>
    <row r="8078" spans="11:12" x14ac:dyDescent="0.2">
      <c r="K8078" s="6"/>
      <c r="L8078" s="172"/>
    </row>
    <row r="8079" spans="11:12" x14ac:dyDescent="0.2">
      <c r="K8079" s="6"/>
      <c r="L8079" s="172"/>
    </row>
    <row r="8080" spans="11:12" x14ac:dyDescent="0.2">
      <c r="K8080" s="6"/>
      <c r="L8080" s="172"/>
    </row>
    <row r="8081" spans="11:12" x14ac:dyDescent="0.2">
      <c r="K8081" s="6"/>
      <c r="L8081" s="172"/>
    </row>
    <row r="8082" spans="11:12" x14ac:dyDescent="0.2">
      <c r="K8082" s="6"/>
      <c r="L8082" s="172"/>
    </row>
    <row r="8083" spans="11:12" x14ac:dyDescent="0.2">
      <c r="K8083" s="6"/>
      <c r="L8083" s="172"/>
    </row>
    <row r="8084" spans="11:12" x14ac:dyDescent="0.2">
      <c r="K8084" s="6"/>
      <c r="L8084" s="172"/>
    </row>
    <row r="8085" spans="11:12" x14ac:dyDescent="0.2">
      <c r="K8085" s="6"/>
      <c r="L8085" s="172"/>
    </row>
    <row r="8086" spans="11:12" x14ac:dyDescent="0.2">
      <c r="K8086" s="6"/>
      <c r="L8086" s="172"/>
    </row>
    <row r="8087" spans="11:12" x14ac:dyDescent="0.2">
      <c r="K8087" s="6"/>
      <c r="L8087" s="172"/>
    </row>
    <row r="8088" spans="11:12" x14ac:dyDescent="0.2">
      <c r="K8088" s="6"/>
      <c r="L8088" s="172"/>
    </row>
    <row r="8089" spans="11:12" x14ac:dyDescent="0.2">
      <c r="K8089" s="6"/>
      <c r="L8089" s="172"/>
    </row>
    <row r="8090" spans="11:12" x14ac:dyDescent="0.2">
      <c r="K8090" s="6"/>
      <c r="L8090" s="172"/>
    </row>
    <row r="8091" spans="11:12" x14ac:dyDescent="0.2">
      <c r="K8091" s="6"/>
      <c r="L8091" s="172"/>
    </row>
    <row r="8092" spans="11:12" x14ac:dyDescent="0.2">
      <c r="K8092" s="6"/>
      <c r="L8092" s="172"/>
    </row>
    <row r="8093" spans="11:12" x14ac:dyDescent="0.2">
      <c r="K8093" s="6"/>
      <c r="L8093" s="172"/>
    </row>
    <row r="8094" spans="11:12" x14ac:dyDescent="0.2">
      <c r="K8094" s="6"/>
      <c r="L8094" s="172"/>
    </row>
    <row r="8095" spans="11:12" x14ac:dyDescent="0.2">
      <c r="K8095" s="6"/>
      <c r="L8095" s="172"/>
    </row>
    <row r="8096" spans="11:12" x14ac:dyDescent="0.2">
      <c r="K8096" s="6"/>
      <c r="L8096" s="172"/>
    </row>
    <row r="8097" spans="11:12" x14ac:dyDescent="0.2">
      <c r="K8097" s="6"/>
      <c r="L8097" s="172"/>
    </row>
    <row r="8098" spans="11:12" x14ac:dyDescent="0.2">
      <c r="K8098" s="6"/>
      <c r="L8098" s="172"/>
    </row>
    <row r="8099" spans="11:12" x14ac:dyDescent="0.2">
      <c r="K8099" s="6"/>
      <c r="L8099" s="172"/>
    </row>
    <row r="8100" spans="11:12" x14ac:dyDescent="0.2">
      <c r="K8100" s="6"/>
      <c r="L8100" s="172"/>
    </row>
    <row r="8101" spans="11:12" x14ac:dyDescent="0.2">
      <c r="K8101" s="6"/>
      <c r="L8101" s="172"/>
    </row>
    <row r="8102" spans="11:12" x14ac:dyDescent="0.2">
      <c r="K8102" s="6"/>
      <c r="L8102" s="172"/>
    </row>
    <row r="8103" spans="11:12" x14ac:dyDescent="0.2">
      <c r="K8103" s="6"/>
      <c r="L8103" s="172"/>
    </row>
    <row r="8104" spans="11:12" x14ac:dyDescent="0.2">
      <c r="K8104" s="6"/>
      <c r="L8104" s="172"/>
    </row>
    <row r="8105" spans="11:12" x14ac:dyDescent="0.2">
      <c r="K8105" s="6"/>
      <c r="L8105" s="172"/>
    </row>
    <row r="8106" spans="11:12" x14ac:dyDescent="0.2">
      <c r="K8106" s="6"/>
      <c r="L8106" s="172"/>
    </row>
    <row r="8107" spans="11:12" x14ac:dyDescent="0.2">
      <c r="K8107" s="6"/>
      <c r="L8107" s="172"/>
    </row>
    <row r="8108" spans="11:12" x14ac:dyDescent="0.2">
      <c r="K8108" s="6"/>
      <c r="L8108" s="172"/>
    </row>
    <row r="8109" spans="11:12" x14ac:dyDescent="0.2">
      <c r="K8109" s="6"/>
      <c r="L8109" s="172"/>
    </row>
    <row r="8110" spans="11:12" x14ac:dyDescent="0.2">
      <c r="K8110" s="6"/>
      <c r="L8110" s="172"/>
    </row>
    <row r="8111" spans="11:12" x14ac:dyDescent="0.2">
      <c r="K8111" s="6"/>
      <c r="L8111" s="172"/>
    </row>
    <row r="8112" spans="11:12" x14ac:dyDescent="0.2">
      <c r="K8112" s="6"/>
      <c r="L8112" s="172"/>
    </row>
    <row r="8113" spans="11:12" x14ac:dyDescent="0.2">
      <c r="K8113" s="6"/>
      <c r="L8113" s="172"/>
    </row>
    <row r="8114" spans="11:12" x14ac:dyDescent="0.2">
      <c r="K8114" s="6"/>
      <c r="L8114" s="172"/>
    </row>
    <row r="8115" spans="11:12" x14ac:dyDescent="0.2">
      <c r="K8115" s="6"/>
      <c r="L8115" s="172"/>
    </row>
    <row r="8116" spans="11:12" x14ac:dyDescent="0.2">
      <c r="K8116" s="6"/>
      <c r="L8116" s="172"/>
    </row>
    <row r="8117" spans="11:12" x14ac:dyDescent="0.2">
      <c r="K8117" s="6"/>
      <c r="L8117" s="172"/>
    </row>
    <row r="8118" spans="11:12" x14ac:dyDescent="0.2">
      <c r="K8118" s="6"/>
      <c r="L8118" s="172"/>
    </row>
    <row r="8119" spans="11:12" x14ac:dyDescent="0.2">
      <c r="K8119" s="6"/>
      <c r="L8119" s="172"/>
    </row>
    <row r="8120" spans="11:12" x14ac:dyDescent="0.2">
      <c r="K8120" s="6"/>
      <c r="L8120" s="172"/>
    </row>
    <row r="8121" spans="11:12" x14ac:dyDescent="0.2">
      <c r="K8121" s="6"/>
      <c r="L8121" s="172"/>
    </row>
    <row r="8122" spans="11:12" x14ac:dyDescent="0.2">
      <c r="K8122" s="6"/>
      <c r="L8122" s="172"/>
    </row>
    <row r="8123" spans="11:12" x14ac:dyDescent="0.2">
      <c r="K8123" s="6"/>
      <c r="L8123" s="172"/>
    </row>
    <row r="8124" spans="11:12" x14ac:dyDescent="0.2">
      <c r="K8124" s="6"/>
      <c r="L8124" s="172"/>
    </row>
    <row r="8125" spans="11:12" x14ac:dyDescent="0.2">
      <c r="K8125" s="6"/>
      <c r="L8125" s="172"/>
    </row>
    <row r="8126" spans="11:12" x14ac:dyDescent="0.2">
      <c r="K8126" s="6"/>
      <c r="L8126" s="172"/>
    </row>
    <row r="8127" spans="11:12" x14ac:dyDescent="0.2">
      <c r="K8127" s="6"/>
      <c r="L8127" s="172"/>
    </row>
    <row r="8128" spans="11:12" x14ac:dyDescent="0.2">
      <c r="K8128" s="6"/>
      <c r="L8128" s="172"/>
    </row>
    <row r="8129" spans="11:12" x14ac:dyDescent="0.2">
      <c r="K8129" s="6"/>
      <c r="L8129" s="172"/>
    </row>
    <row r="8130" spans="11:12" x14ac:dyDescent="0.2">
      <c r="K8130" s="6"/>
      <c r="L8130" s="172"/>
    </row>
    <row r="8131" spans="11:12" x14ac:dyDescent="0.2">
      <c r="K8131" s="6"/>
      <c r="L8131" s="172"/>
    </row>
    <row r="8132" spans="11:12" x14ac:dyDescent="0.2">
      <c r="K8132" s="6"/>
      <c r="L8132" s="172"/>
    </row>
    <row r="8133" spans="11:12" x14ac:dyDescent="0.2">
      <c r="K8133" s="6"/>
      <c r="L8133" s="172"/>
    </row>
    <row r="8134" spans="11:12" x14ac:dyDescent="0.2">
      <c r="K8134" s="6"/>
      <c r="L8134" s="172"/>
    </row>
    <row r="8135" spans="11:12" x14ac:dyDescent="0.2">
      <c r="K8135" s="6"/>
      <c r="L8135" s="172"/>
    </row>
    <row r="8136" spans="11:12" x14ac:dyDescent="0.2">
      <c r="K8136" s="6"/>
      <c r="L8136" s="172"/>
    </row>
    <row r="8137" spans="11:12" x14ac:dyDescent="0.2">
      <c r="K8137" s="6"/>
      <c r="L8137" s="172"/>
    </row>
    <row r="8138" spans="11:12" x14ac:dyDescent="0.2">
      <c r="K8138" s="6"/>
      <c r="L8138" s="172"/>
    </row>
    <row r="8139" spans="11:12" x14ac:dyDescent="0.2">
      <c r="K8139" s="6"/>
      <c r="L8139" s="172"/>
    </row>
    <row r="8140" spans="11:12" x14ac:dyDescent="0.2">
      <c r="K8140" s="6"/>
      <c r="L8140" s="172"/>
    </row>
    <row r="8141" spans="11:12" x14ac:dyDescent="0.2">
      <c r="K8141" s="6"/>
      <c r="L8141" s="172"/>
    </row>
    <row r="8142" spans="11:12" x14ac:dyDescent="0.2">
      <c r="K8142" s="6"/>
      <c r="L8142" s="172"/>
    </row>
    <row r="8143" spans="11:12" x14ac:dyDescent="0.2">
      <c r="K8143" s="6"/>
      <c r="L8143" s="172"/>
    </row>
    <row r="8144" spans="11:12" x14ac:dyDescent="0.2">
      <c r="K8144" s="6"/>
      <c r="L8144" s="172"/>
    </row>
    <row r="8145" spans="11:12" x14ac:dyDescent="0.2">
      <c r="K8145" s="6"/>
      <c r="L8145" s="172"/>
    </row>
    <row r="8146" spans="11:12" x14ac:dyDescent="0.2">
      <c r="K8146" s="6"/>
      <c r="L8146" s="172"/>
    </row>
    <row r="8147" spans="11:12" x14ac:dyDescent="0.2">
      <c r="K8147" s="6"/>
      <c r="L8147" s="172"/>
    </row>
    <row r="8148" spans="11:12" x14ac:dyDescent="0.2">
      <c r="K8148" s="6"/>
      <c r="L8148" s="172"/>
    </row>
    <row r="8149" spans="11:12" x14ac:dyDescent="0.2">
      <c r="K8149" s="6"/>
      <c r="L8149" s="172"/>
    </row>
    <row r="8150" spans="11:12" x14ac:dyDescent="0.2">
      <c r="K8150" s="6"/>
      <c r="L8150" s="172"/>
    </row>
    <row r="8151" spans="11:12" x14ac:dyDescent="0.2">
      <c r="K8151" s="6"/>
      <c r="L8151" s="172"/>
    </row>
    <row r="8152" spans="11:12" x14ac:dyDescent="0.2">
      <c r="K8152" s="6"/>
      <c r="L8152" s="172"/>
    </row>
    <row r="8153" spans="11:12" x14ac:dyDescent="0.2">
      <c r="K8153" s="6"/>
      <c r="L8153" s="172"/>
    </row>
    <row r="8154" spans="11:12" x14ac:dyDescent="0.2">
      <c r="K8154" s="6"/>
      <c r="L8154" s="172"/>
    </row>
    <row r="8155" spans="11:12" x14ac:dyDescent="0.2">
      <c r="K8155" s="6"/>
      <c r="L8155" s="172"/>
    </row>
    <row r="8156" spans="11:12" x14ac:dyDescent="0.2">
      <c r="K8156" s="6"/>
      <c r="L8156" s="172"/>
    </row>
    <row r="8157" spans="11:12" x14ac:dyDescent="0.2">
      <c r="K8157" s="6"/>
      <c r="L8157" s="172"/>
    </row>
    <row r="8158" spans="11:12" x14ac:dyDescent="0.2">
      <c r="K8158" s="6"/>
      <c r="L8158" s="172"/>
    </row>
    <row r="8159" spans="11:12" x14ac:dyDescent="0.2">
      <c r="K8159" s="6"/>
      <c r="L8159" s="172"/>
    </row>
    <row r="8160" spans="11:12" x14ac:dyDescent="0.2">
      <c r="K8160" s="6"/>
      <c r="L8160" s="172"/>
    </row>
    <row r="8161" spans="11:12" x14ac:dyDescent="0.2">
      <c r="K8161" s="6"/>
      <c r="L8161" s="172"/>
    </row>
    <row r="8162" spans="11:12" x14ac:dyDescent="0.2">
      <c r="K8162" s="6"/>
      <c r="L8162" s="172"/>
    </row>
    <row r="8163" spans="11:12" x14ac:dyDescent="0.2">
      <c r="K8163" s="6"/>
      <c r="L8163" s="172"/>
    </row>
    <row r="8164" spans="11:12" x14ac:dyDescent="0.2">
      <c r="K8164" s="6"/>
      <c r="L8164" s="172"/>
    </row>
    <row r="8165" spans="11:12" x14ac:dyDescent="0.2">
      <c r="K8165" s="6"/>
      <c r="L8165" s="172"/>
    </row>
    <row r="8166" spans="11:12" x14ac:dyDescent="0.2">
      <c r="K8166" s="6"/>
      <c r="L8166" s="172"/>
    </row>
    <row r="8167" spans="11:12" x14ac:dyDescent="0.2">
      <c r="K8167" s="6"/>
      <c r="L8167" s="172"/>
    </row>
    <row r="8168" spans="11:12" x14ac:dyDescent="0.2">
      <c r="K8168" s="6"/>
      <c r="L8168" s="172"/>
    </row>
    <row r="8169" spans="11:12" x14ac:dyDescent="0.2">
      <c r="K8169" s="6"/>
      <c r="L8169" s="172"/>
    </row>
    <row r="8170" spans="11:12" x14ac:dyDescent="0.2">
      <c r="K8170" s="6"/>
      <c r="L8170" s="172"/>
    </row>
    <row r="8171" spans="11:12" x14ac:dyDescent="0.2">
      <c r="K8171" s="6"/>
      <c r="L8171" s="172"/>
    </row>
    <row r="8172" spans="11:12" x14ac:dyDescent="0.2">
      <c r="K8172" s="6"/>
      <c r="L8172" s="172"/>
    </row>
    <row r="8173" spans="11:12" x14ac:dyDescent="0.2">
      <c r="K8173" s="6"/>
      <c r="L8173" s="172"/>
    </row>
    <row r="8174" spans="11:12" x14ac:dyDescent="0.2">
      <c r="K8174" s="6"/>
      <c r="L8174" s="172"/>
    </row>
    <row r="8175" spans="11:12" x14ac:dyDescent="0.2">
      <c r="K8175" s="6"/>
      <c r="L8175" s="172"/>
    </row>
    <row r="8176" spans="11:12" x14ac:dyDescent="0.2">
      <c r="K8176" s="6"/>
      <c r="L8176" s="172"/>
    </row>
    <row r="8177" spans="11:12" x14ac:dyDescent="0.2">
      <c r="K8177" s="6"/>
      <c r="L8177" s="172"/>
    </row>
    <row r="8178" spans="11:12" x14ac:dyDescent="0.2">
      <c r="K8178" s="6"/>
      <c r="L8178" s="172"/>
    </row>
    <row r="8179" spans="11:12" x14ac:dyDescent="0.2">
      <c r="K8179" s="6"/>
      <c r="L8179" s="172"/>
    </row>
    <row r="8180" spans="11:12" x14ac:dyDescent="0.2">
      <c r="K8180" s="6"/>
      <c r="L8180" s="172"/>
    </row>
    <row r="8181" spans="11:12" x14ac:dyDescent="0.2">
      <c r="K8181" s="6"/>
      <c r="L8181" s="172"/>
    </row>
    <row r="8182" spans="11:12" x14ac:dyDescent="0.2">
      <c r="K8182" s="6"/>
      <c r="L8182" s="172"/>
    </row>
    <row r="8183" spans="11:12" x14ac:dyDescent="0.2">
      <c r="K8183" s="6"/>
      <c r="L8183" s="172"/>
    </row>
    <row r="8184" spans="11:12" x14ac:dyDescent="0.2">
      <c r="K8184" s="6"/>
      <c r="L8184" s="172"/>
    </row>
    <row r="8185" spans="11:12" x14ac:dyDescent="0.2">
      <c r="K8185" s="6"/>
      <c r="L8185" s="172"/>
    </row>
    <row r="8186" spans="11:12" x14ac:dyDescent="0.2">
      <c r="K8186" s="6"/>
      <c r="L8186" s="172"/>
    </row>
    <row r="8187" spans="11:12" x14ac:dyDescent="0.2">
      <c r="K8187" s="6"/>
      <c r="L8187" s="172"/>
    </row>
    <row r="8188" spans="11:12" x14ac:dyDescent="0.2">
      <c r="K8188" s="6"/>
      <c r="L8188" s="172"/>
    </row>
    <row r="8189" spans="11:12" x14ac:dyDescent="0.2">
      <c r="K8189" s="6"/>
      <c r="L8189" s="172"/>
    </row>
    <row r="8190" spans="11:12" x14ac:dyDescent="0.2">
      <c r="K8190" s="6"/>
      <c r="L8190" s="172"/>
    </row>
    <row r="8191" spans="11:12" x14ac:dyDescent="0.2">
      <c r="K8191" s="6"/>
      <c r="L8191" s="172"/>
    </row>
    <row r="8192" spans="11:12" x14ac:dyDescent="0.2">
      <c r="K8192" s="6"/>
      <c r="L8192" s="172"/>
    </row>
    <row r="8193" spans="11:12" x14ac:dyDescent="0.2">
      <c r="K8193" s="6"/>
      <c r="L8193" s="172"/>
    </row>
    <row r="8194" spans="11:12" x14ac:dyDescent="0.2">
      <c r="K8194" s="6"/>
      <c r="L8194" s="172"/>
    </row>
    <row r="8195" spans="11:12" x14ac:dyDescent="0.2">
      <c r="K8195" s="6"/>
      <c r="L8195" s="172"/>
    </row>
    <row r="8196" spans="11:12" x14ac:dyDescent="0.2">
      <c r="K8196" s="6"/>
      <c r="L8196" s="172"/>
    </row>
    <row r="8197" spans="11:12" x14ac:dyDescent="0.2">
      <c r="K8197" s="6"/>
      <c r="L8197" s="172"/>
    </row>
    <row r="8198" spans="11:12" x14ac:dyDescent="0.2">
      <c r="K8198" s="6"/>
      <c r="L8198" s="172"/>
    </row>
    <row r="8199" spans="11:12" x14ac:dyDescent="0.2">
      <c r="K8199" s="6"/>
      <c r="L8199" s="172"/>
    </row>
    <row r="8200" spans="11:12" x14ac:dyDescent="0.2">
      <c r="K8200" s="6"/>
      <c r="L8200" s="172"/>
    </row>
    <row r="8201" spans="11:12" x14ac:dyDescent="0.2">
      <c r="K8201" s="6"/>
      <c r="L8201" s="172"/>
    </row>
    <row r="8202" spans="11:12" x14ac:dyDescent="0.2">
      <c r="K8202" s="6"/>
      <c r="L8202" s="172"/>
    </row>
    <row r="8203" spans="11:12" x14ac:dyDescent="0.2">
      <c r="K8203" s="6"/>
      <c r="L8203" s="172"/>
    </row>
    <row r="8204" spans="11:12" x14ac:dyDescent="0.2">
      <c r="K8204" s="6"/>
      <c r="L8204" s="172"/>
    </row>
    <row r="8205" spans="11:12" x14ac:dyDescent="0.2">
      <c r="K8205" s="6"/>
      <c r="L8205" s="172"/>
    </row>
    <row r="8206" spans="11:12" x14ac:dyDescent="0.2">
      <c r="K8206" s="6"/>
      <c r="L8206" s="172"/>
    </row>
    <row r="8207" spans="11:12" x14ac:dyDescent="0.2">
      <c r="K8207" s="6"/>
      <c r="L8207" s="172"/>
    </row>
    <row r="8208" spans="11:12" x14ac:dyDescent="0.2">
      <c r="K8208" s="6"/>
      <c r="L8208" s="172"/>
    </row>
    <row r="8209" spans="11:12" x14ac:dyDescent="0.2">
      <c r="K8209" s="6"/>
      <c r="L8209" s="172"/>
    </row>
    <row r="8210" spans="11:12" x14ac:dyDescent="0.2">
      <c r="K8210" s="6"/>
      <c r="L8210" s="172"/>
    </row>
    <row r="8211" spans="11:12" x14ac:dyDescent="0.2">
      <c r="K8211" s="6"/>
      <c r="L8211" s="172"/>
    </row>
    <row r="8212" spans="11:12" x14ac:dyDescent="0.2">
      <c r="K8212" s="6"/>
      <c r="L8212" s="172"/>
    </row>
    <row r="8213" spans="11:12" x14ac:dyDescent="0.2">
      <c r="K8213" s="6"/>
      <c r="L8213" s="172"/>
    </row>
    <row r="8214" spans="11:12" x14ac:dyDescent="0.2">
      <c r="K8214" s="6"/>
      <c r="L8214" s="172"/>
    </row>
    <row r="8215" spans="11:12" x14ac:dyDescent="0.2">
      <c r="K8215" s="6"/>
      <c r="L8215" s="172"/>
    </row>
    <row r="8216" spans="11:12" x14ac:dyDescent="0.2">
      <c r="K8216" s="6"/>
      <c r="L8216" s="172"/>
    </row>
    <row r="8217" spans="11:12" x14ac:dyDescent="0.2">
      <c r="K8217" s="6"/>
      <c r="L8217" s="172"/>
    </row>
    <row r="8218" spans="11:12" x14ac:dyDescent="0.2">
      <c r="K8218" s="6"/>
      <c r="L8218" s="172"/>
    </row>
    <row r="8219" spans="11:12" x14ac:dyDescent="0.2">
      <c r="K8219" s="6"/>
      <c r="L8219" s="172"/>
    </row>
    <row r="8220" spans="11:12" x14ac:dyDescent="0.2">
      <c r="K8220" s="6"/>
      <c r="L8220" s="172"/>
    </row>
    <row r="8221" spans="11:12" x14ac:dyDescent="0.2">
      <c r="K8221" s="6"/>
      <c r="L8221" s="172"/>
    </row>
    <row r="8222" spans="11:12" x14ac:dyDescent="0.2">
      <c r="K8222" s="6"/>
      <c r="L8222" s="172"/>
    </row>
    <row r="8223" spans="11:12" x14ac:dyDescent="0.2">
      <c r="K8223" s="6"/>
      <c r="L8223" s="172"/>
    </row>
    <row r="8224" spans="11:12" x14ac:dyDescent="0.2">
      <c r="K8224" s="6"/>
      <c r="L8224" s="172"/>
    </row>
    <row r="8225" spans="11:12" x14ac:dyDescent="0.2">
      <c r="K8225" s="6"/>
      <c r="L8225" s="172"/>
    </row>
    <row r="8226" spans="11:12" x14ac:dyDescent="0.2">
      <c r="K8226" s="6"/>
      <c r="L8226" s="172"/>
    </row>
    <row r="8227" spans="11:12" x14ac:dyDescent="0.2">
      <c r="K8227" s="6"/>
      <c r="L8227" s="172"/>
    </row>
    <row r="8228" spans="11:12" x14ac:dyDescent="0.2">
      <c r="K8228" s="6"/>
      <c r="L8228" s="172"/>
    </row>
    <row r="8229" spans="11:12" x14ac:dyDescent="0.2">
      <c r="K8229" s="6"/>
      <c r="L8229" s="172"/>
    </row>
    <row r="8230" spans="11:12" x14ac:dyDescent="0.2">
      <c r="K8230" s="6"/>
      <c r="L8230" s="172"/>
    </row>
    <row r="8231" spans="11:12" x14ac:dyDescent="0.2">
      <c r="K8231" s="6"/>
      <c r="L8231" s="172"/>
    </row>
    <row r="8232" spans="11:12" x14ac:dyDescent="0.2">
      <c r="K8232" s="6"/>
      <c r="L8232" s="172"/>
    </row>
    <row r="8233" spans="11:12" x14ac:dyDescent="0.2">
      <c r="K8233" s="6"/>
      <c r="L8233" s="172"/>
    </row>
    <row r="8234" spans="11:12" x14ac:dyDescent="0.2">
      <c r="K8234" s="6"/>
      <c r="L8234" s="172"/>
    </row>
    <row r="8235" spans="11:12" x14ac:dyDescent="0.2">
      <c r="K8235" s="6"/>
      <c r="L8235" s="172"/>
    </row>
    <row r="8236" spans="11:12" x14ac:dyDescent="0.2">
      <c r="K8236" s="6"/>
      <c r="L8236" s="172"/>
    </row>
    <row r="8237" spans="11:12" x14ac:dyDescent="0.2">
      <c r="K8237" s="6"/>
      <c r="L8237" s="172"/>
    </row>
    <row r="8238" spans="11:12" x14ac:dyDescent="0.2">
      <c r="K8238" s="6"/>
      <c r="L8238" s="172"/>
    </row>
    <row r="8239" spans="11:12" x14ac:dyDescent="0.2">
      <c r="K8239" s="6"/>
      <c r="L8239" s="172"/>
    </row>
    <row r="8240" spans="11:12" x14ac:dyDescent="0.2">
      <c r="K8240" s="6"/>
      <c r="L8240" s="172"/>
    </row>
    <row r="8241" spans="11:12" x14ac:dyDescent="0.2">
      <c r="K8241" s="6"/>
      <c r="L8241" s="172"/>
    </row>
    <row r="8242" spans="11:12" x14ac:dyDescent="0.2">
      <c r="K8242" s="6"/>
      <c r="L8242" s="172"/>
    </row>
    <row r="8243" spans="11:12" x14ac:dyDescent="0.2">
      <c r="K8243" s="6"/>
      <c r="L8243" s="172"/>
    </row>
    <row r="8244" spans="11:12" x14ac:dyDescent="0.2">
      <c r="K8244" s="6"/>
      <c r="L8244" s="172"/>
    </row>
    <row r="8245" spans="11:12" x14ac:dyDescent="0.2">
      <c r="K8245" s="6"/>
      <c r="L8245" s="172"/>
    </row>
    <row r="8246" spans="11:12" x14ac:dyDescent="0.2">
      <c r="K8246" s="6"/>
      <c r="L8246" s="172"/>
    </row>
    <row r="8247" spans="11:12" x14ac:dyDescent="0.2">
      <c r="K8247" s="6"/>
      <c r="L8247" s="172"/>
    </row>
    <row r="8248" spans="11:12" x14ac:dyDescent="0.2">
      <c r="K8248" s="6"/>
      <c r="L8248" s="172"/>
    </row>
    <row r="8249" spans="11:12" x14ac:dyDescent="0.2">
      <c r="K8249" s="6"/>
      <c r="L8249" s="172"/>
    </row>
    <row r="8250" spans="11:12" x14ac:dyDescent="0.2">
      <c r="K8250" s="6"/>
      <c r="L8250" s="172"/>
    </row>
    <row r="8251" spans="11:12" x14ac:dyDescent="0.2">
      <c r="K8251" s="6"/>
      <c r="L8251" s="172"/>
    </row>
    <row r="8252" spans="11:12" x14ac:dyDescent="0.2">
      <c r="K8252" s="6"/>
      <c r="L8252" s="172"/>
    </row>
    <row r="8253" spans="11:12" x14ac:dyDescent="0.2">
      <c r="K8253" s="6"/>
      <c r="L8253" s="172"/>
    </row>
    <row r="8254" spans="11:12" x14ac:dyDescent="0.2">
      <c r="K8254" s="6"/>
      <c r="L8254" s="172"/>
    </row>
    <row r="8255" spans="11:12" x14ac:dyDescent="0.2">
      <c r="K8255" s="6"/>
      <c r="L8255" s="172"/>
    </row>
    <row r="8256" spans="11:12" x14ac:dyDescent="0.2">
      <c r="K8256" s="6"/>
      <c r="L8256" s="172"/>
    </row>
    <row r="8257" spans="11:12" x14ac:dyDescent="0.2">
      <c r="K8257" s="6"/>
      <c r="L8257" s="172"/>
    </row>
    <row r="8258" spans="11:12" x14ac:dyDescent="0.2">
      <c r="K8258" s="6"/>
      <c r="L8258" s="172"/>
    </row>
    <row r="8259" spans="11:12" x14ac:dyDescent="0.2">
      <c r="K8259" s="6"/>
      <c r="L8259" s="172"/>
    </row>
    <row r="8260" spans="11:12" x14ac:dyDescent="0.2">
      <c r="K8260" s="6"/>
      <c r="L8260" s="172"/>
    </row>
    <row r="8261" spans="11:12" x14ac:dyDescent="0.2">
      <c r="K8261" s="6"/>
      <c r="L8261" s="172"/>
    </row>
    <row r="8262" spans="11:12" x14ac:dyDescent="0.2">
      <c r="K8262" s="6"/>
      <c r="L8262" s="172"/>
    </row>
    <row r="8263" spans="11:12" x14ac:dyDescent="0.2">
      <c r="K8263" s="6"/>
      <c r="L8263" s="172"/>
    </row>
    <row r="8264" spans="11:12" x14ac:dyDescent="0.2">
      <c r="K8264" s="6"/>
      <c r="L8264" s="172"/>
    </row>
    <row r="8265" spans="11:12" x14ac:dyDescent="0.2">
      <c r="K8265" s="6"/>
      <c r="L8265" s="172"/>
    </row>
    <row r="8266" spans="11:12" x14ac:dyDescent="0.2">
      <c r="K8266" s="6"/>
      <c r="L8266" s="172"/>
    </row>
    <row r="8267" spans="11:12" x14ac:dyDescent="0.2">
      <c r="K8267" s="6"/>
      <c r="L8267" s="172"/>
    </row>
    <row r="8268" spans="11:12" x14ac:dyDescent="0.2">
      <c r="K8268" s="6"/>
      <c r="L8268" s="172"/>
    </row>
    <row r="8269" spans="11:12" x14ac:dyDescent="0.2">
      <c r="K8269" s="6"/>
      <c r="L8269" s="172"/>
    </row>
    <row r="8270" spans="11:12" x14ac:dyDescent="0.2">
      <c r="K8270" s="6"/>
      <c r="L8270" s="172"/>
    </row>
    <row r="8271" spans="11:12" x14ac:dyDescent="0.2">
      <c r="K8271" s="6"/>
      <c r="L8271" s="172"/>
    </row>
    <row r="8272" spans="11:12" x14ac:dyDescent="0.2">
      <c r="K8272" s="6"/>
      <c r="L8272" s="172"/>
    </row>
    <row r="8273" spans="11:12" x14ac:dyDescent="0.2">
      <c r="K8273" s="6"/>
      <c r="L8273" s="172"/>
    </row>
    <row r="8274" spans="11:12" x14ac:dyDescent="0.2">
      <c r="K8274" s="6"/>
      <c r="L8274" s="172"/>
    </row>
    <row r="8275" spans="11:12" x14ac:dyDescent="0.2">
      <c r="K8275" s="6"/>
      <c r="L8275" s="172"/>
    </row>
    <row r="8276" spans="11:12" x14ac:dyDescent="0.2">
      <c r="K8276" s="6"/>
      <c r="L8276" s="172"/>
    </row>
    <row r="8277" spans="11:12" x14ac:dyDescent="0.2">
      <c r="K8277" s="6"/>
      <c r="L8277" s="172"/>
    </row>
    <row r="8278" spans="11:12" x14ac:dyDescent="0.2">
      <c r="K8278" s="6"/>
      <c r="L8278" s="172"/>
    </row>
    <row r="8279" spans="11:12" x14ac:dyDescent="0.2">
      <c r="K8279" s="6"/>
      <c r="L8279" s="172"/>
    </row>
    <row r="8280" spans="11:12" x14ac:dyDescent="0.2">
      <c r="K8280" s="6"/>
      <c r="L8280" s="172"/>
    </row>
    <row r="8281" spans="11:12" x14ac:dyDescent="0.2">
      <c r="K8281" s="6"/>
      <c r="L8281" s="172"/>
    </row>
    <row r="8282" spans="11:12" x14ac:dyDescent="0.2">
      <c r="K8282" s="6"/>
      <c r="L8282" s="172"/>
    </row>
    <row r="8283" spans="11:12" x14ac:dyDescent="0.2">
      <c r="K8283" s="6"/>
      <c r="L8283" s="172"/>
    </row>
    <row r="8284" spans="11:12" x14ac:dyDescent="0.2">
      <c r="K8284" s="6"/>
      <c r="L8284" s="172"/>
    </row>
    <row r="8285" spans="11:12" x14ac:dyDescent="0.2">
      <c r="K8285" s="6"/>
      <c r="L8285" s="172"/>
    </row>
    <row r="8286" spans="11:12" x14ac:dyDescent="0.2">
      <c r="K8286" s="6"/>
      <c r="L8286" s="172"/>
    </row>
    <row r="8287" spans="11:12" x14ac:dyDescent="0.2">
      <c r="K8287" s="6"/>
      <c r="L8287" s="172"/>
    </row>
    <row r="8288" spans="11:12" x14ac:dyDescent="0.2">
      <c r="K8288" s="6"/>
      <c r="L8288" s="172"/>
    </row>
    <row r="8289" spans="11:12" x14ac:dyDescent="0.2">
      <c r="K8289" s="6"/>
      <c r="L8289" s="172"/>
    </row>
    <row r="8290" spans="11:12" x14ac:dyDescent="0.2">
      <c r="K8290" s="6"/>
      <c r="L8290" s="172"/>
    </row>
    <row r="8291" spans="11:12" x14ac:dyDescent="0.2">
      <c r="K8291" s="6"/>
      <c r="L8291" s="172"/>
    </row>
    <row r="8292" spans="11:12" x14ac:dyDescent="0.2">
      <c r="K8292" s="6"/>
      <c r="L8292" s="172"/>
    </row>
    <row r="8293" spans="11:12" x14ac:dyDescent="0.2">
      <c r="K8293" s="6"/>
      <c r="L8293" s="172"/>
    </row>
    <row r="8294" spans="11:12" x14ac:dyDescent="0.2">
      <c r="K8294" s="6"/>
      <c r="L8294" s="172"/>
    </row>
    <row r="8295" spans="11:12" x14ac:dyDescent="0.2">
      <c r="K8295" s="6"/>
      <c r="L8295" s="172"/>
    </row>
    <row r="8296" spans="11:12" x14ac:dyDescent="0.2">
      <c r="K8296" s="6"/>
      <c r="L8296" s="172"/>
    </row>
    <row r="8297" spans="11:12" x14ac:dyDescent="0.2">
      <c r="K8297" s="6"/>
      <c r="L8297" s="172"/>
    </row>
    <row r="8298" spans="11:12" x14ac:dyDescent="0.2">
      <c r="K8298" s="6"/>
      <c r="L8298" s="172"/>
    </row>
    <row r="8299" spans="11:12" x14ac:dyDescent="0.2">
      <c r="K8299" s="6"/>
      <c r="L8299" s="172"/>
    </row>
    <row r="8300" spans="11:12" x14ac:dyDescent="0.2">
      <c r="K8300" s="6"/>
      <c r="L8300" s="172"/>
    </row>
    <row r="8301" spans="11:12" x14ac:dyDescent="0.2">
      <c r="K8301" s="6"/>
      <c r="L8301" s="172"/>
    </row>
    <row r="8302" spans="11:12" x14ac:dyDescent="0.2">
      <c r="K8302" s="6"/>
      <c r="L8302" s="172"/>
    </row>
    <row r="8303" spans="11:12" x14ac:dyDescent="0.2">
      <c r="K8303" s="6"/>
      <c r="L8303" s="172"/>
    </row>
    <row r="8304" spans="11:12" x14ac:dyDescent="0.2">
      <c r="K8304" s="6"/>
      <c r="L8304" s="172"/>
    </row>
    <row r="8305" spans="11:12" x14ac:dyDescent="0.2">
      <c r="K8305" s="6"/>
      <c r="L8305" s="172"/>
    </row>
    <row r="8306" spans="11:12" x14ac:dyDescent="0.2">
      <c r="K8306" s="6"/>
      <c r="L8306" s="172"/>
    </row>
    <row r="8307" spans="11:12" x14ac:dyDescent="0.2">
      <c r="K8307" s="6"/>
      <c r="L8307" s="172"/>
    </row>
    <row r="8308" spans="11:12" x14ac:dyDescent="0.2">
      <c r="K8308" s="6"/>
      <c r="L8308" s="172"/>
    </row>
    <row r="8309" spans="11:12" x14ac:dyDescent="0.2">
      <c r="K8309" s="6"/>
      <c r="L8309" s="172"/>
    </row>
    <row r="8310" spans="11:12" x14ac:dyDescent="0.2">
      <c r="K8310" s="6"/>
      <c r="L8310" s="172"/>
    </row>
    <row r="8311" spans="11:12" x14ac:dyDescent="0.2">
      <c r="K8311" s="6"/>
      <c r="L8311" s="172"/>
    </row>
    <row r="8312" spans="11:12" x14ac:dyDescent="0.2">
      <c r="K8312" s="6"/>
      <c r="L8312" s="172"/>
    </row>
    <row r="8313" spans="11:12" x14ac:dyDescent="0.2">
      <c r="K8313" s="6"/>
      <c r="L8313" s="172"/>
    </row>
    <row r="8314" spans="11:12" x14ac:dyDescent="0.2">
      <c r="K8314" s="6"/>
      <c r="L8314" s="172"/>
    </row>
    <row r="8315" spans="11:12" x14ac:dyDescent="0.2">
      <c r="K8315" s="6"/>
      <c r="L8315" s="172"/>
    </row>
    <row r="8316" spans="11:12" x14ac:dyDescent="0.2">
      <c r="K8316" s="6"/>
      <c r="L8316" s="172"/>
    </row>
    <row r="8317" spans="11:12" x14ac:dyDescent="0.2">
      <c r="K8317" s="6"/>
      <c r="L8317" s="172"/>
    </row>
    <row r="8318" spans="11:12" x14ac:dyDescent="0.2">
      <c r="K8318" s="6"/>
      <c r="L8318" s="172"/>
    </row>
    <row r="8319" spans="11:12" x14ac:dyDescent="0.2">
      <c r="K8319" s="6"/>
      <c r="L8319" s="172"/>
    </row>
    <row r="8320" spans="11:12" x14ac:dyDescent="0.2">
      <c r="K8320" s="6"/>
      <c r="L8320" s="172"/>
    </row>
    <row r="8321" spans="11:12" x14ac:dyDescent="0.2">
      <c r="K8321" s="6"/>
      <c r="L8321" s="172"/>
    </row>
    <row r="8322" spans="11:12" x14ac:dyDescent="0.2">
      <c r="K8322" s="6"/>
      <c r="L8322" s="172"/>
    </row>
    <row r="8323" spans="11:12" x14ac:dyDescent="0.2">
      <c r="K8323" s="6"/>
      <c r="L8323" s="172"/>
    </row>
    <row r="8324" spans="11:12" x14ac:dyDescent="0.2">
      <c r="K8324" s="6"/>
      <c r="L8324" s="172"/>
    </row>
    <row r="8325" spans="11:12" x14ac:dyDescent="0.2">
      <c r="K8325" s="6"/>
      <c r="L8325" s="172"/>
    </row>
    <row r="8326" spans="11:12" x14ac:dyDescent="0.2">
      <c r="K8326" s="6"/>
      <c r="L8326" s="172"/>
    </row>
    <row r="8327" spans="11:12" x14ac:dyDescent="0.2">
      <c r="K8327" s="6"/>
      <c r="L8327" s="172"/>
    </row>
    <row r="8328" spans="11:12" x14ac:dyDescent="0.2">
      <c r="K8328" s="6"/>
      <c r="L8328" s="172"/>
    </row>
    <row r="8329" spans="11:12" x14ac:dyDescent="0.2">
      <c r="K8329" s="6"/>
      <c r="L8329" s="172"/>
    </row>
    <row r="8330" spans="11:12" x14ac:dyDescent="0.2">
      <c r="K8330" s="6"/>
      <c r="L8330" s="172"/>
    </row>
    <row r="8331" spans="11:12" x14ac:dyDescent="0.2">
      <c r="K8331" s="6"/>
      <c r="L8331" s="172"/>
    </row>
    <row r="8332" spans="11:12" x14ac:dyDescent="0.2">
      <c r="K8332" s="6"/>
      <c r="L8332" s="172"/>
    </row>
    <row r="8333" spans="11:12" x14ac:dyDescent="0.2">
      <c r="K8333" s="6"/>
      <c r="L8333" s="172"/>
    </row>
    <row r="8334" spans="11:12" x14ac:dyDescent="0.2">
      <c r="K8334" s="6"/>
      <c r="L8334" s="172"/>
    </row>
    <row r="8335" spans="11:12" x14ac:dyDescent="0.2">
      <c r="K8335" s="6"/>
      <c r="L8335" s="172"/>
    </row>
    <row r="8336" spans="11:12" x14ac:dyDescent="0.2">
      <c r="K8336" s="6"/>
      <c r="L8336" s="172"/>
    </row>
    <row r="8337" spans="11:12" x14ac:dyDescent="0.2">
      <c r="K8337" s="6"/>
      <c r="L8337" s="172"/>
    </row>
    <row r="8338" spans="11:12" x14ac:dyDescent="0.2">
      <c r="K8338" s="6"/>
      <c r="L8338" s="172"/>
    </row>
    <row r="8339" spans="11:12" x14ac:dyDescent="0.2">
      <c r="K8339" s="6"/>
      <c r="L8339" s="172"/>
    </row>
    <row r="8340" spans="11:12" x14ac:dyDescent="0.2">
      <c r="K8340" s="6"/>
      <c r="L8340" s="172"/>
    </row>
    <row r="8341" spans="11:12" x14ac:dyDescent="0.2">
      <c r="K8341" s="6"/>
      <c r="L8341" s="172"/>
    </row>
    <row r="8342" spans="11:12" x14ac:dyDescent="0.2">
      <c r="K8342" s="6"/>
      <c r="L8342" s="172"/>
    </row>
    <row r="8343" spans="11:12" x14ac:dyDescent="0.2">
      <c r="K8343" s="6"/>
      <c r="L8343" s="172"/>
    </row>
    <row r="8344" spans="11:12" x14ac:dyDescent="0.2">
      <c r="K8344" s="6"/>
      <c r="L8344" s="172"/>
    </row>
    <row r="8345" spans="11:12" x14ac:dyDescent="0.2">
      <c r="K8345" s="6"/>
      <c r="L8345" s="172"/>
    </row>
    <row r="8346" spans="11:12" x14ac:dyDescent="0.2">
      <c r="K8346" s="6"/>
      <c r="L8346" s="172"/>
    </row>
    <row r="8347" spans="11:12" x14ac:dyDescent="0.2">
      <c r="K8347" s="6"/>
      <c r="L8347" s="172"/>
    </row>
    <row r="8348" spans="11:12" x14ac:dyDescent="0.2">
      <c r="K8348" s="6"/>
      <c r="L8348" s="172"/>
    </row>
    <row r="8349" spans="11:12" x14ac:dyDescent="0.2">
      <c r="K8349" s="6"/>
      <c r="L8349" s="172"/>
    </row>
    <row r="8350" spans="11:12" x14ac:dyDescent="0.2">
      <c r="K8350" s="6"/>
      <c r="L8350" s="172"/>
    </row>
    <row r="8351" spans="11:12" x14ac:dyDescent="0.2">
      <c r="K8351" s="6"/>
      <c r="L8351" s="172"/>
    </row>
    <row r="8352" spans="11:12" x14ac:dyDescent="0.2">
      <c r="K8352" s="6"/>
      <c r="L8352" s="172"/>
    </row>
    <row r="8353" spans="11:12" x14ac:dyDescent="0.2">
      <c r="K8353" s="6"/>
      <c r="L8353" s="172"/>
    </row>
    <row r="8354" spans="11:12" x14ac:dyDescent="0.2">
      <c r="K8354" s="6"/>
      <c r="L8354" s="172"/>
    </row>
    <row r="8355" spans="11:12" x14ac:dyDescent="0.2">
      <c r="K8355" s="6"/>
      <c r="L8355" s="172"/>
    </row>
    <row r="8356" spans="11:12" x14ac:dyDescent="0.2">
      <c r="K8356" s="6"/>
      <c r="L8356" s="172"/>
    </row>
    <row r="8357" spans="11:12" x14ac:dyDescent="0.2">
      <c r="K8357" s="6"/>
      <c r="L8357" s="172"/>
    </row>
    <row r="8358" spans="11:12" x14ac:dyDescent="0.2">
      <c r="K8358" s="6"/>
      <c r="L8358" s="172"/>
    </row>
    <row r="8359" spans="11:12" x14ac:dyDescent="0.2">
      <c r="K8359" s="6"/>
      <c r="L8359" s="172"/>
    </row>
    <row r="8360" spans="11:12" x14ac:dyDescent="0.2">
      <c r="K8360" s="6"/>
      <c r="L8360" s="172"/>
    </row>
    <row r="8361" spans="11:12" x14ac:dyDescent="0.2">
      <c r="K8361" s="6"/>
      <c r="L8361" s="172"/>
    </row>
    <row r="8362" spans="11:12" x14ac:dyDescent="0.2">
      <c r="K8362" s="6"/>
      <c r="L8362" s="172"/>
    </row>
    <row r="8363" spans="11:12" x14ac:dyDescent="0.2">
      <c r="K8363" s="6"/>
      <c r="L8363" s="172"/>
    </row>
    <row r="8364" spans="11:12" x14ac:dyDescent="0.2">
      <c r="K8364" s="6"/>
      <c r="L8364" s="172"/>
    </row>
    <row r="8365" spans="11:12" x14ac:dyDescent="0.2">
      <c r="K8365" s="6"/>
      <c r="L8365" s="172"/>
    </row>
    <row r="8366" spans="11:12" x14ac:dyDescent="0.2">
      <c r="K8366" s="6"/>
      <c r="L8366" s="172"/>
    </row>
    <row r="8367" spans="11:12" x14ac:dyDescent="0.2">
      <c r="K8367" s="6"/>
      <c r="L8367" s="172"/>
    </row>
    <row r="8368" spans="11:12" x14ac:dyDescent="0.2">
      <c r="K8368" s="6"/>
      <c r="L8368" s="172"/>
    </row>
    <row r="8369" spans="11:12" x14ac:dyDescent="0.2">
      <c r="K8369" s="6"/>
      <c r="L8369" s="172"/>
    </row>
    <row r="8370" spans="11:12" x14ac:dyDescent="0.2">
      <c r="K8370" s="6"/>
      <c r="L8370" s="172"/>
    </row>
    <row r="8371" spans="11:12" x14ac:dyDescent="0.2">
      <c r="K8371" s="6"/>
      <c r="L8371" s="172"/>
    </row>
    <row r="8372" spans="11:12" x14ac:dyDescent="0.2">
      <c r="K8372" s="6"/>
      <c r="L8372" s="172"/>
    </row>
    <row r="8373" spans="11:12" x14ac:dyDescent="0.2">
      <c r="K8373" s="6"/>
      <c r="L8373" s="172"/>
    </row>
    <row r="8374" spans="11:12" x14ac:dyDescent="0.2">
      <c r="K8374" s="6"/>
      <c r="L8374" s="172"/>
    </row>
    <row r="8375" spans="11:12" x14ac:dyDescent="0.2">
      <c r="K8375" s="6"/>
      <c r="L8375" s="172"/>
    </row>
    <row r="8376" spans="11:12" x14ac:dyDescent="0.2">
      <c r="K8376" s="6"/>
      <c r="L8376" s="172"/>
    </row>
    <row r="8377" spans="11:12" x14ac:dyDescent="0.2">
      <c r="K8377" s="6"/>
      <c r="L8377" s="172"/>
    </row>
    <row r="8378" spans="11:12" x14ac:dyDescent="0.2">
      <c r="K8378" s="6"/>
      <c r="L8378" s="172"/>
    </row>
    <row r="8379" spans="11:12" x14ac:dyDescent="0.2">
      <c r="K8379" s="6"/>
      <c r="L8379" s="172"/>
    </row>
    <row r="8380" spans="11:12" x14ac:dyDescent="0.2">
      <c r="K8380" s="6"/>
      <c r="L8380" s="172"/>
    </row>
    <row r="8381" spans="11:12" x14ac:dyDescent="0.2">
      <c r="K8381" s="6"/>
      <c r="L8381" s="172"/>
    </row>
    <row r="8382" spans="11:12" x14ac:dyDescent="0.2">
      <c r="K8382" s="6"/>
      <c r="L8382" s="172"/>
    </row>
    <row r="8383" spans="11:12" x14ac:dyDescent="0.2">
      <c r="K8383" s="6"/>
      <c r="L8383" s="172"/>
    </row>
    <row r="8384" spans="11:12" x14ac:dyDescent="0.2">
      <c r="K8384" s="6"/>
      <c r="L8384" s="172"/>
    </row>
    <row r="8385" spans="11:12" x14ac:dyDescent="0.2">
      <c r="K8385" s="6"/>
      <c r="L8385" s="172"/>
    </row>
    <row r="8386" spans="11:12" x14ac:dyDescent="0.2">
      <c r="K8386" s="6"/>
      <c r="L8386" s="172"/>
    </row>
    <row r="8387" spans="11:12" x14ac:dyDescent="0.2">
      <c r="K8387" s="6"/>
      <c r="L8387" s="172"/>
    </row>
    <row r="8388" spans="11:12" x14ac:dyDescent="0.2">
      <c r="K8388" s="6"/>
      <c r="L8388" s="172"/>
    </row>
    <row r="8389" spans="11:12" x14ac:dyDescent="0.2">
      <c r="K8389" s="6"/>
      <c r="L8389" s="172"/>
    </row>
    <row r="8390" spans="11:12" x14ac:dyDescent="0.2">
      <c r="K8390" s="6"/>
      <c r="L8390" s="172"/>
    </row>
    <row r="8391" spans="11:12" x14ac:dyDescent="0.2">
      <c r="K8391" s="6"/>
      <c r="L8391" s="172"/>
    </row>
    <row r="8392" spans="11:12" x14ac:dyDescent="0.2">
      <c r="K8392" s="6"/>
      <c r="L8392" s="172"/>
    </row>
    <row r="8393" spans="11:12" x14ac:dyDescent="0.2">
      <c r="K8393" s="6"/>
      <c r="L8393" s="172"/>
    </row>
    <row r="8394" spans="11:12" x14ac:dyDescent="0.2">
      <c r="K8394" s="6"/>
      <c r="L8394" s="172"/>
    </row>
    <row r="8395" spans="11:12" x14ac:dyDescent="0.2">
      <c r="K8395" s="6"/>
      <c r="L8395" s="172"/>
    </row>
    <row r="8396" spans="11:12" x14ac:dyDescent="0.2">
      <c r="K8396" s="6"/>
      <c r="L8396" s="172"/>
    </row>
    <row r="8397" spans="11:12" x14ac:dyDescent="0.2">
      <c r="K8397" s="6"/>
      <c r="L8397" s="172"/>
    </row>
    <row r="8398" spans="11:12" x14ac:dyDescent="0.2">
      <c r="K8398" s="6"/>
      <c r="L8398" s="172"/>
    </row>
    <row r="8399" spans="11:12" x14ac:dyDescent="0.2">
      <c r="K8399" s="6"/>
      <c r="L8399" s="172"/>
    </row>
    <row r="8400" spans="11:12" x14ac:dyDescent="0.2">
      <c r="K8400" s="6"/>
      <c r="L8400" s="172"/>
    </row>
    <row r="8401" spans="11:12" x14ac:dyDescent="0.2">
      <c r="K8401" s="6"/>
      <c r="L8401" s="172"/>
    </row>
    <row r="8402" spans="11:12" x14ac:dyDescent="0.2">
      <c r="K8402" s="6"/>
      <c r="L8402" s="172"/>
    </row>
    <row r="8403" spans="11:12" x14ac:dyDescent="0.2">
      <c r="K8403" s="6"/>
      <c r="L8403" s="172"/>
    </row>
    <row r="8404" spans="11:12" x14ac:dyDescent="0.2">
      <c r="K8404" s="6"/>
      <c r="L8404" s="172"/>
    </row>
    <row r="8405" spans="11:12" x14ac:dyDescent="0.2">
      <c r="K8405" s="6"/>
      <c r="L8405" s="172"/>
    </row>
    <row r="8406" spans="11:12" x14ac:dyDescent="0.2">
      <c r="K8406" s="6"/>
      <c r="L8406" s="172"/>
    </row>
    <row r="8407" spans="11:12" x14ac:dyDescent="0.2">
      <c r="K8407" s="6"/>
      <c r="L8407" s="172"/>
    </row>
    <row r="8408" spans="11:12" x14ac:dyDescent="0.2">
      <c r="K8408" s="6"/>
      <c r="L8408" s="172"/>
    </row>
    <row r="8409" spans="11:12" x14ac:dyDescent="0.2">
      <c r="K8409" s="6"/>
      <c r="L8409" s="172"/>
    </row>
    <row r="8410" spans="11:12" x14ac:dyDescent="0.2">
      <c r="K8410" s="6"/>
      <c r="L8410" s="172"/>
    </row>
    <row r="8411" spans="11:12" x14ac:dyDescent="0.2">
      <c r="K8411" s="6"/>
      <c r="L8411" s="172"/>
    </row>
    <row r="8412" spans="11:12" x14ac:dyDescent="0.2">
      <c r="K8412" s="6"/>
      <c r="L8412" s="172"/>
    </row>
    <row r="8413" spans="11:12" x14ac:dyDescent="0.2">
      <c r="K8413" s="6"/>
      <c r="L8413" s="172"/>
    </row>
    <row r="8414" spans="11:12" x14ac:dyDescent="0.2">
      <c r="K8414" s="6"/>
      <c r="L8414" s="172"/>
    </row>
    <row r="8415" spans="11:12" x14ac:dyDescent="0.2">
      <c r="K8415" s="6"/>
      <c r="L8415" s="172"/>
    </row>
    <row r="8416" spans="11:12" x14ac:dyDescent="0.2">
      <c r="K8416" s="6"/>
      <c r="L8416" s="172"/>
    </row>
    <row r="8417" spans="11:12" x14ac:dyDescent="0.2">
      <c r="K8417" s="6"/>
      <c r="L8417" s="172"/>
    </row>
    <row r="8418" spans="11:12" x14ac:dyDescent="0.2">
      <c r="K8418" s="6"/>
      <c r="L8418" s="172"/>
    </row>
    <row r="8419" spans="11:12" x14ac:dyDescent="0.2">
      <c r="K8419" s="6"/>
      <c r="L8419" s="172"/>
    </row>
    <row r="8420" spans="11:12" x14ac:dyDescent="0.2">
      <c r="K8420" s="6"/>
      <c r="L8420" s="172"/>
    </row>
    <row r="8421" spans="11:12" x14ac:dyDescent="0.2">
      <c r="K8421" s="6"/>
      <c r="L8421" s="172"/>
    </row>
    <row r="8422" spans="11:12" x14ac:dyDescent="0.2">
      <c r="K8422" s="6"/>
      <c r="L8422" s="172"/>
    </row>
    <row r="8423" spans="11:12" x14ac:dyDescent="0.2">
      <c r="K8423" s="6"/>
      <c r="L8423" s="172"/>
    </row>
    <row r="8424" spans="11:12" x14ac:dyDescent="0.2">
      <c r="K8424" s="6"/>
      <c r="L8424" s="172"/>
    </row>
    <row r="8425" spans="11:12" x14ac:dyDescent="0.2">
      <c r="K8425" s="6"/>
      <c r="L8425" s="172"/>
    </row>
    <row r="8426" spans="11:12" x14ac:dyDescent="0.2">
      <c r="K8426" s="6"/>
      <c r="L8426" s="172"/>
    </row>
    <row r="8427" spans="11:12" x14ac:dyDescent="0.2">
      <c r="K8427" s="6"/>
      <c r="L8427" s="172"/>
    </row>
    <row r="8428" spans="11:12" x14ac:dyDescent="0.2">
      <c r="K8428" s="6"/>
      <c r="L8428" s="172"/>
    </row>
    <row r="8429" spans="11:12" x14ac:dyDescent="0.2">
      <c r="K8429" s="6"/>
      <c r="L8429" s="172"/>
    </row>
    <row r="8430" spans="11:12" x14ac:dyDescent="0.2">
      <c r="K8430" s="6"/>
      <c r="L8430" s="172"/>
    </row>
    <row r="8431" spans="11:12" x14ac:dyDescent="0.2">
      <c r="K8431" s="6"/>
      <c r="L8431" s="172"/>
    </row>
    <row r="8432" spans="11:12" x14ac:dyDescent="0.2">
      <c r="K8432" s="6"/>
      <c r="L8432" s="172"/>
    </row>
    <row r="8433" spans="11:12" x14ac:dyDescent="0.2">
      <c r="K8433" s="6"/>
      <c r="L8433" s="172"/>
    </row>
    <row r="8434" spans="11:12" x14ac:dyDescent="0.2">
      <c r="K8434" s="6"/>
      <c r="L8434" s="172"/>
    </row>
    <row r="8435" spans="11:12" x14ac:dyDescent="0.2">
      <c r="K8435" s="6"/>
      <c r="L8435" s="172"/>
    </row>
    <row r="8436" spans="11:12" x14ac:dyDescent="0.2">
      <c r="K8436" s="6"/>
      <c r="L8436" s="172"/>
    </row>
    <row r="8437" spans="11:12" x14ac:dyDescent="0.2">
      <c r="K8437" s="6"/>
      <c r="L8437" s="172"/>
    </row>
    <row r="8438" spans="11:12" x14ac:dyDescent="0.2">
      <c r="K8438" s="6"/>
      <c r="L8438" s="172"/>
    </row>
    <row r="8439" spans="11:12" x14ac:dyDescent="0.2">
      <c r="K8439" s="6"/>
      <c r="L8439" s="172"/>
    </row>
    <row r="8440" spans="11:12" x14ac:dyDescent="0.2">
      <c r="K8440" s="6"/>
      <c r="L8440" s="172"/>
    </row>
    <row r="8441" spans="11:12" x14ac:dyDescent="0.2">
      <c r="K8441" s="6"/>
      <c r="L8441" s="172"/>
    </row>
    <row r="8442" spans="11:12" x14ac:dyDescent="0.2">
      <c r="K8442" s="6"/>
      <c r="L8442" s="172"/>
    </row>
    <row r="8443" spans="11:12" x14ac:dyDescent="0.2">
      <c r="K8443" s="6"/>
      <c r="L8443" s="172"/>
    </row>
    <row r="8444" spans="11:12" x14ac:dyDescent="0.2">
      <c r="K8444" s="6"/>
      <c r="L8444" s="172"/>
    </row>
    <row r="8445" spans="11:12" x14ac:dyDescent="0.2">
      <c r="K8445" s="6"/>
      <c r="L8445" s="172"/>
    </row>
    <row r="8446" spans="11:12" x14ac:dyDescent="0.2">
      <c r="K8446" s="6"/>
      <c r="L8446" s="172"/>
    </row>
    <row r="8447" spans="11:12" x14ac:dyDescent="0.2">
      <c r="K8447" s="6"/>
      <c r="L8447" s="172"/>
    </row>
    <row r="8448" spans="11:12" x14ac:dyDescent="0.2">
      <c r="K8448" s="6"/>
      <c r="L8448" s="172"/>
    </row>
    <row r="8449" spans="11:12" x14ac:dyDescent="0.2">
      <c r="K8449" s="6"/>
      <c r="L8449" s="172"/>
    </row>
    <row r="8450" spans="11:12" x14ac:dyDescent="0.2">
      <c r="K8450" s="6"/>
      <c r="L8450" s="172"/>
    </row>
    <row r="8451" spans="11:12" x14ac:dyDescent="0.2">
      <c r="K8451" s="6"/>
      <c r="L8451" s="172"/>
    </row>
    <row r="8452" spans="11:12" x14ac:dyDescent="0.2">
      <c r="K8452" s="6"/>
      <c r="L8452" s="172"/>
    </row>
    <row r="8453" spans="11:12" x14ac:dyDescent="0.2">
      <c r="K8453" s="6"/>
      <c r="L8453" s="172"/>
    </row>
    <row r="8454" spans="11:12" x14ac:dyDescent="0.2">
      <c r="K8454" s="6"/>
      <c r="L8454" s="172"/>
    </row>
    <row r="8455" spans="11:12" x14ac:dyDescent="0.2">
      <c r="K8455" s="6"/>
      <c r="L8455" s="172"/>
    </row>
    <row r="8456" spans="11:12" x14ac:dyDescent="0.2">
      <c r="K8456" s="6"/>
      <c r="L8456" s="172"/>
    </row>
    <row r="8457" spans="11:12" x14ac:dyDescent="0.2">
      <c r="K8457" s="6"/>
      <c r="L8457" s="172"/>
    </row>
    <row r="8458" spans="11:12" x14ac:dyDescent="0.2">
      <c r="K8458" s="6"/>
      <c r="L8458" s="172"/>
    </row>
    <row r="8459" spans="11:12" x14ac:dyDescent="0.2">
      <c r="K8459" s="6"/>
      <c r="L8459" s="172"/>
    </row>
    <row r="8460" spans="11:12" x14ac:dyDescent="0.2">
      <c r="K8460" s="6"/>
      <c r="L8460" s="172"/>
    </row>
    <row r="8461" spans="11:12" x14ac:dyDescent="0.2">
      <c r="K8461" s="6"/>
      <c r="L8461" s="172"/>
    </row>
    <row r="8462" spans="11:12" x14ac:dyDescent="0.2">
      <c r="K8462" s="6"/>
      <c r="L8462" s="172"/>
    </row>
    <row r="8463" spans="11:12" x14ac:dyDescent="0.2">
      <c r="K8463" s="6"/>
      <c r="L8463" s="172"/>
    </row>
    <row r="8464" spans="11:12" x14ac:dyDescent="0.2">
      <c r="K8464" s="6"/>
      <c r="L8464" s="172"/>
    </row>
    <row r="8465" spans="11:12" x14ac:dyDescent="0.2">
      <c r="K8465" s="6"/>
      <c r="L8465" s="172"/>
    </row>
    <row r="8466" spans="11:12" x14ac:dyDescent="0.2">
      <c r="K8466" s="6"/>
      <c r="L8466" s="172"/>
    </row>
    <row r="8467" spans="11:12" x14ac:dyDescent="0.2">
      <c r="K8467" s="6"/>
      <c r="L8467" s="172"/>
    </row>
    <row r="8468" spans="11:12" x14ac:dyDescent="0.2">
      <c r="K8468" s="6"/>
      <c r="L8468" s="172"/>
    </row>
    <row r="8469" spans="11:12" x14ac:dyDescent="0.2">
      <c r="K8469" s="6"/>
      <c r="L8469" s="172"/>
    </row>
    <row r="8470" spans="11:12" x14ac:dyDescent="0.2">
      <c r="K8470" s="6"/>
      <c r="L8470" s="172"/>
    </row>
    <row r="8471" spans="11:12" x14ac:dyDescent="0.2">
      <c r="K8471" s="6"/>
      <c r="L8471" s="172"/>
    </row>
    <row r="8472" spans="11:12" x14ac:dyDescent="0.2">
      <c r="K8472" s="6"/>
      <c r="L8472" s="172"/>
    </row>
    <row r="8473" spans="11:12" x14ac:dyDescent="0.2">
      <c r="K8473" s="6"/>
      <c r="L8473" s="172"/>
    </row>
    <row r="8474" spans="11:12" x14ac:dyDescent="0.2">
      <c r="K8474" s="6"/>
      <c r="L8474" s="172"/>
    </row>
    <row r="8475" spans="11:12" x14ac:dyDescent="0.2">
      <c r="K8475" s="6"/>
      <c r="L8475" s="172"/>
    </row>
    <row r="8476" spans="11:12" x14ac:dyDescent="0.2">
      <c r="K8476" s="6"/>
      <c r="L8476" s="172"/>
    </row>
    <row r="8477" spans="11:12" x14ac:dyDescent="0.2">
      <c r="K8477" s="6"/>
      <c r="L8477" s="172"/>
    </row>
    <row r="8478" spans="11:12" x14ac:dyDescent="0.2">
      <c r="K8478" s="6"/>
      <c r="L8478" s="172"/>
    </row>
    <row r="8479" spans="11:12" x14ac:dyDescent="0.2">
      <c r="K8479" s="6"/>
      <c r="L8479" s="172"/>
    </row>
    <row r="8480" spans="11:12" x14ac:dyDescent="0.2">
      <c r="K8480" s="6"/>
      <c r="L8480" s="172"/>
    </row>
    <row r="8481" spans="11:12" x14ac:dyDescent="0.2">
      <c r="K8481" s="6"/>
      <c r="L8481" s="172"/>
    </row>
    <row r="8482" spans="11:12" x14ac:dyDescent="0.2">
      <c r="K8482" s="6"/>
      <c r="L8482" s="172"/>
    </row>
    <row r="8483" spans="11:12" x14ac:dyDescent="0.2">
      <c r="K8483" s="6"/>
      <c r="L8483" s="172"/>
    </row>
    <row r="8484" spans="11:12" x14ac:dyDescent="0.2">
      <c r="K8484" s="6"/>
      <c r="L8484" s="172"/>
    </row>
    <row r="8485" spans="11:12" x14ac:dyDescent="0.2">
      <c r="K8485" s="6"/>
      <c r="L8485" s="172"/>
    </row>
    <row r="8486" spans="11:12" x14ac:dyDescent="0.2">
      <c r="K8486" s="6"/>
      <c r="L8486" s="172"/>
    </row>
    <row r="8487" spans="11:12" x14ac:dyDescent="0.2">
      <c r="K8487" s="6"/>
      <c r="L8487" s="172"/>
    </row>
    <row r="8488" spans="11:12" x14ac:dyDescent="0.2">
      <c r="K8488" s="6"/>
      <c r="L8488" s="172"/>
    </row>
    <row r="8489" spans="11:12" x14ac:dyDescent="0.2">
      <c r="K8489" s="6"/>
      <c r="L8489" s="172"/>
    </row>
    <row r="8490" spans="11:12" x14ac:dyDescent="0.2">
      <c r="K8490" s="6"/>
      <c r="L8490" s="172"/>
    </row>
    <row r="8491" spans="11:12" x14ac:dyDescent="0.2">
      <c r="K8491" s="6"/>
      <c r="L8491" s="172"/>
    </row>
    <row r="8492" spans="11:12" x14ac:dyDescent="0.2">
      <c r="K8492" s="6"/>
      <c r="L8492" s="172"/>
    </row>
    <row r="8493" spans="11:12" x14ac:dyDescent="0.2">
      <c r="K8493" s="6"/>
      <c r="L8493" s="172"/>
    </row>
    <row r="8494" spans="11:12" x14ac:dyDescent="0.2">
      <c r="K8494" s="6"/>
      <c r="L8494" s="172"/>
    </row>
    <row r="8495" spans="11:12" x14ac:dyDescent="0.2">
      <c r="K8495" s="6"/>
      <c r="L8495" s="172"/>
    </row>
    <row r="8496" spans="11:12" x14ac:dyDescent="0.2">
      <c r="K8496" s="6"/>
      <c r="L8496" s="172"/>
    </row>
    <row r="8497" spans="11:12" x14ac:dyDescent="0.2">
      <c r="K8497" s="6"/>
      <c r="L8497" s="172"/>
    </row>
    <row r="8498" spans="11:12" x14ac:dyDescent="0.2">
      <c r="K8498" s="6"/>
      <c r="L8498" s="172"/>
    </row>
    <row r="8499" spans="11:12" x14ac:dyDescent="0.2">
      <c r="K8499" s="6"/>
      <c r="L8499" s="172"/>
    </row>
    <row r="8500" spans="11:12" x14ac:dyDescent="0.2">
      <c r="K8500" s="6"/>
      <c r="L8500" s="172"/>
    </row>
    <row r="8501" spans="11:12" x14ac:dyDescent="0.2">
      <c r="K8501" s="6"/>
      <c r="L8501" s="172"/>
    </row>
    <row r="8502" spans="11:12" x14ac:dyDescent="0.2">
      <c r="K8502" s="6"/>
      <c r="L8502" s="172"/>
    </row>
    <row r="8503" spans="11:12" x14ac:dyDescent="0.2">
      <c r="K8503" s="6"/>
      <c r="L8503" s="172"/>
    </row>
    <row r="8504" spans="11:12" x14ac:dyDescent="0.2">
      <c r="K8504" s="6"/>
      <c r="L8504" s="172"/>
    </row>
    <row r="8505" spans="11:12" x14ac:dyDescent="0.2">
      <c r="K8505" s="6"/>
      <c r="L8505" s="172"/>
    </row>
    <row r="8506" spans="11:12" x14ac:dyDescent="0.2">
      <c r="K8506" s="6"/>
      <c r="L8506" s="172"/>
    </row>
    <row r="8507" spans="11:12" x14ac:dyDescent="0.2">
      <c r="K8507" s="6"/>
      <c r="L8507" s="172"/>
    </row>
    <row r="8508" spans="11:12" x14ac:dyDescent="0.2">
      <c r="K8508" s="6"/>
      <c r="L8508" s="172"/>
    </row>
    <row r="8509" spans="11:12" x14ac:dyDescent="0.2">
      <c r="K8509" s="6"/>
      <c r="L8509" s="172"/>
    </row>
    <row r="8510" spans="11:12" x14ac:dyDescent="0.2">
      <c r="K8510" s="6"/>
      <c r="L8510" s="172"/>
    </row>
    <row r="8511" spans="11:12" x14ac:dyDescent="0.2">
      <c r="K8511" s="6"/>
      <c r="L8511" s="172"/>
    </row>
    <row r="8512" spans="11:12" x14ac:dyDescent="0.2">
      <c r="K8512" s="6"/>
      <c r="L8512" s="172"/>
    </row>
    <row r="8513" spans="11:12" x14ac:dyDescent="0.2">
      <c r="K8513" s="6"/>
      <c r="L8513" s="172"/>
    </row>
    <row r="8514" spans="11:12" x14ac:dyDescent="0.2">
      <c r="K8514" s="6"/>
      <c r="L8514" s="172"/>
    </row>
    <row r="8515" spans="11:12" x14ac:dyDescent="0.2">
      <c r="K8515" s="6"/>
      <c r="L8515" s="172"/>
    </row>
    <row r="8516" spans="11:12" x14ac:dyDescent="0.2">
      <c r="K8516" s="6"/>
      <c r="L8516" s="172"/>
    </row>
    <row r="8517" spans="11:12" x14ac:dyDescent="0.2">
      <c r="K8517" s="6"/>
      <c r="L8517" s="172"/>
    </row>
    <row r="8518" spans="11:12" x14ac:dyDescent="0.2">
      <c r="K8518" s="6"/>
      <c r="L8518" s="172"/>
    </row>
    <row r="8519" spans="11:12" x14ac:dyDescent="0.2">
      <c r="K8519" s="6"/>
      <c r="L8519" s="172"/>
    </row>
    <row r="8520" spans="11:12" x14ac:dyDescent="0.2">
      <c r="K8520" s="6"/>
      <c r="L8520" s="172"/>
    </row>
    <row r="8521" spans="11:12" x14ac:dyDescent="0.2">
      <c r="K8521" s="6"/>
      <c r="L8521" s="172"/>
    </row>
    <row r="8522" spans="11:12" x14ac:dyDescent="0.2">
      <c r="K8522" s="6"/>
      <c r="L8522" s="172"/>
    </row>
    <row r="8523" spans="11:12" x14ac:dyDescent="0.2">
      <c r="K8523" s="6"/>
      <c r="L8523" s="172"/>
    </row>
    <row r="8524" spans="11:12" x14ac:dyDescent="0.2">
      <c r="K8524" s="6"/>
      <c r="L8524" s="172"/>
    </row>
    <row r="8525" spans="11:12" x14ac:dyDescent="0.2">
      <c r="K8525" s="6"/>
      <c r="L8525" s="172"/>
    </row>
    <row r="8526" spans="11:12" x14ac:dyDescent="0.2">
      <c r="K8526" s="6"/>
      <c r="L8526" s="172"/>
    </row>
    <row r="8527" spans="11:12" x14ac:dyDescent="0.2">
      <c r="K8527" s="6"/>
      <c r="L8527" s="172"/>
    </row>
    <row r="8528" spans="11:12" x14ac:dyDescent="0.2">
      <c r="K8528" s="6"/>
      <c r="L8528" s="172"/>
    </row>
    <row r="8529" spans="11:12" x14ac:dyDescent="0.2">
      <c r="K8529" s="6"/>
      <c r="L8529" s="172"/>
    </row>
    <row r="8530" spans="11:12" x14ac:dyDescent="0.2">
      <c r="K8530" s="6"/>
      <c r="L8530" s="172"/>
    </row>
    <row r="8531" spans="11:12" x14ac:dyDescent="0.2">
      <c r="K8531" s="6"/>
      <c r="L8531" s="172"/>
    </row>
    <row r="8532" spans="11:12" x14ac:dyDescent="0.2">
      <c r="K8532" s="6"/>
      <c r="L8532" s="172"/>
    </row>
    <row r="8533" spans="11:12" x14ac:dyDescent="0.2">
      <c r="K8533" s="6"/>
      <c r="L8533" s="172"/>
    </row>
    <row r="8534" spans="11:12" x14ac:dyDescent="0.2">
      <c r="K8534" s="6"/>
      <c r="L8534" s="172"/>
    </row>
    <row r="8535" spans="11:12" x14ac:dyDescent="0.2">
      <c r="K8535" s="6"/>
      <c r="L8535" s="172"/>
    </row>
    <row r="8536" spans="11:12" x14ac:dyDescent="0.2">
      <c r="K8536" s="6"/>
      <c r="L8536" s="172"/>
    </row>
    <row r="8537" spans="11:12" x14ac:dyDescent="0.2">
      <c r="K8537" s="6"/>
      <c r="L8537" s="172"/>
    </row>
    <row r="8538" spans="11:12" x14ac:dyDescent="0.2">
      <c r="K8538" s="6"/>
      <c r="L8538" s="172"/>
    </row>
    <row r="8539" spans="11:12" x14ac:dyDescent="0.2">
      <c r="K8539" s="6"/>
      <c r="L8539" s="172"/>
    </row>
    <row r="8540" spans="11:12" x14ac:dyDescent="0.2">
      <c r="K8540" s="6"/>
      <c r="L8540" s="172"/>
    </row>
    <row r="8541" spans="11:12" x14ac:dyDescent="0.2">
      <c r="K8541" s="6"/>
      <c r="L8541" s="172"/>
    </row>
    <row r="8542" spans="11:12" x14ac:dyDescent="0.2">
      <c r="K8542" s="6"/>
      <c r="L8542" s="172"/>
    </row>
    <row r="8543" spans="11:12" x14ac:dyDescent="0.2">
      <c r="K8543" s="6"/>
      <c r="L8543" s="172"/>
    </row>
    <row r="8544" spans="11:12" x14ac:dyDescent="0.2">
      <c r="K8544" s="6"/>
      <c r="L8544" s="172"/>
    </row>
    <row r="8545" spans="11:12" x14ac:dyDescent="0.2">
      <c r="K8545" s="6"/>
      <c r="L8545" s="172"/>
    </row>
    <row r="8546" spans="11:12" x14ac:dyDescent="0.2">
      <c r="K8546" s="6"/>
      <c r="L8546" s="172"/>
    </row>
    <row r="8547" spans="11:12" x14ac:dyDescent="0.2">
      <c r="K8547" s="6"/>
      <c r="L8547" s="172"/>
    </row>
    <row r="8548" spans="11:12" x14ac:dyDescent="0.2">
      <c r="K8548" s="6"/>
      <c r="L8548" s="172"/>
    </row>
    <row r="8549" spans="11:12" x14ac:dyDescent="0.2">
      <c r="K8549" s="6"/>
      <c r="L8549" s="172"/>
    </row>
    <row r="8550" spans="11:12" x14ac:dyDescent="0.2">
      <c r="K8550" s="6"/>
      <c r="L8550" s="172"/>
    </row>
    <row r="8551" spans="11:12" x14ac:dyDescent="0.2">
      <c r="K8551" s="6"/>
      <c r="L8551" s="172"/>
    </row>
    <row r="8552" spans="11:12" x14ac:dyDescent="0.2">
      <c r="K8552" s="6"/>
      <c r="L8552" s="172"/>
    </row>
    <row r="8553" spans="11:12" x14ac:dyDescent="0.2">
      <c r="K8553" s="6"/>
      <c r="L8553" s="172"/>
    </row>
    <row r="8554" spans="11:12" x14ac:dyDescent="0.2">
      <c r="K8554" s="6"/>
      <c r="L8554" s="172"/>
    </row>
    <row r="8555" spans="11:12" x14ac:dyDescent="0.2">
      <c r="K8555" s="6"/>
      <c r="L8555" s="172"/>
    </row>
    <row r="8556" spans="11:12" x14ac:dyDescent="0.2">
      <c r="K8556" s="6"/>
      <c r="L8556" s="172"/>
    </row>
    <row r="8557" spans="11:12" x14ac:dyDescent="0.2">
      <c r="K8557" s="6"/>
      <c r="L8557" s="172"/>
    </row>
    <row r="8558" spans="11:12" x14ac:dyDescent="0.2">
      <c r="K8558" s="6"/>
      <c r="L8558" s="172"/>
    </row>
    <row r="8559" spans="11:12" x14ac:dyDescent="0.2">
      <c r="K8559" s="6"/>
      <c r="L8559" s="172"/>
    </row>
    <row r="8560" spans="11:12" x14ac:dyDescent="0.2">
      <c r="K8560" s="6"/>
      <c r="L8560" s="172"/>
    </row>
    <row r="8561" spans="11:12" x14ac:dyDescent="0.2">
      <c r="K8561" s="6"/>
      <c r="L8561" s="172"/>
    </row>
    <row r="8562" spans="11:12" x14ac:dyDescent="0.2">
      <c r="K8562" s="6"/>
      <c r="L8562" s="172"/>
    </row>
    <row r="8563" spans="11:12" x14ac:dyDescent="0.2">
      <c r="K8563" s="6"/>
      <c r="L8563" s="172"/>
    </row>
    <row r="8564" spans="11:12" x14ac:dyDescent="0.2">
      <c r="K8564" s="6"/>
      <c r="L8564" s="172"/>
    </row>
    <row r="8565" spans="11:12" x14ac:dyDescent="0.2">
      <c r="K8565" s="6"/>
      <c r="L8565" s="172"/>
    </row>
    <row r="8566" spans="11:12" x14ac:dyDescent="0.2">
      <c r="K8566" s="6"/>
      <c r="L8566" s="172"/>
    </row>
    <row r="8567" spans="11:12" x14ac:dyDescent="0.2">
      <c r="K8567" s="6"/>
      <c r="L8567" s="172"/>
    </row>
    <row r="8568" spans="11:12" x14ac:dyDescent="0.2">
      <c r="K8568" s="6"/>
      <c r="L8568" s="172"/>
    </row>
    <row r="8569" spans="11:12" x14ac:dyDescent="0.2">
      <c r="K8569" s="6"/>
      <c r="L8569" s="172"/>
    </row>
    <row r="8570" spans="11:12" x14ac:dyDescent="0.2">
      <c r="K8570" s="6"/>
      <c r="L8570" s="172"/>
    </row>
    <row r="8571" spans="11:12" x14ac:dyDescent="0.2">
      <c r="K8571" s="6"/>
      <c r="L8571" s="172"/>
    </row>
    <row r="8572" spans="11:12" x14ac:dyDescent="0.2">
      <c r="K8572" s="6"/>
      <c r="L8572" s="172"/>
    </row>
    <row r="8573" spans="11:12" x14ac:dyDescent="0.2">
      <c r="K8573" s="6"/>
      <c r="L8573" s="172"/>
    </row>
    <row r="8574" spans="11:12" x14ac:dyDescent="0.2">
      <c r="K8574" s="6"/>
      <c r="L8574" s="172"/>
    </row>
    <row r="8575" spans="11:12" x14ac:dyDescent="0.2">
      <c r="K8575" s="6"/>
      <c r="L8575" s="172"/>
    </row>
    <row r="8576" spans="11:12" x14ac:dyDescent="0.2">
      <c r="K8576" s="6"/>
      <c r="L8576" s="172"/>
    </row>
    <row r="8577" spans="11:12" x14ac:dyDescent="0.2">
      <c r="K8577" s="6"/>
      <c r="L8577" s="172"/>
    </row>
    <row r="8578" spans="11:12" x14ac:dyDescent="0.2">
      <c r="K8578" s="6"/>
      <c r="L8578" s="172"/>
    </row>
    <row r="8579" spans="11:12" x14ac:dyDescent="0.2">
      <c r="K8579" s="6"/>
      <c r="L8579" s="172"/>
    </row>
    <row r="8580" spans="11:12" x14ac:dyDescent="0.2">
      <c r="K8580" s="6"/>
      <c r="L8580" s="172"/>
    </row>
    <row r="8581" spans="11:12" x14ac:dyDescent="0.2">
      <c r="K8581" s="6"/>
      <c r="L8581" s="172"/>
    </row>
    <row r="8582" spans="11:12" x14ac:dyDescent="0.2">
      <c r="K8582" s="6"/>
      <c r="L8582" s="172"/>
    </row>
    <row r="8583" spans="11:12" x14ac:dyDescent="0.2">
      <c r="K8583" s="6"/>
      <c r="L8583" s="172"/>
    </row>
    <row r="8584" spans="11:12" x14ac:dyDescent="0.2">
      <c r="K8584" s="6"/>
      <c r="L8584" s="172"/>
    </row>
    <row r="8585" spans="11:12" x14ac:dyDescent="0.2">
      <c r="K8585" s="6"/>
      <c r="L8585" s="172"/>
    </row>
    <row r="8586" spans="11:12" x14ac:dyDescent="0.2">
      <c r="K8586" s="6"/>
      <c r="L8586" s="172"/>
    </row>
    <row r="8587" spans="11:12" x14ac:dyDescent="0.2">
      <c r="K8587" s="6"/>
      <c r="L8587" s="172"/>
    </row>
    <row r="8588" spans="11:12" x14ac:dyDescent="0.2">
      <c r="K8588" s="6"/>
      <c r="L8588" s="172"/>
    </row>
    <row r="8589" spans="11:12" x14ac:dyDescent="0.2">
      <c r="K8589" s="6"/>
      <c r="L8589" s="172"/>
    </row>
    <row r="8590" spans="11:12" x14ac:dyDescent="0.2">
      <c r="K8590" s="6"/>
      <c r="L8590" s="172"/>
    </row>
    <row r="8591" spans="11:12" x14ac:dyDescent="0.2">
      <c r="K8591" s="6"/>
      <c r="L8591" s="172"/>
    </row>
    <row r="8592" spans="11:12" x14ac:dyDescent="0.2">
      <c r="K8592" s="6"/>
      <c r="L8592" s="172"/>
    </row>
    <row r="8593" spans="11:12" x14ac:dyDescent="0.2">
      <c r="K8593" s="6"/>
      <c r="L8593" s="172"/>
    </row>
    <row r="8594" spans="11:12" x14ac:dyDescent="0.2">
      <c r="K8594" s="6"/>
      <c r="L8594" s="172"/>
    </row>
    <row r="8595" spans="11:12" x14ac:dyDescent="0.2">
      <c r="K8595" s="6"/>
      <c r="L8595" s="172"/>
    </row>
    <row r="8596" spans="11:12" x14ac:dyDescent="0.2">
      <c r="K8596" s="6"/>
      <c r="L8596" s="172"/>
    </row>
    <row r="8597" spans="11:12" x14ac:dyDescent="0.2">
      <c r="K8597" s="6"/>
      <c r="L8597" s="172"/>
    </row>
    <row r="8598" spans="11:12" x14ac:dyDescent="0.2">
      <c r="K8598" s="6"/>
      <c r="L8598" s="172"/>
    </row>
    <row r="8599" spans="11:12" x14ac:dyDescent="0.2">
      <c r="K8599" s="6"/>
      <c r="L8599" s="172"/>
    </row>
    <row r="8600" spans="11:12" x14ac:dyDescent="0.2">
      <c r="K8600" s="6"/>
      <c r="L8600" s="172"/>
    </row>
    <row r="8601" spans="11:12" x14ac:dyDescent="0.2">
      <c r="K8601" s="6"/>
      <c r="L8601" s="172"/>
    </row>
    <row r="8602" spans="11:12" x14ac:dyDescent="0.2">
      <c r="K8602" s="6"/>
      <c r="L8602" s="172"/>
    </row>
    <row r="8603" spans="11:12" x14ac:dyDescent="0.2">
      <c r="K8603" s="6"/>
      <c r="L8603" s="172"/>
    </row>
    <row r="8604" spans="11:12" x14ac:dyDescent="0.2">
      <c r="K8604" s="6"/>
      <c r="L8604" s="172"/>
    </row>
    <row r="8605" spans="11:12" x14ac:dyDescent="0.2">
      <c r="K8605" s="6"/>
      <c r="L8605" s="172"/>
    </row>
    <row r="8606" spans="11:12" x14ac:dyDescent="0.2">
      <c r="K8606" s="6"/>
      <c r="L8606" s="172"/>
    </row>
    <row r="8607" spans="11:12" x14ac:dyDescent="0.2">
      <c r="K8607" s="6"/>
      <c r="L8607" s="172"/>
    </row>
    <row r="8608" spans="11:12" x14ac:dyDescent="0.2">
      <c r="K8608" s="6"/>
      <c r="L8608" s="172"/>
    </row>
    <row r="8609" spans="11:12" x14ac:dyDescent="0.2">
      <c r="K8609" s="6"/>
      <c r="L8609" s="172"/>
    </row>
    <row r="8610" spans="11:12" x14ac:dyDescent="0.2">
      <c r="K8610" s="6"/>
      <c r="L8610" s="172"/>
    </row>
    <row r="8611" spans="11:12" x14ac:dyDescent="0.2">
      <c r="K8611" s="6"/>
      <c r="L8611" s="172"/>
    </row>
    <row r="8612" spans="11:12" x14ac:dyDescent="0.2">
      <c r="K8612" s="6"/>
      <c r="L8612" s="172"/>
    </row>
    <row r="8613" spans="11:12" x14ac:dyDescent="0.2">
      <c r="K8613" s="6"/>
      <c r="L8613" s="172"/>
    </row>
    <row r="8614" spans="11:12" x14ac:dyDescent="0.2">
      <c r="K8614" s="6"/>
      <c r="L8614" s="172"/>
    </row>
    <row r="8615" spans="11:12" x14ac:dyDescent="0.2">
      <c r="K8615" s="6"/>
      <c r="L8615" s="172"/>
    </row>
    <row r="8616" spans="11:12" x14ac:dyDescent="0.2">
      <c r="K8616" s="6"/>
      <c r="L8616" s="172"/>
    </row>
    <row r="8617" spans="11:12" x14ac:dyDescent="0.2">
      <c r="K8617" s="6"/>
      <c r="L8617" s="172"/>
    </row>
    <row r="8618" spans="11:12" x14ac:dyDescent="0.2">
      <c r="K8618" s="6"/>
      <c r="L8618" s="172"/>
    </row>
    <row r="8619" spans="11:12" x14ac:dyDescent="0.2">
      <c r="K8619" s="6"/>
      <c r="L8619" s="172"/>
    </row>
    <row r="8620" spans="11:12" x14ac:dyDescent="0.2">
      <c r="K8620" s="6"/>
      <c r="L8620" s="172"/>
    </row>
    <row r="8621" spans="11:12" x14ac:dyDescent="0.2">
      <c r="K8621" s="6"/>
      <c r="L8621" s="172"/>
    </row>
    <row r="8622" spans="11:12" x14ac:dyDescent="0.2">
      <c r="K8622" s="6"/>
      <c r="L8622" s="172"/>
    </row>
    <row r="8623" spans="11:12" x14ac:dyDescent="0.2">
      <c r="K8623" s="6"/>
      <c r="L8623" s="172"/>
    </row>
    <row r="8624" spans="11:12" x14ac:dyDescent="0.2">
      <c r="K8624" s="6"/>
      <c r="L8624" s="172"/>
    </row>
    <row r="8625" spans="11:12" x14ac:dyDescent="0.2">
      <c r="K8625" s="6"/>
      <c r="L8625" s="172"/>
    </row>
    <row r="8626" spans="11:12" x14ac:dyDescent="0.2">
      <c r="K8626" s="6"/>
      <c r="L8626" s="172"/>
    </row>
    <row r="8627" spans="11:12" x14ac:dyDescent="0.2">
      <c r="K8627" s="6"/>
      <c r="L8627" s="172"/>
    </row>
    <row r="8628" spans="11:12" x14ac:dyDescent="0.2">
      <c r="K8628" s="6"/>
      <c r="L8628" s="172"/>
    </row>
    <row r="8629" spans="11:12" x14ac:dyDescent="0.2">
      <c r="K8629" s="6"/>
      <c r="L8629" s="172"/>
    </row>
    <row r="8630" spans="11:12" x14ac:dyDescent="0.2">
      <c r="K8630" s="6"/>
      <c r="L8630" s="172"/>
    </row>
    <row r="8631" spans="11:12" x14ac:dyDescent="0.2">
      <c r="K8631" s="6"/>
      <c r="L8631" s="172"/>
    </row>
    <row r="8632" spans="11:12" x14ac:dyDescent="0.2">
      <c r="K8632" s="6"/>
      <c r="L8632" s="172"/>
    </row>
    <row r="8633" spans="11:12" x14ac:dyDescent="0.2">
      <c r="K8633" s="6"/>
      <c r="L8633" s="172"/>
    </row>
    <row r="8634" spans="11:12" x14ac:dyDescent="0.2">
      <c r="K8634" s="6"/>
      <c r="L8634" s="172"/>
    </row>
    <row r="8635" spans="11:12" x14ac:dyDescent="0.2">
      <c r="K8635" s="6"/>
      <c r="L8635" s="172"/>
    </row>
    <row r="8636" spans="11:12" x14ac:dyDescent="0.2">
      <c r="K8636" s="6"/>
      <c r="L8636" s="172"/>
    </row>
    <row r="8637" spans="11:12" x14ac:dyDescent="0.2">
      <c r="K8637" s="6"/>
      <c r="L8637" s="172"/>
    </row>
    <row r="8638" spans="11:12" x14ac:dyDescent="0.2">
      <c r="K8638" s="6"/>
      <c r="L8638" s="172"/>
    </row>
    <row r="8639" spans="11:12" x14ac:dyDescent="0.2">
      <c r="K8639" s="6"/>
      <c r="L8639" s="172"/>
    </row>
    <row r="8640" spans="11:12" x14ac:dyDescent="0.2">
      <c r="K8640" s="6"/>
      <c r="L8640" s="172"/>
    </row>
    <row r="8641" spans="11:12" x14ac:dyDescent="0.2">
      <c r="K8641" s="6"/>
      <c r="L8641" s="172"/>
    </row>
    <row r="8642" spans="11:12" x14ac:dyDescent="0.2">
      <c r="K8642" s="6"/>
      <c r="L8642" s="172"/>
    </row>
    <row r="8643" spans="11:12" x14ac:dyDescent="0.2">
      <c r="K8643" s="6"/>
      <c r="L8643" s="172"/>
    </row>
    <row r="8644" spans="11:12" x14ac:dyDescent="0.2">
      <c r="K8644" s="6"/>
      <c r="L8644" s="172"/>
    </row>
    <row r="8645" spans="11:12" x14ac:dyDescent="0.2">
      <c r="K8645" s="6"/>
      <c r="L8645" s="172"/>
    </row>
    <row r="8646" spans="11:12" x14ac:dyDescent="0.2">
      <c r="K8646" s="6"/>
      <c r="L8646" s="172"/>
    </row>
    <row r="8647" spans="11:12" x14ac:dyDescent="0.2">
      <c r="K8647" s="6"/>
      <c r="L8647" s="172"/>
    </row>
    <row r="8648" spans="11:12" x14ac:dyDescent="0.2">
      <c r="K8648" s="6"/>
      <c r="L8648" s="172"/>
    </row>
    <row r="8649" spans="11:12" x14ac:dyDescent="0.2">
      <c r="K8649" s="6"/>
      <c r="L8649" s="172"/>
    </row>
    <row r="8650" spans="11:12" x14ac:dyDescent="0.2">
      <c r="K8650" s="6"/>
      <c r="L8650" s="172"/>
    </row>
    <row r="8651" spans="11:12" x14ac:dyDescent="0.2">
      <c r="K8651" s="6"/>
      <c r="L8651" s="172"/>
    </row>
    <row r="8652" spans="11:12" x14ac:dyDescent="0.2">
      <c r="K8652" s="6"/>
      <c r="L8652" s="172"/>
    </row>
    <row r="8653" spans="11:12" x14ac:dyDescent="0.2">
      <c r="K8653" s="6"/>
      <c r="L8653" s="172"/>
    </row>
    <row r="8654" spans="11:12" x14ac:dyDescent="0.2">
      <c r="K8654" s="6"/>
      <c r="L8654" s="172"/>
    </row>
    <row r="8655" spans="11:12" x14ac:dyDescent="0.2">
      <c r="K8655" s="6"/>
      <c r="L8655" s="172"/>
    </row>
    <row r="8656" spans="11:12" x14ac:dyDescent="0.2">
      <c r="K8656" s="6"/>
      <c r="L8656" s="172"/>
    </row>
    <row r="8657" spans="11:12" x14ac:dyDescent="0.2">
      <c r="K8657" s="6"/>
      <c r="L8657" s="172"/>
    </row>
    <row r="8658" spans="11:12" x14ac:dyDescent="0.2">
      <c r="K8658" s="6"/>
      <c r="L8658" s="172"/>
    </row>
    <row r="8659" spans="11:12" x14ac:dyDescent="0.2">
      <c r="K8659" s="6"/>
      <c r="L8659" s="172"/>
    </row>
    <row r="8660" spans="11:12" x14ac:dyDescent="0.2">
      <c r="K8660" s="6"/>
      <c r="L8660" s="172"/>
    </row>
    <row r="8661" spans="11:12" x14ac:dyDescent="0.2">
      <c r="K8661" s="6"/>
      <c r="L8661" s="172"/>
    </row>
    <row r="8662" spans="11:12" x14ac:dyDescent="0.2">
      <c r="K8662" s="6"/>
      <c r="L8662" s="172"/>
    </row>
    <row r="8663" spans="11:12" x14ac:dyDescent="0.2">
      <c r="K8663" s="6"/>
      <c r="L8663" s="172"/>
    </row>
    <row r="8664" spans="11:12" x14ac:dyDescent="0.2">
      <c r="K8664" s="6"/>
      <c r="L8664" s="172"/>
    </row>
    <row r="8665" spans="11:12" x14ac:dyDescent="0.2">
      <c r="K8665" s="6"/>
      <c r="L8665" s="172"/>
    </row>
    <row r="8666" spans="11:12" x14ac:dyDescent="0.2">
      <c r="K8666" s="6"/>
      <c r="L8666" s="172"/>
    </row>
    <row r="8667" spans="11:12" x14ac:dyDescent="0.2">
      <c r="K8667" s="6"/>
      <c r="L8667" s="172"/>
    </row>
    <row r="8668" spans="11:12" x14ac:dyDescent="0.2">
      <c r="K8668" s="6"/>
      <c r="L8668" s="172"/>
    </row>
    <row r="8669" spans="11:12" x14ac:dyDescent="0.2">
      <c r="K8669" s="6"/>
      <c r="L8669" s="172"/>
    </row>
    <row r="8670" spans="11:12" x14ac:dyDescent="0.2">
      <c r="K8670" s="6"/>
      <c r="L8670" s="172"/>
    </row>
    <row r="8671" spans="11:12" x14ac:dyDescent="0.2">
      <c r="K8671" s="6"/>
      <c r="L8671" s="172"/>
    </row>
    <row r="8672" spans="11:12" x14ac:dyDescent="0.2">
      <c r="K8672" s="6"/>
      <c r="L8672" s="172"/>
    </row>
    <row r="8673" spans="11:12" x14ac:dyDescent="0.2">
      <c r="K8673" s="6"/>
      <c r="L8673" s="172"/>
    </row>
    <row r="8674" spans="11:12" x14ac:dyDescent="0.2">
      <c r="K8674" s="6"/>
      <c r="L8674" s="172"/>
    </row>
    <row r="8675" spans="11:12" x14ac:dyDescent="0.2">
      <c r="K8675" s="6"/>
      <c r="L8675" s="172"/>
    </row>
    <row r="8676" spans="11:12" x14ac:dyDescent="0.2">
      <c r="K8676" s="6"/>
      <c r="L8676" s="172"/>
    </row>
    <row r="8677" spans="11:12" x14ac:dyDescent="0.2">
      <c r="K8677" s="6"/>
      <c r="L8677" s="172"/>
    </row>
    <row r="8678" spans="11:12" x14ac:dyDescent="0.2">
      <c r="K8678" s="6"/>
      <c r="L8678" s="172"/>
    </row>
    <row r="8679" spans="11:12" x14ac:dyDescent="0.2">
      <c r="K8679" s="6"/>
      <c r="L8679" s="172"/>
    </row>
    <row r="8680" spans="11:12" x14ac:dyDescent="0.2">
      <c r="K8680" s="6"/>
      <c r="L8680" s="172"/>
    </row>
    <row r="8681" spans="11:12" x14ac:dyDescent="0.2">
      <c r="K8681" s="6"/>
      <c r="L8681" s="172"/>
    </row>
    <row r="8682" spans="11:12" x14ac:dyDescent="0.2">
      <c r="K8682" s="6"/>
      <c r="L8682" s="172"/>
    </row>
    <row r="8683" spans="11:12" x14ac:dyDescent="0.2">
      <c r="K8683" s="6"/>
      <c r="L8683" s="172"/>
    </row>
    <row r="8684" spans="11:12" x14ac:dyDescent="0.2">
      <c r="K8684" s="6"/>
      <c r="L8684" s="172"/>
    </row>
    <row r="8685" spans="11:12" x14ac:dyDescent="0.2">
      <c r="K8685" s="6"/>
      <c r="L8685" s="172"/>
    </row>
    <row r="8686" spans="11:12" x14ac:dyDescent="0.2">
      <c r="K8686" s="6"/>
      <c r="L8686" s="172"/>
    </row>
    <row r="8687" spans="11:12" x14ac:dyDescent="0.2">
      <c r="K8687" s="6"/>
      <c r="L8687" s="172"/>
    </row>
    <row r="8688" spans="11:12" x14ac:dyDescent="0.2">
      <c r="K8688" s="6"/>
      <c r="L8688" s="172"/>
    </row>
    <row r="8689" spans="11:12" x14ac:dyDescent="0.2">
      <c r="K8689" s="6"/>
      <c r="L8689" s="172"/>
    </row>
    <row r="8690" spans="11:12" x14ac:dyDescent="0.2">
      <c r="K8690" s="6"/>
      <c r="L8690" s="172"/>
    </row>
    <row r="8691" spans="11:12" x14ac:dyDescent="0.2">
      <c r="K8691" s="6"/>
      <c r="L8691" s="172"/>
    </row>
    <row r="8692" spans="11:12" x14ac:dyDescent="0.2">
      <c r="K8692" s="6"/>
      <c r="L8692" s="172"/>
    </row>
    <row r="8693" spans="11:12" x14ac:dyDescent="0.2">
      <c r="K8693" s="6"/>
      <c r="L8693" s="172"/>
    </row>
    <row r="8694" spans="11:12" x14ac:dyDescent="0.2">
      <c r="K8694" s="6"/>
      <c r="L8694" s="172"/>
    </row>
    <row r="8695" spans="11:12" x14ac:dyDescent="0.2">
      <c r="K8695" s="6"/>
      <c r="L8695" s="172"/>
    </row>
    <row r="8696" spans="11:12" x14ac:dyDescent="0.2">
      <c r="K8696" s="6"/>
      <c r="L8696" s="172"/>
    </row>
    <row r="8697" spans="11:12" x14ac:dyDescent="0.2">
      <c r="K8697" s="6"/>
      <c r="L8697" s="172"/>
    </row>
    <row r="8698" spans="11:12" x14ac:dyDescent="0.2">
      <c r="K8698" s="6"/>
      <c r="L8698" s="172"/>
    </row>
    <row r="8699" spans="11:12" x14ac:dyDescent="0.2">
      <c r="K8699" s="6"/>
      <c r="L8699" s="172"/>
    </row>
    <row r="8700" spans="11:12" x14ac:dyDescent="0.2">
      <c r="K8700" s="6"/>
      <c r="L8700" s="172"/>
    </row>
    <row r="8701" spans="11:12" x14ac:dyDescent="0.2">
      <c r="K8701" s="6"/>
      <c r="L8701" s="172"/>
    </row>
    <row r="8702" spans="11:12" x14ac:dyDescent="0.2">
      <c r="K8702" s="6"/>
      <c r="L8702" s="172"/>
    </row>
    <row r="8703" spans="11:12" x14ac:dyDescent="0.2">
      <c r="K8703" s="6"/>
      <c r="L8703" s="172"/>
    </row>
    <row r="8704" spans="11:12" x14ac:dyDescent="0.2">
      <c r="K8704" s="6"/>
      <c r="L8704" s="172"/>
    </row>
    <row r="8705" spans="11:12" x14ac:dyDescent="0.2">
      <c r="K8705" s="6"/>
      <c r="L8705" s="172"/>
    </row>
    <row r="8706" spans="11:12" x14ac:dyDescent="0.2">
      <c r="K8706" s="6"/>
      <c r="L8706" s="172"/>
    </row>
    <row r="8707" spans="11:12" x14ac:dyDescent="0.2">
      <c r="K8707" s="6"/>
      <c r="L8707" s="172"/>
    </row>
    <row r="8708" spans="11:12" x14ac:dyDescent="0.2">
      <c r="K8708" s="6"/>
      <c r="L8708" s="172"/>
    </row>
    <row r="8709" spans="11:12" x14ac:dyDescent="0.2">
      <c r="K8709" s="6"/>
      <c r="L8709" s="172"/>
    </row>
    <row r="8710" spans="11:12" x14ac:dyDescent="0.2">
      <c r="K8710" s="6"/>
      <c r="L8710" s="172"/>
    </row>
    <row r="8711" spans="11:12" x14ac:dyDescent="0.2">
      <c r="K8711" s="6"/>
      <c r="L8711" s="172"/>
    </row>
    <row r="8712" spans="11:12" x14ac:dyDescent="0.2">
      <c r="K8712" s="6"/>
      <c r="L8712" s="172"/>
    </row>
    <row r="8713" spans="11:12" x14ac:dyDescent="0.2">
      <c r="K8713" s="6"/>
      <c r="L8713" s="172"/>
    </row>
    <row r="8714" spans="11:12" x14ac:dyDescent="0.2">
      <c r="K8714" s="6"/>
      <c r="L8714" s="172"/>
    </row>
    <row r="8715" spans="11:12" x14ac:dyDescent="0.2">
      <c r="K8715" s="6"/>
      <c r="L8715" s="172"/>
    </row>
    <row r="8716" spans="11:12" x14ac:dyDescent="0.2">
      <c r="K8716" s="6"/>
      <c r="L8716" s="172"/>
    </row>
    <row r="8717" spans="11:12" x14ac:dyDescent="0.2">
      <c r="K8717" s="6"/>
      <c r="L8717" s="172"/>
    </row>
    <row r="8718" spans="11:12" x14ac:dyDescent="0.2">
      <c r="K8718" s="6"/>
      <c r="L8718" s="172"/>
    </row>
    <row r="8719" spans="11:12" x14ac:dyDescent="0.2">
      <c r="K8719" s="6"/>
      <c r="L8719" s="172"/>
    </row>
    <row r="8720" spans="11:12" x14ac:dyDescent="0.2">
      <c r="K8720" s="6"/>
      <c r="L8720" s="172"/>
    </row>
    <row r="8721" spans="11:12" x14ac:dyDescent="0.2">
      <c r="K8721" s="6"/>
      <c r="L8721" s="172"/>
    </row>
    <row r="8722" spans="11:12" x14ac:dyDescent="0.2">
      <c r="K8722" s="6"/>
      <c r="L8722" s="172"/>
    </row>
    <row r="8723" spans="11:12" x14ac:dyDescent="0.2">
      <c r="K8723" s="6"/>
      <c r="L8723" s="172"/>
    </row>
    <row r="8724" spans="11:12" x14ac:dyDescent="0.2">
      <c r="K8724" s="6"/>
      <c r="L8724" s="172"/>
    </row>
    <row r="8725" spans="11:12" x14ac:dyDescent="0.2">
      <c r="K8725" s="6"/>
      <c r="L8725" s="172"/>
    </row>
    <row r="8726" spans="11:12" x14ac:dyDescent="0.2">
      <c r="K8726" s="6"/>
      <c r="L8726" s="172"/>
    </row>
    <row r="8727" spans="11:12" x14ac:dyDescent="0.2">
      <c r="K8727" s="6"/>
      <c r="L8727" s="172"/>
    </row>
    <row r="8728" spans="11:12" x14ac:dyDescent="0.2">
      <c r="K8728" s="6"/>
      <c r="L8728" s="172"/>
    </row>
    <row r="8729" spans="11:12" x14ac:dyDescent="0.2">
      <c r="K8729" s="6"/>
      <c r="L8729" s="172"/>
    </row>
    <row r="8730" spans="11:12" x14ac:dyDescent="0.2">
      <c r="K8730" s="6"/>
      <c r="L8730" s="172"/>
    </row>
    <row r="8731" spans="11:12" x14ac:dyDescent="0.2">
      <c r="K8731" s="6"/>
      <c r="L8731" s="172"/>
    </row>
    <row r="8732" spans="11:12" x14ac:dyDescent="0.2">
      <c r="K8732" s="6"/>
      <c r="L8732" s="172"/>
    </row>
    <row r="8733" spans="11:12" x14ac:dyDescent="0.2">
      <c r="K8733" s="6"/>
      <c r="L8733" s="172"/>
    </row>
    <row r="8734" spans="11:12" x14ac:dyDescent="0.2">
      <c r="K8734" s="6"/>
      <c r="L8734" s="172"/>
    </row>
    <row r="8735" spans="11:12" x14ac:dyDescent="0.2">
      <c r="K8735" s="6"/>
      <c r="L8735" s="172"/>
    </row>
    <row r="8736" spans="11:12" x14ac:dyDescent="0.2">
      <c r="K8736" s="6"/>
      <c r="L8736" s="172"/>
    </row>
    <row r="8737" spans="11:12" x14ac:dyDescent="0.2">
      <c r="K8737" s="6"/>
      <c r="L8737" s="172"/>
    </row>
    <row r="8738" spans="11:12" x14ac:dyDescent="0.2">
      <c r="K8738" s="6"/>
      <c r="L8738" s="172"/>
    </row>
    <row r="8739" spans="11:12" x14ac:dyDescent="0.2">
      <c r="K8739" s="6"/>
      <c r="L8739" s="172"/>
    </row>
    <row r="8740" spans="11:12" x14ac:dyDescent="0.2">
      <c r="K8740" s="6"/>
      <c r="L8740" s="172"/>
    </row>
    <row r="8741" spans="11:12" x14ac:dyDescent="0.2">
      <c r="K8741" s="6"/>
      <c r="L8741" s="172"/>
    </row>
    <row r="8742" spans="11:12" x14ac:dyDescent="0.2">
      <c r="K8742" s="6"/>
      <c r="L8742" s="172"/>
    </row>
    <row r="8743" spans="11:12" x14ac:dyDescent="0.2">
      <c r="K8743" s="6"/>
      <c r="L8743" s="172"/>
    </row>
    <row r="8744" spans="11:12" x14ac:dyDescent="0.2">
      <c r="K8744" s="6"/>
      <c r="L8744" s="172"/>
    </row>
    <row r="8745" spans="11:12" x14ac:dyDescent="0.2">
      <c r="K8745" s="6"/>
      <c r="L8745" s="172"/>
    </row>
    <row r="8746" spans="11:12" x14ac:dyDescent="0.2">
      <c r="K8746" s="6"/>
      <c r="L8746" s="172"/>
    </row>
    <row r="8747" spans="11:12" x14ac:dyDescent="0.2">
      <c r="K8747" s="6"/>
      <c r="L8747" s="172"/>
    </row>
    <row r="8748" spans="11:12" x14ac:dyDescent="0.2">
      <c r="K8748" s="6"/>
      <c r="L8748" s="172"/>
    </row>
    <row r="8749" spans="11:12" x14ac:dyDescent="0.2">
      <c r="K8749" s="6"/>
      <c r="L8749" s="172"/>
    </row>
    <row r="8750" spans="11:12" x14ac:dyDescent="0.2">
      <c r="K8750" s="6"/>
      <c r="L8750" s="172"/>
    </row>
    <row r="8751" spans="11:12" x14ac:dyDescent="0.2">
      <c r="K8751" s="6"/>
      <c r="L8751" s="172"/>
    </row>
    <row r="8752" spans="11:12" x14ac:dyDescent="0.2">
      <c r="K8752" s="6"/>
      <c r="L8752" s="172"/>
    </row>
    <row r="8753" spans="11:12" x14ac:dyDescent="0.2">
      <c r="K8753" s="6"/>
      <c r="L8753" s="172"/>
    </row>
    <row r="8754" spans="11:12" x14ac:dyDescent="0.2">
      <c r="K8754" s="6"/>
      <c r="L8754" s="172"/>
    </row>
    <row r="8755" spans="11:12" x14ac:dyDescent="0.2">
      <c r="K8755" s="6"/>
      <c r="L8755" s="172"/>
    </row>
    <row r="8756" spans="11:12" x14ac:dyDescent="0.2">
      <c r="K8756" s="6"/>
      <c r="L8756" s="172"/>
    </row>
    <row r="8757" spans="11:12" x14ac:dyDescent="0.2">
      <c r="K8757" s="6"/>
      <c r="L8757" s="172"/>
    </row>
    <row r="8758" spans="11:12" x14ac:dyDescent="0.2">
      <c r="K8758" s="6"/>
      <c r="L8758" s="172"/>
    </row>
    <row r="8759" spans="11:12" x14ac:dyDescent="0.2">
      <c r="K8759" s="6"/>
      <c r="L8759" s="172"/>
    </row>
    <row r="8760" spans="11:12" x14ac:dyDescent="0.2">
      <c r="K8760" s="6"/>
      <c r="L8760" s="172"/>
    </row>
    <row r="8761" spans="11:12" x14ac:dyDescent="0.2">
      <c r="K8761" s="6"/>
      <c r="L8761" s="172"/>
    </row>
    <row r="8762" spans="11:12" x14ac:dyDescent="0.2">
      <c r="K8762" s="6"/>
      <c r="L8762" s="172"/>
    </row>
    <row r="8763" spans="11:12" x14ac:dyDescent="0.2">
      <c r="K8763" s="6"/>
      <c r="L8763" s="172"/>
    </row>
    <row r="8764" spans="11:12" x14ac:dyDescent="0.2">
      <c r="K8764" s="6"/>
      <c r="L8764" s="172"/>
    </row>
    <row r="8765" spans="11:12" x14ac:dyDescent="0.2">
      <c r="K8765" s="6"/>
      <c r="L8765" s="172"/>
    </row>
    <row r="8766" spans="11:12" x14ac:dyDescent="0.2">
      <c r="K8766" s="6"/>
      <c r="L8766" s="172"/>
    </row>
    <row r="8767" spans="11:12" x14ac:dyDescent="0.2">
      <c r="K8767" s="6"/>
      <c r="L8767" s="172"/>
    </row>
    <row r="8768" spans="11:12" x14ac:dyDescent="0.2">
      <c r="K8768" s="6"/>
      <c r="L8768" s="172"/>
    </row>
    <row r="8769" spans="11:12" x14ac:dyDescent="0.2">
      <c r="K8769" s="6"/>
      <c r="L8769" s="172"/>
    </row>
    <row r="8770" spans="11:12" x14ac:dyDescent="0.2">
      <c r="K8770" s="6"/>
      <c r="L8770" s="172"/>
    </row>
    <row r="8771" spans="11:12" x14ac:dyDescent="0.2">
      <c r="K8771" s="6"/>
      <c r="L8771" s="172"/>
    </row>
    <row r="8772" spans="11:12" x14ac:dyDescent="0.2">
      <c r="K8772" s="6"/>
      <c r="L8772" s="172"/>
    </row>
    <row r="8773" spans="11:12" x14ac:dyDescent="0.2">
      <c r="K8773" s="6"/>
      <c r="L8773" s="172"/>
    </row>
    <row r="8774" spans="11:12" x14ac:dyDescent="0.2">
      <c r="K8774" s="6"/>
      <c r="L8774" s="172"/>
    </row>
    <row r="8775" spans="11:12" x14ac:dyDescent="0.2">
      <c r="K8775" s="6"/>
      <c r="L8775" s="172"/>
    </row>
    <row r="8776" spans="11:12" x14ac:dyDescent="0.2">
      <c r="K8776" s="6"/>
      <c r="L8776" s="172"/>
    </row>
    <row r="8777" spans="11:12" x14ac:dyDescent="0.2">
      <c r="K8777" s="6"/>
      <c r="L8777" s="172"/>
    </row>
    <row r="8778" spans="11:12" x14ac:dyDescent="0.2">
      <c r="K8778" s="6"/>
      <c r="L8778" s="172"/>
    </row>
    <row r="8779" spans="11:12" x14ac:dyDescent="0.2">
      <c r="K8779" s="6"/>
      <c r="L8779" s="172"/>
    </row>
    <row r="8780" spans="11:12" x14ac:dyDescent="0.2">
      <c r="K8780" s="6"/>
      <c r="L8780" s="172"/>
    </row>
    <row r="8781" spans="11:12" x14ac:dyDescent="0.2">
      <c r="K8781" s="6"/>
      <c r="L8781" s="172"/>
    </row>
    <row r="8782" spans="11:12" x14ac:dyDescent="0.2">
      <c r="K8782" s="6"/>
      <c r="L8782" s="172"/>
    </row>
    <row r="8783" spans="11:12" x14ac:dyDescent="0.2">
      <c r="K8783" s="6"/>
      <c r="L8783" s="172"/>
    </row>
    <row r="8784" spans="11:12" x14ac:dyDescent="0.2">
      <c r="K8784" s="6"/>
      <c r="L8784" s="172"/>
    </row>
    <row r="8785" spans="11:12" x14ac:dyDescent="0.2">
      <c r="K8785" s="6"/>
      <c r="L8785" s="172"/>
    </row>
    <row r="8786" spans="11:12" x14ac:dyDescent="0.2">
      <c r="K8786" s="6"/>
      <c r="L8786" s="172"/>
    </row>
    <row r="8787" spans="11:12" x14ac:dyDescent="0.2">
      <c r="K8787" s="6"/>
      <c r="L8787" s="172"/>
    </row>
    <row r="8788" spans="11:12" x14ac:dyDescent="0.2">
      <c r="K8788" s="6"/>
      <c r="L8788" s="172"/>
    </row>
    <row r="8789" spans="11:12" x14ac:dyDescent="0.2">
      <c r="K8789" s="6"/>
      <c r="L8789" s="172"/>
    </row>
    <row r="8790" spans="11:12" x14ac:dyDescent="0.2">
      <c r="K8790" s="6"/>
      <c r="L8790" s="172"/>
    </row>
    <row r="8791" spans="11:12" x14ac:dyDescent="0.2">
      <c r="K8791" s="6"/>
      <c r="L8791" s="172"/>
    </row>
    <row r="8792" spans="11:12" x14ac:dyDescent="0.2">
      <c r="K8792" s="6"/>
      <c r="L8792" s="172"/>
    </row>
    <row r="8793" spans="11:12" x14ac:dyDescent="0.2">
      <c r="K8793" s="6"/>
      <c r="L8793" s="172"/>
    </row>
    <row r="8794" spans="11:12" x14ac:dyDescent="0.2">
      <c r="K8794" s="6"/>
      <c r="L8794" s="172"/>
    </row>
    <row r="8795" spans="11:12" x14ac:dyDescent="0.2">
      <c r="K8795" s="6"/>
      <c r="L8795" s="172"/>
    </row>
    <row r="8796" spans="11:12" x14ac:dyDescent="0.2">
      <c r="K8796" s="6"/>
      <c r="L8796" s="172"/>
    </row>
    <row r="8797" spans="11:12" x14ac:dyDescent="0.2">
      <c r="K8797" s="6"/>
      <c r="L8797" s="172"/>
    </row>
    <row r="8798" spans="11:12" x14ac:dyDescent="0.2">
      <c r="K8798" s="6"/>
      <c r="L8798" s="172"/>
    </row>
    <row r="8799" spans="11:12" x14ac:dyDescent="0.2">
      <c r="K8799" s="6"/>
      <c r="L8799" s="172"/>
    </row>
    <row r="8800" spans="11:12" x14ac:dyDescent="0.2">
      <c r="K8800" s="6"/>
      <c r="L8800" s="172"/>
    </row>
    <row r="8801" spans="11:12" x14ac:dyDescent="0.2">
      <c r="K8801" s="6"/>
      <c r="L8801" s="172"/>
    </row>
    <row r="8802" spans="11:12" x14ac:dyDescent="0.2">
      <c r="K8802" s="6"/>
      <c r="L8802" s="172"/>
    </row>
    <row r="8803" spans="11:12" x14ac:dyDescent="0.2">
      <c r="K8803" s="6"/>
      <c r="L8803" s="172"/>
    </row>
    <row r="8804" spans="11:12" x14ac:dyDescent="0.2">
      <c r="K8804" s="6"/>
      <c r="L8804" s="172"/>
    </row>
    <row r="8805" spans="11:12" x14ac:dyDescent="0.2">
      <c r="K8805" s="6"/>
      <c r="L8805" s="172"/>
    </row>
    <row r="8806" spans="11:12" x14ac:dyDescent="0.2">
      <c r="K8806" s="6"/>
      <c r="L8806" s="172"/>
    </row>
    <row r="8807" spans="11:12" x14ac:dyDescent="0.2">
      <c r="K8807" s="6"/>
      <c r="L8807" s="172"/>
    </row>
    <row r="8808" spans="11:12" x14ac:dyDescent="0.2">
      <c r="K8808" s="6"/>
      <c r="L8808" s="172"/>
    </row>
    <row r="8809" spans="11:12" x14ac:dyDescent="0.2">
      <c r="K8809" s="6"/>
      <c r="L8809" s="172"/>
    </row>
    <row r="8810" spans="11:12" x14ac:dyDescent="0.2">
      <c r="K8810" s="6"/>
      <c r="L8810" s="172"/>
    </row>
    <row r="8811" spans="11:12" x14ac:dyDescent="0.2">
      <c r="K8811" s="6"/>
      <c r="L8811" s="172"/>
    </row>
    <row r="8812" spans="11:12" x14ac:dyDescent="0.2">
      <c r="K8812" s="6"/>
      <c r="L8812" s="172"/>
    </row>
    <row r="8813" spans="11:12" x14ac:dyDescent="0.2">
      <c r="K8813" s="6"/>
      <c r="L8813" s="172"/>
    </row>
    <row r="8814" spans="11:12" x14ac:dyDescent="0.2">
      <c r="K8814" s="6"/>
      <c r="L8814" s="172"/>
    </row>
    <row r="8815" spans="11:12" x14ac:dyDescent="0.2">
      <c r="K8815" s="6"/>
      <c r="L8815" s="172"/>
    </row>
    <row r="8816" spans="11:12" x14ac:dyDescent="0.2">
      <c r="K8816" s="6"/>
      <c r="L8816" s="172"/>
    </row>
    <row r="8817" spans="11:12" x14ac:dyDescent="0.2">
      <c r="K8817" s="6"/>
      <c r="L8817" s="172"/>
    </row>
    <row r="8818" spans="11:12" x14ac:dyDescent="0.2">
      <c r="K8818" s="6"/>
      <c r="L8818" s="172"/>
    </row>
    <row r="8819" spans="11:12" x14ac:dyDescent="0.2">
      <c r="K8819" s="6"/>
      <c r="L8819" s="172"/>
    </row>
    <row r="8820" spans="11:12" x14ac:dyDescent="0.2">
      <c r="K8820" s="6"/>
      <c r="L8820" s="172"/>
    </row>
    <row r="8821" spans="11:12" x14ac:dyDescent="0.2">
      <c r="K8821" s="6"/>
      <c r="L8821" s="172"/>
    </row>
    <row r="8822" spans="11:12" x14ac:dyDescent="0.2">
      <c r="K8822" s="6"/>
      <c r="L8822" s="172"/>
    </row>
    <row r="8823" spans="11:12" x14ac:dyDescent="0.2">
      <c r="K8823" s="6"/>
      <c r="L8823" s="172"/>
    </row>
    <row r="8824" spans="11:12" x14ac:dyDescent="0.2">
      <c r="K8824" s="6"/>
      <c r="L8824" s="172"/>
    </row>
    <row r="8825" spans="11:12" x14ac:dyDescent="0.2">
      <c r="K8825" s="6"/>
      <c r="L8825" s="172"/>
    </row>
    <row r="8826" spans="11:12" x14ac:dyDescent="0.2">
      <c r="K8826" s="6"/>
      <c r="L8826" s="172"/>
    </row>
    <row r="8827" spans="11:12" x14ac:dyDescent="0.2">
      <c r="K8827" s="6"/>
      <c r="L8827" s="172"/>
    </row>
    <row r="8828" spans="11:12" x14ac:dyDescent="0.2">
      <c r="K8828" s="6"/>
      <c r="L8828" s="172"/>
    </row>
    <row r="8829" spans="11:12" x14ac:dyDescent="0.2">
      <c r="K8829" s="6"/>
      <c r="L8829" s="172"/>
    </row>
    <row r="8830" spans="11:12" x14ac:dyDescent="0.2">
      <c r="K8830" s="6"/>
      <c r="L8830" s="172"/>
    </row>
    <row r="8831" spans="11:12" x14ac:dyDescent="0.2">
      <c r="K8831" s="6"/>
      <c r="L8831" s="172"/>
    </row>
    <row r="8832" spans="11:12" x14ac:dyDescent="0.2">
      <c r="K8832" s="6"/>
      <c r="L8832" s="172"/>
    </row>
    <row r="8833" spans="11:12" x14ac:dyDescent="0.2">
      <c r="K8833" s="6"/>
      <c r="L8833" s="172"/>
    </row>
    <row r="8834" spans="11:12" x14ac:dyDescent="0.2">
      <c r="K8834" s="6"/>
      <c r="L8834" s="172"/>
    </row>
    <row r="8835" spans="11:12" x14ac:dyDescent="0.2">
      <c r="K8835" s="6"/>
      <c r="L8835" s="172"/>
    </row>
    <row r="8836" spans="11:12" x14ac:dyDescent="0.2">
      <c r="K8836" s="6"/>
      <c r="L8836" s="172"/>
    </row>
    <row r="8837" spans="11:12" x14ac:dyDescent="0.2">
      <c r="K8837" s="6"/>
      <c r="L8837" s="172"/>
    </row>
    <row r="8838" spans="11:12" x14ac:dyDescent="0.2">
      <c r="K8838" s="6"/>
      <c r="L8838" s="172"/>
    </row>
    <row r="8839" spans="11:12" x14ac:dyDescent="0.2">
      <c r="K8839" s="6"/>
      <c r="L8839" s="172"/>
    </row>
    <row r="8840" spans="11:12" x14ac:dyDescent="0.2">
      <c r="K8840" s="6"/>
      <c r="L8840" s="172"/>
    </row>
    <row r="8841" spans="11:12" x14ac:dyDescent="0.2">
      <c r="K8841" s="6"/>
      <c r="L8841" s="172"/>
    </row>
    <row r="8842" spans="11:12" x14ac:dyDescent="0.2">
      <c r="K8842" s="6"/>
      <c r="L8842" s="172"/>
    </row>
    <row r="8843" spans="11:12" x14ac:dyDescent="0.2">
      <c r="K8843" s="6"/>
      <c r="L8843" s="172"/>
    </row>
    <row r="8844" spans="11:12" x14ac:dyDescent="0.2">
      <c r="K8844" s="6"/>
      <c r="L8844" s="172"/>
    </row>
    <row r="8845" spans="11:12" x14ac:dyDescent="0.2">
      <c r="K8845" s="6"/>
      <c r="L8845" s="172"/>
    </row>
    <row r="8846" spans="11:12" x14ac:dyDescent="0.2">
      <c r="K8846" s="6"/>
      <c r="L8846" s="172"/>
    </row>
    <row r="8847" spans="11:12" x14ac:dyDescent="0.2">
      <c r="K8847" s="6"/>
      <c r="L8847" s="172"/>
    </row>
    <row r="8848" spans="11:12" x14ac:dyDescent="0.2">
      <c r="K8848" s="6"/>
      <c r="L8848" s="172"/>
    </row>
    <row r="8849" spans="11:12" x14ac:dyDescent="0.2">
      <c r="K8849" s="6"/>
      <c r="L8849" s="172"/>
    </row>
    <row r="8850" spans="11:12" x14ac:dyDescent="0.2">
      <c r="K8850" s="6"/>
      <c r="L8850" s="172"/>
    </row>
    <row r="8851" spans="11:12" x14ac:dyDescent="0.2">
      <c r="K8851" s="6"/>
      <c r="L8851" s="172"/>
    </row>
    <row r="8852" spans="11:12" x14ac:dyDescent="0.2">
      <c r="K8852" s="6"/>
      <c r="L8852" s="172"/>
    </row>
    <row r="8853" spans="11:12" x14ac:dyDescent="0.2">
      <c r="K8853" s="6"/>
      <c r="L8853" s="172"/>
    </row>
    <row r="8854" spans="11:12" x14ac:dyDescent="0.2">
      <c r="K8854" s="6"/>
      <c r="L8854" s="172"/>
    </row>
    <row r="8855" spans="11:12" x14ac:dyDescent="0.2">
      <c r="K8855" s="6"/>
      <c r="L8855" s="172"/>
    </row>
    <row r="8856" spans="11:12" x14ac:dyDescent="0.2">
      <c r="K8856" s="6"/>
      <c r="L8856" s="172"/>
    </row>
    <row r="8857" spans="11:12" x14ac:dyDescent="0.2">
      <c r="K8857" s="6"/>
      <c r="L8857" s="172"/>
    </row>
    <row r="8858" spans="11:12" x14ac:dyDescent="0.2">
      <c r="K8858" s="6"/>
      <c r="L8858" s="172"/>
    </row>
    <row r="8859" spans="11:12" x14ac:dyDescent="0.2">
      <c r="K8859" s="6"/>
      <c r="L8859" s="172"/>
    </row>
    <row r="8860" spans="11:12" x14ac:dyDescent="0.2">
      <c r="K8860" s="6"/>
      <c r="L8860" s="172"/>
    </row>
    <row r="8861" spans="11:12" x14ac:dyDescent="0.2">
      <c r="K8861" s="6"/>
      <c r="L8861" s="172"/>
    </row>
    <row r="8862" spans="11:12" x14ac:dyDescent="0.2">
      <c r="K8862" s="6"/>
      <c r="L8862" s="172"/>
    </row>
    <row r="8863" spans="11:12" x14ac:dyDescent="0.2">
      <c r="K8863" s="6"/>
      <c r="L8863" s="172"/>
    </row>
    <row r="8864" spans="11:12" x14ac:dyDescent="0.2">
      <c r="K8864" s="6"/>
      <c r="L8864" s="172"/>
    </row>
    <row r="8865" spans="11:12" x14ac:dyDescent="0.2">
      <c r="K8865" s="6"/>
      <c r="L8865" s="172"/>
    </row>
    <row r="8866" spans="11:12" x14ac:dyDescent="0.2">
      <c r="K8866" s="6"/>
      <c r="L8866" s="172"/>
    </row>
    <row r="8867" spans="11:12" x14ac:dyDescent="0.2">
      <c r="K8867" s="6"/>
      <c r="L8867" s="172"/>
    </row>
    <row r="8868" spans="11:12" x14ac:dyDescent="0.2">
      <c r="K8868" s="6"/>
      <c r="L8868" s="172"/>
    </row>
    <row r="8869" spans="11:12" x14ac:dyDescent="0.2">
      <c r="K8869" s="6"/>
      <c r="L8869" s="172"/>
    </row>
    <row r="8870" spans="11:12" x14ac:dyDescent="0.2">
      <c r="K8870" s="6"/>
      <c r="L8870" s="172"/>
    </row>
    <row r="8871" spans="11:12" x14ac:dyDescent="0.2">
      <c r="K8871" s="6"/>
      <c r="L8871" s="172"/>
    </row>
    <row r="8872" spans="11:12" x14ac:dyDescent="0.2">
      <c r="K8872" s="6"/>
      <c r="L8872" s="172"/>
    </row>
    <row r="8873" spans="11:12" x14ac:dyDescent="0.2">
      <c r="K8873" s="6"/>
      <c r="L8873" s="172"/>
    </row>
    <row r="8874" spans="11:12" x14ac:dyDescent="0.2">
      <c r="K8874" s="6"/>
      <c r="L8874" s="172"/>
    </row>
    <row r="8875" spans="11:12" x14ac:dyDescent="0.2">
      <c r="K8875" s="6"/>
      <c r="L8875" s="172"/>
    </row>
    <row r="8876" spans="11:12" x14ac:dyDescent="0.2">
      <c r="K8876" s="6"/>
      <c r="L8876" s="172"/>
    </row>
    <row r="8877" spans="11:12" x14ac:dyDescent="0.2">
      <c r="K8877" s="6"/>
      <c r="L8877" s="172"/>
    </row>
    <row r="8878" spans="11:12" x14ac:dyDescent="0.2">
      <c r="K8878" s="6"/>
      <c r="L8878" s="172"/>
    </row>
    <row r="8879" spans="11:12" x14ac:dyDescent="0.2">
      <c r="K8879" s="6"/>
      <c r="L8879" s="172"/>
    </row>
    <row r="8880" spans="11:12" x14ac:dyDescent="0.2">
      <c r="K8880" s="6"/>
      <c r="L8880" s="172"/>
    </row>
    <row r="8881" spans="11:12" x14ac:dyDescent="0.2">
      <c r="K8881" s="6"/>
      <c r="L8881" s="172"/>
    </row>
    <row r="8882" spans="11:12" x14ac:dyDescent="0.2">
      <c r="K8882" s="6"/>
      <c r="L8882" s="172"/>
    </row>
    <row r="8883" spans="11:12" x14ac:dyDescent="0.2">
      <c r="K8883" s="6"/>
      <c r="L8883" s="172"/>
    </row>
    <row r="8884" spans="11:12" x14ac:dyDescent="0.2">
      <c r="K8884" s="6"/>
      <c r="L8884" s="172"/>
    </row>
    <row r="8885" spans="11:12" x14ac:dyDescent="0.2">
      <c r="K8885" s="6"/>
      <c r="L8885" s="172"/>
    </row>
    <row r="8886" spans="11:12" x14ac:dyDescent="0.2">
      <c r="K8886" s="6"/>
      <c r="L8886" s="172"/>
    </row>
    <row r="8887" spans="11:12" x14ac:dyDescent="0.2">
      <c r="K8887" s="6"/>
      <c r="L8887" s="172"/>
    </row>
    <row r="8888" spans="11:12" x14ac:dyDescent="0.2">
      <c r="K8888" s="6"/>
      <c r="L8888" s="172"/>
    </row>
    <row r="8889" spans="11:12" x14ac:dyDescent="0.2">
      <c r="K8889" s="6"/>
      <c r="L8889" s="172"/>
    </row>
    <row r="8890" spans="11:12" x14ac:dyDescent="0.2">
      <c r="K8890" s="6"/>
      <c r="L8890" s="172"/>
    </row>
    <row r="8891" spans="11:12" x14ac:dyDescent="0.2">
      <c r="K8891" s="6"/>
      <c r="L8891" s="172"/>
    </row>
    <row r="8892" spans="11:12" x14ac:dyDescent="0.2">
      <c r="K8892" s="6"/>
      <c r="L8892" s="172"/>
    </row>
    <row r="8893" spans="11:12" x14ac:dyDescent="0.2">
      <c r="K8893" s="6"/>
      <c r="L8893" s="172"/>
    </row>
    <row r="8894" spans="11:12" x14ac:dyDescent="0.2">
      <c r="K8894" s="6"/>
      <c r="L8894" s="172"/>
    </row>
    <row r="8895" spans="11:12" x14ac:dyDescent="0.2">
      <c r="K8895" s="6"/>
      <c r="L8895" s="172"/>
    </row>
    <row r="8896" spans="11:12" x14ac:dyDescent="0.2">
      <c r="K8896" s="6"/>
      <c r="L8896" s="172"/>
    </row>
    <row r="8897" spans="11:12" x14ac:dyDescent="0.2">
      <c r="K8897" s="6"/>
      <c r="L8897" s="172"/>
    </row>
    <row r="8898" spans="11:12" x14ac:dyDescent="0.2">
      <c r="K8898" s="6"/>
      <c r="L8898" s="172"/>
    </row>
    <row r="8899" spans="11:12" x14ac:dyDescent="0.2">
      <c r="K8899" s="6"/>
      <c r="L8899" s="172"/>
    </row>
    <row r="8900" spans="11:12" x14ac:dyDescent="0.2">
      <c r="K8900" s="6"/>
      <c r="L8900" s="172"/>
    </row>
    <row r="8901" spans="11:12" x14ac:dyDescent="0.2">
      <c r="K8901" s="6"/>
      <c r="L8901" s="172"/>
    </row>
    <row r="8902" spans="11:12" x14ac:dyDescent="0.2">
      <c r="K8902" s="6"/>
      <c r="L8902" s="172"/>
    </row>
    <row r="8903" spans="11:12" x14ac:dyDescent="0.2">
      <c r="K8903" s="6"/>
      <c r="L8903" s="172"/>
    </row>
    <row r="8904" spans="11:12" x14ac:dyDescent="0.2">
      <c r="K8904" s="6"/>
      <c r="L8904" s="172"/>
    </row>
    <row r="8905" spans="11:12" x14ac:dyDescent="0.2">
      <c r="K8905" s="6"/>
      <c r="L8905" s="172"/>
    </row>
    <row r="8906" spans="11:12" x14ac:dyDescent="0.2">
      <c r="K8906" s="6"/>
      <c r="L8906" s="172"/>
    </row>
    <row r="8907" spans="11:12" x14ac:dyDescent="0.2">
      <c r="K8907" s="6"/>
      <c r="L8907" s="172"/>
    </row>
    <row r="8908" spans="11:12" x14ac:dyDescent="0.2">
      <c r="K8908" s="6"/>
      <c r="L8908" s="172"/>
    </row>
    <row r="8909" spans="11:12" x14ac:dyDescent="0.2">
      <c r="K8909" s="6"/>
      <c r="L8909" s="172"/>
    </row>
    <row r="8910" spans="11:12" x14ac:dyDescent="0.2">
      <c r="K8910" s="6"/>
      <c r="L8910" s="172"/>
    </row>
    <row r="8911" spans="11:12" x14ac:dyDescent="0.2">
      <c r="K8911" s="6"/>
      <c r="L8911" s="172"/>
    </row>
    <row r="8912" spans="11:12" x14ac:dyDescent="0.2">
      <c r="K8912" s="6"/>
      <c r="L8912" s="172"/>
    </row>
    <row r="8913" spans="11:12" x14ac:dyDescent="0.2">
      <c r="K8913" s="6"/>
      <c r="L8913" s="172"/>
    </row>
    <row r="8914" spans="11:12" x14ac:dyDescent="0.2">
      <c r="K8914" s="6"/>
      <c r="L8914" s="172"/>
    </row>
    <row r="8915" spans="11:12" x14ac:dyDescent="0.2">
      <c r="K8915" s="6"/>
      <c r="L8915" s="172"/>
    </row>
    <row r="8916" spans="11:12" x14ac:dyDescent="0.2">
      <c r="K8916" s="6"/>
      <c r="L8916" s="172"/>
    </row>
    <row r="8917" spans="11:12" x14ac:dyDescent="0.2">
      <c r="K8917" s="6"/>
      <c r="L8917" s="172"/>
    </row>
    <row r="8918" spans="11:12" x14ac:dyDescent="0.2">
      <c r="K8918" s="6"/>
      <c r="L8918" s="172"/>
    </row>
    <row r="8919" spans="11:12" x14ac:dyDescent="0.2">
      <c r="K8919" s="6"/>
      <c r="L8919" s="172"/>
    </row>
    <row r="8920" spans="11:12" x14ac:dyDescent="0.2">
      <c r="K8920" s="6"/>
      <c r="L8920" s="172"/>
    </row>
    <row r="8921" spans="11:12" x14ac:dyDescent="0.2">
      <c r="K8921" s="6"/>
      <c r="L8921" s="172"/>
    </row>
    <row r="8922" spans="11:12" x14ac:dyDescent="0.2">
      <c r="K8922" s="6"/>
      <c r="L8922" s="172"/>
    </row>
    <row r="8923" spans="11:12" x14ac:dyDescent="0.2">
      <c r="K8923" s="6"/>
      <c r="L8923" s="172"/>
    </row>
    <row r="8924" spans="11:12" x14ac:dyDescent="0.2">
      <c r="K8924" s="6"/>
      <c r="L8924" s="172"/>
    </row>
    <row r="8925" spans="11:12" x14ac:dyDescent="0.2">
      <c r="K8925" s="6"/>
      <c r="L8925" s="172"/>
    </row>
    <row r="8926" spans="11:12" x14ac:dyDescent="0.2">
      <c r="K8926" s="6"/>
      <c r="L8926" s="172"/>
    </row>
    <row r="8927" spans="11:12" x14ac:dyDescent="0.2">
      <c r="K8927" s="6"/>
      <c r="L8927" s="172"/>
    </row>
    <row r="8928" spans="11:12" x14ac:dyDescent="0.2">
      <c r="K8928" s="6"/>
      <c r="L8928" s="172"/>
    </row>
    <row r="8929" spans="11:12" x14ac:dyDescent="0.2">
      <c r="K8929" s="6"/>
      <c r="L8929" s="172"/>
    </row>
    <row r="8930" spans="11:12" x14ac:dyDescent="0.2">
      <c r="K8930" s="6"/>
      <c r="L8930" s="172"/>
    </row>
    <row r="8931" spans="11:12" x14ac:dyDescent="0.2">
      <c r="K8931" s="6"/>
      <c r="L8931" s="172"/>
    </row>
    <row r="8932" spans="11:12" x14ac:dyDescent="0.2">
      <c r="K8932" s="6"/>
      <c r="L8932" s="172"/>
    </row>
    <row r="8933" spans="11:12" x14ac:dyDescent="0.2">
      <c r="K8933" s="6"/>
      <c r="L8933" s="172"/>
    </row>
    <row r="8934" spans="11:12" x14ac:dyDescent="0.2">
      <c r="K8934" s="6"/>
      <c r="L8934" s="172"/>
    </row>
    <row r="8935" spans="11:12" x14ac:dyDescent="0.2">
      <c r="K8935" s="6"/>
      <c r="L8935" s="172"/>
    </row>
    <row r="8936" spans="11:12" x14ac:dyDescent="0.2">
      <c r="K8936" s="6"/>
      <c r="L8936" s="172"/>
    </row>
    <row r="8937" spans="11:12" x14ac:dyDescent="0.2">
      <c r="K8937" s="6"/>
      <c r="L8937" s="172"/>
    </row>
    <row r="8938" spans="11:12" x14ac:dyDescent="0.2">
      <c r="K8938" s="6"/>
      <c r="L8938" s="172"/>
    </row>
    <row r="8939" spans="11:12" x14ac:dyDescent="0.2">
      <c r="K8939" s="6"/>
      <c r="L8939" s="172"/>
    </row>
    <row r="8940" spans="11:12" x14ac:dyDescent="0.2">
      <c r="K8940" s="6"/>
      <c r="L8940" s="172"/>
    </row>
    <row r="8941" spans="11:12" x14ac:dyDescent="0.2">
      <c r="K8941" s="6"/>
      <c r="L8941" s="172"/>
    </row>
    <row r="8942" spans="11:12" x14ac:dyDescent="0.2">
      <c r="K8942" s="6"/>
      <c r="L8942" s="172"/>
    </row>
    <row r="8943" spans="11:12" x14ac:dyDescent="0.2">
      <c r="K8943" s="6"/>
      <c r="L8943" s="172"/>
    </row>
    <row r="8944" spans="11:12" x14ac:dyDescent="0.2">
      <c r="K8944" s="6"/>
      <c r="L8944" s="172"/>
    </row>
    <row r="8945" spans="11:12" x14ac:dyDescent="0.2">
      <c r="K8945" s="6"/>
      <c r="L8945" s="172"/>
    </row>
    <row r="8946" spans="11:12" x14ac:dyDescent="0.2">
      <c r="K8946" s="6"/>
      <c r="L8946" s="172"/>
    </row>
    <row r="8947" spans="11:12" x14ac:dyDescent="0.2">
      <c r="K8947" s="6"/>
      <c r="L8947" s="172"/>
    </row>
    <row r="8948" spans="11:12" x14ac:dyDescent="0.2">
      <c r="K8948" s="6"/>
      <c r="L8948" s="172"/>
    </row>
    <row r="8949" spans="11:12" x14ac:dyDescent="0.2">
      <c r="K8949" s="6"/>
      <c r="L8949" s="172"/>
    </row>
    <row r="8950" spans="11:12" x14ac:dyDescent="0.2">
      <c r="K8950" s="6"/>
      <c r="L8950" s="172"/>
    </row>
    <row r="8951" spans="11:12" x14ac:dyDescent="0.2">
      <c r="K8951" s="6"/>
      <c r="L8951" s="172"/>
    </row>
    <row r="8952" spans="11:12" x14ac:dyDescent="0.2">
      <c r="K8952" s="6"/>
      <c r="L8952" s="172"/>
    </row>
    <row r="8953" spans="11:12" x14ac:dyDescent="0.2">
      <c r="K8953" s="6"/>
      <c r="L8953" s="172"/>
    </row>
    <row r="8954" spans="11:12" x14ac:dyDescent="0.2">
      <c r="K8954" s="6"/>
      <c r="L8954" s="172"/>
    </row>
    <row r="8955" spans="11:12" x14ac:dyDescent="0.2">
      <c r="K8955" s="6"/>
      <c r="L8955" s="172"/>
    </row>
    <row r="8956" spans="11:12" x14ac:dyDescent="0.2">
      <c r="K8956" s="6"/>
      <c r="L8956" s="172"/>
    </row>
    <row r="8957" spans="11:12" x14ac:dyDescent="0.2">
      <c r="K8957" s="6"/>
      <c r="L8957" s="172"/>
    </row>
    <row r="8958" spans="11:12" x14ac:dyDescent="0.2">
      <c r="K8958" s="6"/>
      <c r="L8958" s="172"/>
    </row>
    <row r="8959" spans="11:12" x14ac:dyDescent="0.2">
      <c r="K8959" s="6"/>
      <c r="L8959" s="172"/>
    </row>
    <row r="8960" spans="11:12" x14ac:dyDescent="0.2">
      <c r="K8960" s="6"/>
      <c r="L8960" s="172"/>
    </row>
    <row r="8961" spans="11:12" x14ac:dyDescent="0.2">
      <c r="K8961" s="6"/>
      <c r="L8961" s="172"/>
    </row>
    <row r="8962" spans="11:12" x14ac:dyDescent="0.2">
      <c r="K8962" s="6"/>
      <c r="L8962" s="172"/>
    </row>
    <row r="8963" spans="11:12" x14ac:dyDescent="0.2">
      <c r="K8963" s="6"/>
      <c r="L8963" s="172"/>
    </row>
    <row r="8964" spans="11:12" x14ac:dyDescent="0.2">
      <c r="K8964" s="6"/>
      <c r="L8964" s="172"/>
    </row>
    <row r="8965" spans="11:12" x14ac:dyDescent="0.2">
      <c r="K8965" s="6"/>
      <c r="L8965" s="172"/>
    </row>
    <row r="8966" spans="11:12" x14ac:dyDescent="0.2">
      <c r="K8966" s="6"/>
      <c r="L8966" s="172"/>
    </row>
    <row r="8967" spans="11:12" x14ac:dyDescent="0.2">
      <c r="K8967" s="6"/>
      <c r="L8967" s="172"/>
    </row>
    <row r="8968" spans="11:12" x14ac:dyDescent="0.2">
      <c r="K8968" s="6"/>
      <c r="L8968" s="172"/>
    </row>
    <row r="8969" spans="11:12" x14ac:dyDescent="0.2">
      <c r="K8969" s="6"/>
      <c r="L8969" s="172"/>
    </row>
    <row r="8970" spans="11:12" x14ac:dyDescent="0.2">
      <c r="K8970" s="6"/>
      <c r="L8970" s="172"/>
    </row>
    <row r="8971" spans="11:12" x14ac:dyDescent="0.2">
      <c r="K8971" s="6"/>
      <c r="L8971" s="172"/>
    </row>
    <row r="8972" spans="11:12" x14ac:dyDescent="0.2">
      <c r="K8972" s="6"/>
      <c r="L8972" s="172"/>
    </row>
    <row r="8973" spans="11:12" x14ac:dyDescent="0.2">
      <c r="K8973" s="6"/>
      <c r="L8973" s="172"/>
    </row>
    <row r="8974" spans="11:12" x14ac:dyDescent="0.2">
      <c r="K8974" s="6"/>
      <c r="L8974" s="172"/>
    </row>
    <row r="8975" spans="11:12" x14ac:dyDescent="0.2">
      <c r="K8975" s="6"/>
      <c r="L8975" s="172"/>
    </row>
    <row r="8976" spans="11:12" x14ac:dyDescent="0.2">
      <c r="K8976" s="6"/>
      <c r="L8976" s="172"/>
    </row>
    <row r="8977" spans="11:12" x14ac:dyDescent="0.2">
      <c r="K8977" s="6"/>
      <c r="L8977" s="172"/>
    </row>
    <row r="8978" spans="11:12" x14ac:dyDescent="0.2">
      <c r="K8978" s="6"/>
      <c r="L8978" s="172"/>
    </row>
    <row r="8979" spans="11:12" x14ac:dyDescent="0.2">
      <c r="K8979" s="6"/>
      <c r="L8979" s="172"/>
    </row>
    <row r="8980" spans="11:12" x14ac:dyDescent="0.2">
      <c r="K8980" s="6"/>
      <c r="L8980" s="172"/>
    </row>
    <row r="8981" spans="11:12" x14ac:dyDescent="0.2">
      <c r="K8981" s="6"/>
      <c r="L8981" s="172"/>
    </row>
    <row r="8982" spans="11:12" x14ac:dyDescent="0.2">
      <c r="K8982" s="6"/>
      <c r="L8982" s="172"/>
    </row>
    <row r="8983" spans="11:12" x14ac:dyDescent="0.2">
      <c r="K8983" s="6"/>
      <c r="L8983" s="172"/>
    </row>
    <row r="8984" spans="11:12" x14ac:dyDescent="0.2">
      <c r="K8984" s="6"/>
      <c r="L8984" s="172"/>
    </row>
    <row r="8985" spans="11:12" x14ac:dyDescent="0.2">
      <c r="K8985" s="6"/>
      <c r="L8985" s="172"/>
    </row>
    <row r="8986" spans="11:12" x14ac:dyDescent="0.2">
      <c r="K8986" s="6"/>
      <c r="L8986" s="172"/>
    </row>
    <row r="8987" spans="11:12" x14ac:dyDescent="0.2">
      <c r="K8987" s="6"/>
      <c r="L8987" s="172"/>
    </row>
    <row r="8988" spans="11:12" x14ac:dyDescent="0.2">
      <c r="K8988" s="6"/>
      <c r="L8988" s="172"/>
    </row>
    <row r="8989" spans="11:12" x14ac:dyDescent="0.2">
      <c r="K8989" s="6"/>
      <c r="L8989" s="172"/>
    </row>
    <row r="8990" spans="11:12" x14ac:dyDescent="0.2">
      <c r="K8990" s="6"/>
      <c r="L8990" s="172"/>
    </row>
    <row r="8991" spans="11:12" x14ac:dyDescent="0.2">
      <c r="K8991" s="6"/>
      <c r="L8991" s="172"/>
    </row>
    <row r="8992" spans="11:12" x14ac:dyDescent="0.2">
      <c r="K8992" s="6"/>
      <c r="L8992" s="172"/>
    </row>
    <row r="8993" spans="11:12" x14ac:dyDescent="0.2">
      <c r="K8993" s="6"/>
      <c r="L8993" s="172"/>
    </row>
    <row r="8994" spans="11:12" x14ac:dyDescent="0.2">
      <c r="K8994" s="6"/>
      <c r="L8994" s="172"/>
    </row>
    <row r="8995" spans="11:12" x14ac:dyDescent="0.2">
      <c r="K8995" s="6"/>
      <c r="L8995" s="172"/>
    </row>
    <row r="8996" spans="11:12" x14ac:dyDescent="0.2">
      <c r="K8996" s="6"/>
      <c r="L8996" s="172"/>
    </row>
    <row r="8997" spans="11:12" x14ac:dyDescent="0.2">
      <c r="K8997" s="6"/>
      <c r="L8997" s="172"/>
    </row>
    <row r="8998" spans="11:12" x14ac:dyDescent="0.2">
      <c r="K8998" s="6"/>
      <c r="L8998" s="172"/>
    </row>
    <row r="8999" spans="11:12" x14ac:dyDescent="0.2">
      <c r="K8999" s="6"/>
      <c r="L8999" s="172"/>
    </row>
    <row r="9000" spans="11:12" x14ac:dyDescent="0.2">
      <c r="K9000" s="6"/>
      <c r="L9000" s="172"/>
    </row>
    <row r="9001" spans="11:12" x14ac:dyDescent="0.2">
      <c r="K9001" s="6"/>
      <c r="L9001" s="172"/>
    </row>
    <row r="9002" spans="11:12" x14ac:dyDescent="0.2">
      <c r="K9002" s="6"/>
      <c r="L9002" s="172"/>
    </row>
    <row r="9003" spans="11:12" x14ac:dyDescent="0.2">
      <c r="K9003" s="6"/>
      <c r="L9003" s="172"/>
    </row>
    <row r="9004" spans="11:12" x14ac:dyDescent="0.2">
      <c r="K9004" s="6"/>
      <c r="L9004" s="172"/>
    </row>
    <row r="9005" spans="11:12" x14ac:dyDescent="0.2">
      <c r="K9005" s="6"/>
      <c r="L9005" s="172"/>
    </row>
    <row r="9006" spans="11:12" x14ac:dyDescent="0.2">
      <c r="K9006" s="6"/>
      <c r="L9006" s="172"/>
    </row>
    <row r="9007" spans="11:12" x14ac:dyDescent="0.2">
      <c r="K9007" s="6"/>
      <c r="L9007" s="172"/>
    </row>
    <row r="9008" spans="11:12" x14ac:dyDescent="0.2">
      <c r="K9008" s="6"/>
      <c r="L9008" s="172"/>
    </row>
    <row r="9009" spans="11:12" x14ac:dyDescent="0.2">
      <c r="K9009" s="6"/>
      <c r="L9009" s="172"/>
    </row>
    <row r="9010" spans="11:12" x14ac:dyDescent="0.2">
      <c r="K9010" s="6"/>
      <c r="L9010" s="172"/>
    </row>
    <row r="9011" spans="11:12" x14ac:dyDescent="0.2">
      <c r="K9011" s="6"/>
      <c r="L9011" s="172"/>
    </row>
    <row r="9012" spans="11:12" x14ac:dyDescent="0.2">
      <c r="K9012" s="6"/>
      <c r="L9012" s="172"/>
    </row>
    <row r="9013" spans="11:12" x14ac:dyDescent="0.2">
      <c r="K9013" s="6"/>
      <c r="L9013" s="172"/>
    </row>
    <row r="9014" spans="11:12" x14ac:dyDescent="0.2">
      <c r="K9014" s="6"/>
      <c r="L9014" s="172"/>
    </row>
    <row r="9015" spans="11:12" x14ac:dyDescent="0.2">
      <c r="K9015" s="6"/>
      <c r="L9015" s="172"/>
    </row>
    <row r="9016" spans="11:12" x14ac:dyDescent="0.2">
      <c r="K9016" s="6"/>
      <c r="L9016" s="172"/>
    </row>
    <row r="9017" spans="11:12" x14ac:dyDescent="0.2">
      <c r="K9017" s="6"/>
      <c r="L9017" s="172"/>
    </row>
    <row r="9018" spans="11:12" x14ac:dyDescent="0.2">
      <c r="K9018" s="6"/>
      <c r="L9018" s="172"/>
    </row>
    <row r="9019" spans="11:12" x14ac:dyDescent="0.2">
      <c r="K9019" s="6"/>
      <c r="L9019" s="172"/>
    </row>
    <row r="9020" spans="11:12" x14ac:dyDescent="0.2">
      <c r="K9020" s="6"/>
      <c r="L9020" s="172"/>
    </row>
    <row r="9021" spans="11:12" x14ac:dyDescent="0.2">
      <c r="K9021" s="6"/>
      <c r="L9021" s="172"/>
    </row>
    <row r="9022" spans="11:12" x14ac:dyDescent="0.2">
      <c r="K9022" s="6"/>
      <c r="L9022" s="172"/>
    </row>
    <row r="9023" spans="11:12" x14ac:dyDescent="0.2">
      <c r="K9023" s="6"/>
      <c r="L9023" s="172"/>
    </row>
    <row r="9024" spans="11:12" x14ac:dyDescent="0.2">
      <c r="K9024" s="6"/>
      <c r="L9024" s="172"/>
    </row>
    <row r="9025" spans="11:12" x14ac:dyDescent="0.2">
      <c r="K9025" s="6"/>
      <c r="L9025" s="172"/>
    </row>
    <row r="9026" spans="11:12" x14ac:dyDescent="0.2">
      <c r="K9026" s="6"/>
      <c r="L9026" s="172"/>
    </row>
    <row r="9027" spans="11:12" x14ac:dyDescent="0.2">
      <c r="K9027" s="6"/>
      <c r="L9027" s="172"/>
    </row>
    <row r="9028" spans="11:12" x14ac:dyDescent="0.2">
      <c r="K9028" s="6"/>
      <c r="L9028" s="172"/>
    </row>
    <row r="9029" spans="11:12" x14ac:dyDescent="0.2">
      <c r="K9029" s="6"/>
      <c r="L9029" s="172"/>
    </row>
    <row r="9030" spans="11:12" x14ac:dyDescent="0.2">
      <c r="K9030" s="6"/>
      <c r="L9030" s="172"/>
    </row>
    <row r="9031" spans="11:12" x14ac:dyDescent="0.2">
      <c r="K9031" s="6"/>
      <c r="L9031" s="172"/>
    </row>
    <row r="9032" spans="11:12" x14ac:dyDescent="0.2">
      <c r="K9032" s="6"/>
      <c r="L9032" s="172"/>
    </row>
    <row r="9033" spans="11:12" x14ac:dyDescent="0.2">
      <c r="K9033" s="6"/>
      <c r="L9033" s="172"/>
    </row>
    <row r="9034" spans="11:12" x14ac:dyDescent="0.2">
      <c r="K9034" s="6"/>
      <c r="L9034" s="172"/>
    </row>
    <row r="9035" spans="11:12" x14ac:dyDescent="0.2">
      <c r="K9035" s="6"/>
      <c r="L9035" s="172"/>
    </row>
    <row r="9036" spans="11:12" x14ac:dyDescent="0.2">
      <c r="K9036" s="6"/>
      <c r="L9036" s="172"/>
    </row>
    <row r="9037" spans="11:12" x14ac:dyDescent="0.2">
      <c r="K9037" s="6"/>
      <c r="L9037" s="172"/>
    </row>
    <row r="9038" spans="11:12" x14ac:dyDescent="0.2">
      <c r="K9038" s="6"/>
      <c r="L9038" s="172"/>
    </row>
    <row r="9039" spans="11:12" x14ac:dyDescent="0.2">
      <c r="K9039" s="6"/>
      <c r="L9039" s="172"/>
    </row>
    <row r="9040" spans="11:12" x14ac:dyDescent="0.2">
      <c r="K9040" s="6"/>
      <c r="L9040" s="172"/>
    </row>
    <row r="9041" spans="11:12" x14ac:dyDescent="0.2">
      <c r="K9041" s="6"/>
      <c r="L9041" s="172"/>
    </row>
    <row r="9042" spans="11:12" x14ac:dyDescent="0.2">
      <c r="K9042" s="6"/>
      <c r="L9042" s="172"/>
    </row>
    <row r="9043" spans="11:12" x14ac:dyDescent="0.2">
      <c r="K9043" s="6"/>
      <c r="L9043" s="172"/>
    </row>
    <row r="9044" spans="11:12" x14ac:dyDescent="0.2">
      <c r="K9044" s="6"/>
      <c r="L9044" s="172"/>
    </row>
    <row r="9045" spans="11:12" x14ac:dyDescent="0.2">
      <c r="K9045" s="6"/>
      <c r="L9045" s="172"/>
    </row>
    <row r="9046" spans="11:12" x14ac:dyDescent="0.2">
      <c r="K9046" s="6"/>
      <c r="L9046" s="172"/>
    </row>
    <row r="9047" spans="11:12" x14ac:dyDescent="0.2">
      <c r="K9047" s="6"/>
      <c r="L9047" s="172"/>
    </row>
    <row r="9048" spans="11:12" x14ac:dyDescent="0.2">
      <c r="K9048" s="6"/>
      <c r="L9048" s="172"/>
    </row>
    <row r="9049" spans="11:12" x14ac:dyDescent="0.2">
      <c r="K9049" s="6"/>
      <c r="L9049" s="172"/>
    </row>
    <row r="9050" spans="11:12" x14ac:dyDescent="0.2">
      <c r="K9050" s="6"/>
      <c r="L9050" s="172"/>
    </row>
    <row r="9051" spans="11:12" x14ac:dyDescent="0.2">
      <c r="K9051" s="6"/>
      <c r="L9051" s="172"/>
    </row>
    <row r="9052" spans="11:12" x14ac:dyDescent="0.2">
      <c r="K9052" s="6"/>
      <c r="L9052" s="172"/>
    </row>
    <row r="9053" spans="11:12" x14ac:dyDescent="0.2">
      <c r="K9053" s="6"/>
      <c r="L9053" s="172"/>
    </row>
    <row r="9054" spans="11:12" x14ac:dyDescent="0.2">
      <c r="K9054" s="6"/>
      <c r="L9054" s="172"/>
    </row>
    <row r="9055" spans="11:12" x14ac:dyDescent="0.2">
      <c r="K9055" s="6"/>
      <c r="L9055" s="172"/>
    </row>
    <row r="9056" spans="11:12" x14ac:dyDescent="0.2">
      <c r="K9056" s="6"/>
      <c r="L9056" s="172"/>
    </row>
    <row r="9057" spans="11:12" x14ac:dyDescent="0.2">
      <c r="K9057" s="6"/>
      <c r="L9057" s="172"/>
    </row>
    <row r="9058" spans="11:12" x14ac:dyDescent="0.2">
      <c r="K9058" s="6"/>
      <c r="L9058" s="172"/>
    </row>
    <row r="9059" spans="11:12" x14ac:dyDescent="0.2">
      <c r="K9059" s="6"/>
      <c r="L9059" s="172"/>
    </row>
    <row r="9060" spans="11:12" x14ac:dyDescent="0.2">
      <c r="K9060" s="6"/>
      <c r="L9060" s="172"/>
    </row>
    <row r="9061" spans="11:12" x14ac:dyDescent="0.2">
      <c r="K9061" s="6"/>
      <c r="L9061" s="172"/>
    </row>
    <row r="9062" spans="11:12" x14ac:dyDescent="0.2">
      <c r="K9062" s="6"/>
      <c r="L9062" s="172"/>
    </row>
    <row r="9063" spans="11:12" x14ac:dyDescent="0.2">
      <c r="K9063" s="6"/>
      <c r="L9063" s="172"/>
    </row>
    <row r="9064" spans="11:12" x14ac:dyDescent="0.2">
      <c r="K9064" s="6"/>
      <c r="L9064" s="172"/>
    </row>
    <row r="9065" spans="11:12" x14ac:dyDescent="0.2">
      <c r="K9065" s="6"/>
      <c r="L9065" s="172"/>
    </row>
    <row r="9066" spans="11:12" x14ac:dyDescent="0.2">
      <c r="K9066" s="6"/>
      <c r="L9066" s="172"/>
    </row>
    <row r="9067" spans="11:12" x14ac:dyDescent="0.2">
      <c r="K9067" s="6"/>
      <c r="L9067" s="172"/>
    </row>
    <row r="9068" spans="11:12" x14ac:dyDescent="0.2">
      <c r="K9068" s="6"/>
      <c r="L9068" s="172"/>
    </row>
    <row r="9069" spans="11:12" x14ac:dyDescent="0.2">
      <c r="K9069" s="6"/>
      <c r="L9069" s="172"/>
    </row>
    <row r="9070" spans="11:12" x14ac:dyDescent="0.2">
      <c r="K9070" s="6"/>
      <c r="L9070" s="172"/>
    </row>
    <row r="9071" spans="11:12" x14ac:dyDescent="0.2">
      <c r="K9071" s="6"/>
      <c r="L9071" s="172"/>
    </row>
    <row r="9072" spans="11:12" x14ac:dyDescent="0.2">
      <c r="K9072" s="6"/>
      <c r="L9072" s="172"/>
    </row>
    <row r="9073" spans="11:12" x14ac:dyDescent="0.2">
      <c r="K9073" s="6"/>
      <c r="L9073" s="172"/>
    </row>
    <row r="9074" spans="11:12" x14ac:dyDescent="0.2">
      <c r="K9074" s="6"/>
      <c r="L9074" s="172"/>
    </row>
    <row r="9075" spans="11:12" x14ac:dyDescent="0.2">
      <c r="K9075" s="6"/>
      <c r="L9075" s="172"/>
    </row>
    <row r="9076" spans="11:12" x14ac:dyDescent="0.2">
      <c r="K9076" s="6"/>
      <c r="L9076" s="172"/>
    </row>
    <row r="9077" spans="11:12" x14ac:dyDescent="0.2">
      <c r="K9077" s="6"/>
      <c r="L9077" s="172"/>
    </row>
    <row r="9078" spans="11:12" x14ac:dyDescent="0.2">
      <c r="K9078" s="6"/>
      <c r="L9078" s="172"/>
    </row>
    <row r="9079" spans="11:12" x14ac:dyDescent="0.2">
      <c r="K9079" s="6"/>
      <c r="L9079" s="172"/>
    </row>
    <row r="9080" spans="11:12" x14ac:dyDescent="0.2">
      <c r="K9080" s="6"/>
      <c r="L9080" s="172"/>
    </row>
    <row r="9081" spans="11:12" x14ac:dyDescent="0.2">
      <c r="K9081" s="6"/>
      <c r="L9081" s="172"/>
    </row>
    <row r="9082" spans="11:12" x14ac:dyDescent="0.2">
      <c r="K9082" s="6"/>
      <c r="L9082" s="172"/>
    </row>
    <row r="9083" spans="11:12" x14ac:dyDescent="0.2">
      <c r="K9083" s="6"/>
      <c r="L9083" s="172"/>
    </row>
    <row r="9084" spans="11:12" x14ac:dyDescent="0.2">
      <c r="K9084" s="6"/>
      <c r="L9084" s="172"/>
    </row>
    <row r="9085" spans="11:12" x14ac:dyDescent="0.2">
      <c r="K9085" s="6"/>
      <c r="L9085" s="172"/>
    </row>
    <row r="9086" spans="11:12" x14ac:dyDescent="0.2">
      <c r="K9086" s="6"/>
      <c r="L9086" s="172"/>
    </row>
    <row r="9087" spans="11:12" x14ac:dyDescent="0.2">
      <c r="K9087" s="6"/>
      <c r="L9087" s="172"/>
    </row>
    <row r="9088" spans="11:12" x14ac:dyDescent="0.2">
      <c r="K9088" s="6"/>
      <c r="L9088" s="172"/>
    </row>
    <row r="9089" spans="11:12" x14ac:dyDescent="0.2">
      <c r="K9089" s="6"/>
      <c r="L9089" s="172"/>
    </row>
    <row r="9090" spans="11:12" x14ac:dyDescent="0.2">
      <c r="K9090" s="6"/>
      <c r="L9090" s="172"/>
    </row>
    <row r="9091" spans="11:12" x14ac:dyDescent="0.2">
      <c r="K9091" s="6"/>
      <c r="L9091" s="172"/>
    </row>
    <row r="9092" spans="11:12" x14ac:dyDescent="0.2">
      <c r="K9092" s="6"/>
      <c r="L9092" s="172"/>
    </row>
    <row r="9093" spans="11:12" x14ac:dyDescent="0.2">
      <c r="K9093" s="6"/>
      <c r="L9093" s="172"/>
    </row>
    <row r="9094" spans="11:12" x14ac:dyDescent="0.2">
      <c r="K9094" s="6"/>
      <c r="L9094" s="172"/>
    </row>
    <row r="9095" spans="11:12" x14ac:dyDescent="0.2">
      <c r="K9095" s="6"/>
      <c r="L9095" s="172"/>
    </row>
    <row r="9096" spans="11:12" x14ac:dyDescent="0.2">
      <c r="K9096" s="6"/>
      <c r="L9096" s="172"/>
    </row>
    <row r="9097" spans="11:12" x14ac:dyDescent="0.2">
      <c r="K9097" s="6"/>
      <c r="L9097" s="172"/>
    </row>
    <row r="9098" spans="11:12" x14ac:dyDescent="0.2">
      <c r="K9098" s="6"/>
      <c r="L9098" s="172"/>
    </row>
    <row r="9099" spans="11:12" x14ac:dyDescent="0.2">
      <c r="K9099" s="6"/>
      <c r="L9099" s="172"/>
    </row>
    <row r="9100" spans="11:12" x14ac:dyDescent="0.2">
      <c r="K9100" s="6"/>
      <c r="L9100" s="172"/>
    </row>
    <row r="9101" spans="11:12" x14ac:dyDescent="0.2">
      <c r="K9101" s="6"/>
      <c r="L9101" s="172"/>
    </row>
    <row r="9102" spans="11:12" x14ac:dyDescent="0.2">
      <c r="K9102" s="6"/>
      <c r="L9102" s="172"/>
    </row>
    <row r="9103" spans="11:12" x14ac:dyDescent="0.2">
      <c r="K9103" s="6"/>
      <c r="L9103" s="172"/>
    </row>
    <row r="9104" spans="11:12" x14ac:dyDescent="0.2">
      <c r="K9104" s="6"/>
      <c r="L9104" s="172"/>
    </row>
    <row r="9105" spans="11:12" x14ac:dyDescent="0.2">
      <c r="K9105" s="6"/>
      <c r="L9105" s="172"/>
    </row>
    <row r="9106" spans="11:12" x14ac:dyDescent="0.2">
      <c r="K9106" s="6"/>
      <c r="L9106" s="172"/>
    </row>
    <row r="9107" spans="11:12" x14ac:dyDescent="0.2">
      <c r="K9107" s="6"/>
      <c r="L9107" s="172"/>
    </row>
    <row r="9108" spans="11:12" x14ac:dyDescent="0.2">
      <c r="K9108" s="6"/>
      <c r="L9108" s="172"/>
    </row>
    <row r="9109" spans="11:12" x14ac:dyDescent="0.2">
      <c r="K9109" s="6"/>
      <c r="L9109" s="172"/>
    </row>
    <row r="9110" spans="11:12" x14ac:dyDescent="0.2">
      <c r="K9110" s="6"/>
      <c r="L9110" s="172"/>
    </row>
    <row r="9111" spans="11:12" x14ac:dyDescent="0.2">
      <c r="K9111" s="6"/>
      <c r="L9111" s="172"/>
    </row>
    <row r="9112" spans="11:12" x14ac:dyDescent="0.2">
      <c r="K9112" s="6"/>
      <c r="L9112" s="172"/>
    </row>
    <row r="9113" spans="11:12" x14ac:dyDescent="0.2">
      <c r="K9113" s="6"/>
      <c r="L9113" s="172"/>
    </row>
    <row r="9114" spans="11:12" x14ac:dyDescent="0.2">
      <c r="K9114" s="6"/>
      <c r="L9114" s="172"/>
    </row>
    <row r="9115" spans="11:12" x14ac:dyDescent="0.2">
      <c r="K9115" s="6"/>
      <c r="L9115" s="172"/>
    </row>
    <row r="9116" spans="11:12" x14ac:dyDescent="0.2">
      <c r="K9116" s="6"/>
      <c r="L9116" s="172"/>
    </row>
    <row r="9117" spans="11:12" x14ac:dyDescent="0.2">
      <c r="K9117" s="6"/>
      <c r="L9117" s="172"/>
    </row>
    <row r="9118" spans="11:12" x14ac:dyDescent="0.2">
      <c r="K9118" s="6"/>
      <c r="L9118" s="172"/>
    </row>
    <row r="9119" spans="11:12" x14ac:dyDescent="0.2">
      <c r="K9119" s="6"/>
      <c r="L9119" s="172"/>
    </row>
    <row r="9120" spans="11:12" x14ac:dyDescent="0.2">
      <c r="K9120" s="6"/>
      <c r="L9120" s="172"/>
    </row>
    <row r="9121" spans="11:12" x14ac:dyDescent="0.2">
      <c r="K9121" s="6"/>
      <c r="L9121" s="172"/>
    </row>
    <row r="9122" spans="11:12" x14ac:dyDescent="0.2">
      <c r="K9122" s="6"/>
      <c r="L9122" s="172"/>
    </row>
    <row r="9123" spans="11:12" x14ac:dyDescent="0.2">
      <c r="K9123" s="6"/>
      <c r="L9123" s="172"/>
    </row>
    <row r="9124" spans="11:12" x14ac:dyDescent="0.2">
      <c r="K9124" s="6"/>
      <c r="L9124" s="172"/>
    </row>
    <row r="9125" spans="11:12" x14ac:dyDescent="0.2">
      <c r="K9125" s="6"/>
      <c r="L9125" s="172"/>
    </row>
    <row r="9126" spans="11:12" x14ac:dyDescent="0.2">
      <c r="K9126" s="6"/>
      <c r="L9126" s="172"/>
    </row>
    <row r="9127" spans="11:12" x14ac:dyDescent="0.2">
      <c r="K9127" s="6"/>
      <c r="L9127" s="172"/>
    </row>
    <row r="9128" spans="11:12" x14ac:dyDescent="0.2">
      <c r="K9128" s="6"/>
      <c r="L9128" s="172"/>
    </row>
    <row r="9129" spans="11:12" x14ac:dyDescent="0.2">
      <c r="K9129" s="6"/>
      <c r="L9129" s="172"/>
    </row>
    <row r="9130" spans="11:12" x14ac:dyDescent="0.2">
      <c r="K9130" s="6"/>
      <c r="L9130" s="172"/>
    </row>
    <row r="9131" spans="11:12" x14ac:dyDescent="0.2">
      <c r="K9131" s="6"/>
      <c r="L9131" s="172"/>
    </row>
    <row r="9132" spans="11:12" x14ac:dyDescent="0.2">
      <c r="K9132" s="6"/>
      <c r="L9132" s="172"/>
    </row>
    <row r="9133" spans="11:12" x14ac:dyDescent="0.2">
      <c r="K9133" s="6"/>
      <c r="L9133" s="172"/>
    </row>
    <row r="9134" spans="11:12" x14ac:dyDescent="0.2">
      <c r="K9134" s="6"/>
      <c r="L9134" s="172"/>
    </row>
    <row r="9135" spans="11:12" x14ac:dyDescent="0.2">
      <c r="K9135" s="6"/>
      <c r="L9135" s="172"/>
    </row>
    <row r="9136" spans="11:12" x14ac:dyDescent="0.2">
      <c r="K9136" s="6"/>
      <c r="L9136" s="172"/>
    </row>
    <row r="9137" spans="11:12" x14ac:dyDescent="0.2">
      <c r="K9137" s="6"/>
      <c r="L9137" s="172"/>
    </row>
    <row r="9138" spans="11:12" x14ac:dyDescent="0.2">
      <c r="K9138" s="6"/>
      <c r="L9138" s="172"/>
    </row>
    <row r="9139" spans="11:12" x14ac:dyDescent="0.2">
      <c r="K9139" s="6"/>
      <c r="L9139" s="172"/>
    </row>
    <row r="9140" spans="11:12" x14ac:dyDescent="0.2">
      <c r="K9140" s="6"/>
      <c r="L9140" s="172"/>
    </row>
    <row r="9141" spans="11:12" x14ac:dyDescent="0.2">
      <c r="K9141" s="6"/>
      <c r="L9141" s="172"/>
    </row>
    <row r="9142" spans="11:12" x14ac:dyDescent="0.2">
      <c r="K9142" s="6"/>
      <c r="L9142" s="172"/>
    </row>
    <row r="9143" spans="11:12" x14ac:dyDescent="0.2">
      <c r="K9143" s="6"/>
      <c r="L9143" s="172"/>
    </row>
    <row r="9144" spans="11:12" x14ac:dyDescent="0.2">
      <c r="K9144" s="6"/>
      <c r="L9144" s="172"/>
    </row>
    <row r="9145" spans="11:12" x14ac:dyDescent="0.2">
      <c r="K9145" s="6"/>
      <c r="L9145" s="172"/>
    </row>
    <row r="9146" spans="11:12" x14ac:dyDescent="0.2">
      <c r="K9146" s="6"/>
      <c r="L9146" s="172"/>
    </row>
    <row r="9147" spans="11:12" x14ac:dyDescent="0.2">
      <c r="K9147" s="6"/>
      <c r="L9147" s="172"/>
    </row>
    <row r="9148" spans="11:12" x14ac:dyDescent="0.2">
      <c r="K9148" s="6"/>
      <c r="L9148" s="172"/>
    </row>
    <row r="9149" spans="11:12" x14ac:dyDescent="0.2">
      <c r="K9149" s="6"/>
      <c r="L9149" s="172"/>
    </row>
    <row r="9150" spans="11:12" x14ac:dyDescent="0.2">
      <c r="K9150" s="6"/>
      <c r="L9150" s="172"/>
    </row>
    <row r="9151" spans="11:12" x14ac:dyDescent="0.2">
      <c r="K9151" s="6"/>
      <c r="L9151" s="172"/>
    </row>
    <row r="9152" spans="11:12" x14ac:dyDescent="0.2">
      <c r="K9152" s="6"/>
      <c r="L9152" s="172"/>
    </row>
    <row r="9153" spans="11:12" x14ac:dyDescent="0.2">
      <c r="K9153" s="6"/>
      <c r="L9153" s="172"/>
    </row>
    <row r="9154" spans="11:12" x14ac:dyDescent="0.2">
      <c r="K9154" s="6"/>
      <c r="L9154" s="172"/>
    </row>
    <row r="9155" spans="11:12" x14ac:dyDescent="0.2">
      <c r="K9155" s="6"/>
      <c r="L9155" s="172"/>
    </row>
    <row r="9156" spans="11:12" x14ac:dyDescent="0.2">
      <c r="K9156" s="6"/>
      <c r="L9156" s="172"/>
    </row>
    <row r="9157" spans="11:12" x14ac:dyDescent="0.2">
      <c r="K9157" s="6"/>
      <c r="L9157" s="172"/>
    </row>
    <row r="9158" spans="11:12" x14ac:dyDescent="0.2">
      <c r="K9158" s="6"/>
      <c r="L9158" s="172"/>
    </row>
    <row r="9159" spans="11:12" x14ac:dyDescent="0.2">
      <c r="K9159" s="6"/>
      <c r="L9159" s="172"/>
    </row>
    <row r="9160" spans="11:12" x14ac:dyDescent="0.2">
      <c r="K9160" s="6"/>
      <c r="L9160" s="172"/>
    </row>
    <row r="9161" spans="11:12" x14ac:dyDescent="0.2">
      <c r="K9161" s="6"/>
      <c r="L9161" s="172"/>
    </row>
    <row r="9162" spans="11:12" x14ac:dyDescent="0.2">
      <c r="K9162" s="6"/>
      <c r="L9162" s="172"/>
    </row>
    <row r="9163" spans="11:12" x14ac:dyDescent="0.2">
      <c r="K9163" s="6"/>
      <c r="L9163" s="172"/>
    </row>
    <row r="9164" spans="11:12" x14ac:dyDescent="0.2">
      <c r="K9164" s="6"/>
      <c r="L9164" s="172"/>
    </row>
    <row r="9165" spans="11:12" x14ac:dyDescent="0.2">
      <c r="K9165" s="6"/>
      <c r="L9165" s="172"/>
    </row>
    <row r="9166" spans="11:12" x14ac:dyDescent="0.2">
      <c r="K9166" s="6"/>
      <c r="L9166" s="172"/>
    </row>
    <row r="9167" spans="11:12" x14ac:dyDescent="0.2">
      <c r="K9167" s="6"/>
      <c r="L9167" s="172"/>
    </row>
    <row r="9168" spans="11:12" x14ac:dyDescent="0.2">
      <c r="K9168" s="6"/>
      <c r="L9168" s="172"/>
    </row>
    <row r="9169" spans="11:12" x14ac:dyDescent="0.2">
      <c r="K9169" s="6"/>
      <c r="L9169" s="172"/>
    </row>
    <row r="9170" spans="11:12" x14ac:dyDescent="0.2">
      <c r="K9170" s="6"/>
      <c r="L9170" s="172"/>
    </row>
    <row r="9171" spans="11:12" x14ac:dyDescent="0.2">
      <c r="K9171" s="6"/>
      <c r="L9171" s="172"/>
    </row>
    <row r="9172" spans="11:12" x14ac:dyDescent="0.2">
      <c r="K9172" s="6"/>
      <c r="L9172" s="172"/>
    </row>
    <row r="9173" spans="11:12" x14ac:dyDescent="0.2">
      <c r="K9173" s="6"/>
      <c r="L9173" s="172"/>
    </row>
    <row r="9174" spans="11:12" x14ac:dyDescent="0.2">
      <c r="K9174" s="6"/>
      <c r="L9174" s="172"/>
    </row>
    <row r="9175" spans="11:12" x14ac:dyDescent="0.2">
      <c r="K9175" s="6"/>
      <c r="L9175" s="172"/>
    </row>
    <row r="9176" spans="11:12" x14ac:dyDescent="0.2">
      <c r="K9176" s="6"/>
      <c r="L9176" s="172"/>
    </row>
    <row r="9177" spans="11:12" x14ac:dyDescent="0.2">
      <c r="K9177" s="6"/>
      <c r="L9177" s="172"/>
    </row>
    <row r="9178" spans="11:12" x14ac:dyDescent="0.2">
      <c r="K9178" s="6"/>
      <c r="L9178" s="172"/>
    </row>
    <row r="9179" spans="11:12" x14ac:dyDescent="0.2">
      <c r="K9179" s="6"/>
      <c r="L9179" s="172"/>
    </row>
    <row r="9180" spans="11:12" x14ac:dyDescent="0.2">
      <c r="K9180" s="6"/>
      <c r="L9180" s="172"/>
    </row>
    <row r="9181" spans="11:12" x14ac:dyDescent="0.2">
      <c r="K9181" s="6"/>
      <c r="L9181" s="172"/>
    </row>
    <row r="9182" spans="11:12" x14ac:dyDescent="0.2">
      <c r="K9182" s="6"/>
      <c r="L9182" s="172"/>
    </row>
    <row r="9183" spans="11:12" x14ac:dyDescent="0.2">
      <c r="K9183" s="6"/>
      <c r="L9183" s="172"/>
    </row>
    <row r="9184" spans="11:12" x14ac:dyDescent="0.2">
      <c r="K9184" s="6"/>
      <c r="L9184" s="172"/>
    </row>
    <row r="9185" spans="11:12" x14ac:dyDescent="0.2">
      <c r="K9185" s="6"/>
      <c r="L9185" s="172"/>
    </row>
    <row r="9186" spans="11:12" x14ac:dyDescent="0.2">
      <c r="K9186" s="6"/>
      <c r="L9186" s="172"/>
    </row>
    <row r="9187" spans="11:12" x14ac:dyDescent="0.2">
      <c r="K9187" s="6"/>
      <c r="L9187" s="172"/>
    </row>
    <row r="9188" spans="11:12" x14ac:dyDescent="0.2">
      <c r="K9188" s="6"/>
      <c r="L9188" s="172"/>
    </row>
    <row r="9189" spans="11:12" x14ac:dyDescent="0.2">
      <c r="K9189" s="6"/>
      <c r="L9189" s="172"/>
    </row>
    <row r="9190" spans="11:12" x14ac:dyDescent="0.2">
      <c r="K9190" s="6"/>
      <c r="L9190" s="172"/>
    </row>
    <row r="9191" spans="11:12" x14ac:dyDescent="0.2">
      <c r="K9191" s="6"/>
      <c r="L9191" s="172"/>
    </row>
    <row r="9192" spans="11:12" x14ac:dyDescent="0.2">
      <c r="K9192" s="6"/>
      <c r="L9192" s="172"/>
    </row>
    <row r="9193" spans="11:12" x14ac:dyDescent="0.2">
      <c r="K9193" s="6"/>
      <c r="L9193" s="172"/>
    </row>
    <row r="9194" spans="11:12" x14ac:dyDescent="0.2">
      <c r="K9194" s="6"/>
      <c r="L9194" s="172"/>
    </row>
    <row r="9195" spans="11:12" x14ac:dyDescent="0.2">
      <c r="K9195" s="6"/>
      <c r="L9195" s="172"/>
    </row>
    <row r="9196" spans="11:12" x14ac:dyDescent="0.2">
      <c r="K9196" s="6"/>
      <c r="L9196" s="172"/>
    </row>
    <row r="9197" spans="11:12" x14ac:dyDescent="0.2">
      <c r="K9197" s="6"/>
      <c r="L9197" s="172"/>
    </row>
    <row r="9198" spans="11:12" x14ac:dyDescent="0.2">
      <c r="K9198" s="6"/>
      <c r="L9198" s="172"/>
    </row>
    <row r="9199" spans="11:12" x14ac:dyDescent="0.2">
      <c r="K9199" s="6"/>
      <c r="L9199" s="172"/>
    </row>
    <row r="9200" spans="11:12" x14ac:dyDescent="0.2">
      <c r="K9200" s="6"/>
      <c r="L9200" s="172"/>
    </row>
    <row r="9201" spans="11:12" x14ac:dyDescent="0.2">
      <c r="K9201" s="6"/>
      <c r="L9201" s="172"/>
    </row>
    <row r="9202" spans="11:12" x14ac:dyDescent="0.2">
      <c r="K9202" s="6"/>
      <c r="L9202" s="172"/>
    </row>
    <row r="9203" spans="11:12" x14ac:dyDescent="0.2">
      <c r="K9203" s="6"/>
      <c r="L9203" s="172"/>
    </row>
    <row r="9204" spans="11:12" x14ac:dyDescent="0.2">
      <c r="K9204" s="6"/>
      <c r="L9204" s="172"/>
    </row>
    <row r="9205" spans="11:12" x14ac:dyDescent="0.2">
      <c r="K9205" s="6"/>
      <c r="L9205" s="172"/>
    </row>
    <row r="9206" spans="11:12" x14ac:dyDescent="0.2">
      <c r="K9206" s="6"/>
      <c r="L9206" s="172"/>
    </row>
    <row r="9207" spans="11:12" x14ac:dyDescent="0.2">
      <c r="K9207" s="6"/>
      <c r="L9207" s="172"/>
    </row>
    <row r="9208" spans="11:12" x14ac:dyDescent="0.2">
      <c r="K9208" s="6"/>
      <c r="L9208" s="172"/>
    </row>
    <row r="9209" spans="11:12" x14ac:dyDescent="0.2">
      <c r="K9209" s="6"/>
      <c r="L9209" s="172"/>
    </row>
    <row r="9210" spans="11:12" x14ac:dyDescent="0.2">
      <c r="K9210" s="6"/>
      <c r="L9210" s="172"/>
    </row>
    <row r="9211" spans="11:12" x14ac:dyDescent="0.2">
      <c r="K9211" s="6"/>
      <c r="L9211" s="172"/>
    </row>
    <row r="9212" spans="11:12" x14ac:dyDescent="0.2">
      <c r="K9212" s="6"/>
      <c r="L9212" s="172"/>
    </row>
    <row r="9213" spans="11:12" x14ac:dyDescent="0.2">
      <c r="K9213" s="6"/>
      <c r="L9213" s="172"/>
    </row>
    <row r="9214" spans="11:12" x14ac:dyDescent="0.2">
      <c r="K9214" s="6"/>
      <c r="L9214" s="172"/>
    </row>
    <row r="9215" spans="11:12" x14ac:dyDescent="0.2">
      <c r="K9215" s="6"/>
      <c r="L9215" s="172"/>
    </row>
    <row r="9216" spans="11:12" x14ac:dyDescent="0.2">
      <c r="K9216" s="6"/>
      <c r="L9216" s="172"/>
    </row>
    <row r="9217" spans="11:12" x14ac:dyDescent="0.2">
      <c r="K9217" s="6"/>
      <c r="L9217" s="172"/>
    </row>
    <row r="9218" spans="11:12" x14ac:dyDescent="0.2">
      <c r="K9218" s="6"/>
      <c r="L9218" s="172"/>
    </row>
    <row r="9219" spans="11:12" x14ac:dyDescent="0.2">
      <c r="K9219" s="6"/>
      <c r="L9219" s="172"/>
    </row>
    <row r="9220" spans="11:12" x14ac:dyDescent="0.2">
      <c r="K9220" s="6"/>
      <c r="L9220" s="172"/>
    </row>
    <row r="9221" spans="11:12" x14ac:dyDescent="0.2">
      <c r="K9221" s="6"/>
      <c r="L9221" s="172"/>
    </row>
    <row r="9222" spans="11:12" x14ac:dyDescent="0.2">
      <c r="K9222" s="6"/>
      <c r="L9222" s="172"/>
    </row>
    <row r="9223" spans="11:12" x14ac:dyDescent="0.2">
      <c r="K9223" s="6"/>
      <c r="L9223" s="172"/>
    </row>
    <row r="9224" spans="11:12" x14ac:dyDescent="0.2">
      <c r="K9224" s="6"/>
      <c r="L9224" s="172"/>
    </row>
    <row r="9225" spans="11:12" x14ac:dyDescent="0.2">
      <c r="K9225" s="6"/>
      <c r="L9225" s="172"/>
    </row>
    <row r="9226" spans="11:12" x14ac:dyDescent="0.2">
      <c r="K9226" s="6"/>
      <c r="L9226" s="172"/>
    </row>
    <row r="9227" spans="11:12" x14ac:dyDescent="0.2">
      <c r="K9227" s="6"/>
      <c r="L9227" s="172"/>
    </row>
    <row r="9228" spans="11:12" x14ac:dyDescent="0.2">
      <c r="K9228" s="6"/>
      <c r="L9228" s="172"/>
    </row>
    <row r="9229" spans="11:12" x14ac:dyDescent="0.2">
      <c r="K9229" s="6"/>
      <c r="L9229" s="172"/>
    </row>
    <row r="9230" spans="11:12" x14ac:dyDescent="0.2">
      <c r="K9230" s="6"/>
      <c r="L9230" s="172"/>
    </row>
    <row r="9231" spans="11:12" x14ac:dyDescent="0.2">
      <c r="K9231" s="6"/>
      <c r="L9231" s="172"/>
    </row>
    <row r="9232" spans="11:12" x14ac:dyDescent="0.2">
      <c r="K9232" s="6"/>
      <c r="L9232" s="172"/>
    </row>
    <row r="9233" spans="11:12" x14ac:dyDescent="0.2">
      <c r="K9233" s="6"/>
      <c r="L9233" s="172"/>
    </row>
    <row r="9234" spans="11:12" x14ac:dyDescent="0.2">
      <c r="K9234" s="6"/>
      <c r="L9234" s="172"/>
    </row>
    <row r="9235" spans="11:12" x14ac:dyDescent="0.2">
      <c r="K9235" s="6"/>
      <c r="L9235" s="172"/>
    </row>
    <row r="9236" spans="11:12" x14ac:dyDescent="0.2">
      <c r="K9236" s="6"/>
      <c r="L9236" s="172"/>
    </row>
    <row r="9237" spans="11:12" x14ac:dyDescent="0.2">
      <c r="K9237" s="6"/>
      <c r="L9237" s="172"/>
    </row>
    <row r="9238" spans="11:12" x14ac:dyDescent="0.2">
      <c r="K9238" s="6"/>
      <c r="L9238" s="172"/>
    </row>
    <row r="9239" spans="11:12" x14ac:dyDescent="0.2">
      <c r="K9239" s="6"/>
      <c r="L9239" s="172"/>
    </row>
    <row r="9240" spans="11:12" x14ac:dyDescent="0.2">
      <c r="K9240" s="6"/>
      <c r="L9240" s="172"/>
    </row>
    <row r="9241" spans="11:12" x14ac:dyDescent="0.2">
      <c r="K9241" s="6"/>
      <c r="L9241" s="172"/>
    </row>
    <row r="9242" spans="11:12" x14ac:dyDescent="0.2">
      <c r="K9242" s="6"/>
      <c r="L9242" s="172"/>
    </row>
    <row r="9243" spans="11:12" x14ac:dyDescent="0.2">
      <c r="K9243" s="6"/>
      <c r="L9243" s="172"/>
    </row>
    <row r="9244" spans="11:12" x14ac:dyDescent="0.2">
      <c r="K9244" s="6"/>
      <c r="L9244" s="172"/>
    </row>
    <row r="9245" spans="11:12" x14ac:dyDescent="0.2">
      <c r="K9245" s="6"/>
      <c r="L9245" s="172"/>
    </row>
    <row r="9246" spans="11:12" x14ac:dyDescent="0.2">
      <c r="K9246" s="6"/>
      <c r="L9246" s="172"/>
    </row>
    <row r="9247" spans="11:12" x14ac:dyDescent="0.2">
      <c r="K9247" s="6"/>
      <c r="L9247" s="172"/>
    </row>
    <row r="9248" spans="11:12" x14ac:dyDescent="0.2">
      <c r="K9248" s="6"/>
      <c r="L9248" s="172"/>
    </row>
    <row r="9249" spans="11:12" x14ac:dyDescent="0.2">
      <c r="K9249" s="6"/>
      <c r="L9249" s="172"/>
    </row>
    <row r="9250" spans="11:12" x14ac:dyDescent="0.2">
      <c r="K9250" s="6"/>
      <c r="L9250" s="172"/>
    </row>
    <row r="9251" spans="11:12" x14ac:dyDescent="0.2">
      <c r="K9251" s="6"/>
      <c r="L9251" s="172"/>
    </row>
    <row r="9252" spans="11:12" x14ac:dyDescent="0.2">
      <c r="K9252" s="6"/>
      <c r="L9252" s="172"/>
    </row>
    <row r="9253" spans="11:12" x14ac:dyDescent="0.2">
      <c r="K9253" s="6"/>
      <c r="L9253" s="172"/>
    </row>
    <row r="9254" spans="11:12" x14ac:dyDescent="0.2">
      <c r="K9254" s="6"/>
      <c r="L9254" s="172"/>
    </row>
    <row r="9255" spans="11:12" x14ac:dyDescent="0.2">
      <c r="K9255" s="6"/>
      <c r="L9255" s="172"/>
    </row>
    <row r="9256" spans="11:12" x14ac:dyDescent="0.2">
      <c r="K9256" s="6"/>
      <c r="L9256" s="172"/>
    </row>
    <row r="9257" spans="11:12" x14ac:dyDescent="0.2">
      <c r="K9257" s="6"/>
      <c r="L9257" s="172"/>
    </row>
    <row r="9258" spans="11:12" x14ac:dyDescent="0.2">
      <c r="K9258" s="6"/>
      <c r="L9258" s="172"/>
    </row>
    <row r="9259" spans="11:12" x14ac:dyDescent="0.2">
      <c r="K9259" s="6"/>
      <c r="L9259" s="172"/>
    </row>
    <row r="9260" spans="11:12" x14ac:dyDescent="0.2">
      <c r="K9260" s="6"/>
      <c r="L9260" s="172"/>
    </row>
    <row r="9261" spans="11:12" x14ac:dyDescent="0.2">
      <c r="K9261" s="6"/>
      <c r="L9261" s="172"/>
    </row>
    <row r="9262" spans="11:12" x14ac:dyDescent="0.2">
      <c r="K9262" s="6"/>
      <c r="L9262" s="172"/>
    </row>
    <row r="9263" spans="11:12" x14ac:dyDescent="0.2">
      <c r="K9263" s="6"/>
      <c r="L9263" s="172"/>
    </row>
    <row r="9264" spans="11:12" x14ac:dyDescent="0.2">
      <c r="K9264" s="6"/>
      <c r="L9264" s="172"/>
    </row>
    <row r="9265" spans="11:12" x14ac:dyDescent="0.2">
      <c r="K9265" s="6"/>
      <c r="L9265" s="172"/>
    </row>
    <row r="9266" spans="11:12" x14ac:dyDescent="0.2">
      <c r="K9266" s="6"/>
      <c r="L9266" s="172"/>
    </row>
    <row r="9267" spans="11:12" x14ac:dyDescent="0.2">
      <c r="K9267" s="6"/>
      <c r="L9267" s="172"/>
    </row>
    <row r="9268" spans="11:12" x14ac:dyDescent="0.2">
      <c r="K9268" s="6"/>
      <c r="L9268" s="172"/>
    </row>
    <row r="9269" spans="11:12" x14ac:dyDescent="0.2">
      <c r="K9269" s="6"/>
      <c r="L9269" s="172"/>
    </row>
    <row r="9270" spans="11:12" x14ac:dyDescent="0.2">
      <c r="K9270" s="6"/>
      <c r="L9270" s="172"/>
    </row>
    <row r="9271" spans="11:12" x14ac:dyDescent="0.2">
      <c r="K9271" s="6"/>
      <c r="L9271" s="172"/>
    </row>
    <row r="9272" spans="11:12" x14ac:dyDescent="0.2">
      <c r="K9272" s="6"/>
      <c r="L9272" s="172"/>
    </row>
    <row r="9273" spans="11:12" x14ac:dyDescent="0.2">
      <c r="K9273" s="6"/>
      <c r="L9273" s="172"/>
    </row>
    <row r="9274" spans="11:12" x14ac:dyDescent="0.2">
      <c r="K9274" s="6"/>
      <c r="L9274" s="172"/>
    </row>
    <row r="9275" spans="11:12" x14ac:dyDescent="0.2">
      <c r="K9275" s="6"/>
      <c r="L9275" s="172"/>
    </row>
    <row r="9276" spans="11:12" x14ac:dyDescent="0.2">
      <c r="K9276" s="6"/>
      <c r="L9276" s="172"/>
    </row>
    <row r="9277" spans="11:12" x14ac:dyDescent="0.2">
      <c r="K9277" s="6"/>
      <c r="L9277" s="172"/>
    </row>
    <row r="9278" spans="11:12" x14ac:dyDescent="0.2">
      <c r="K9278" s="6"/>
      <c r="L9278" s="172"/>
    </row>
    <row r="9279" spans="11:12" x14ac:dyDescent="0.2">
      <c r="K9279" s="6"/>
      <c r="L9279" s="172"/>
    </row>
    <row r="9280" spans="11:12" x14ac:dyDescent="0.2">
      <c r="K9280" s="6"/>
      <c r="L9280" s="172"/>
    </row>
    <row r="9281" spans="11:12" x14ac:dyDescent="0.2">
      <c r="K9281" s="6"/>
      <c r="L9281" s="172"/>
    </row>
    <row r="9282" spans="11:12" x14ac:dyDescent="0.2">
      <c r="K9282" s="6"/>
      <c r="L9282" s="172"/>
    </row>
    <row r="9283" spans="11:12" x14ac:dyDescent="0.2">
      <c r="K9283" s="6"/>
      <c r="L9283" s="172"/>
    </row>
    <row r="9284" spans="11:12" x14ac:dyDescent="0.2">
      <c r="K9284" s="6"/>
      <c r="L9284" s="172"/>
    </row>
    <row r="9285" spans="11:12" x14ac:dyDescent="0.2">
      <c r="K9285" s="6"/>
      <c r="L9285" s="172"/>
    </row>
    <row r="9286" spans="11:12" x14ac:dyDescent="0.2">
      <c r="K9286" s="6"/>
      <c r="L9286" s="172"/>
    </row>
    <row r="9287" spans="11:12" x14ac:dyDescent="0.2">
      <c r="K9287" s="6"/>
      <c r="L9287" s="172"/>
    </row>
    <row r="9288" spans="11:12" x14ac:dyDescent="0.2">
      <c r="K9288" s="6"/>
      <c r="L9288" s="172"/>
    </row>
    <row r="9289" spans="11:12" x14ac:dyDescent="0.2">
      <c r="K9289" s="6"/>
      <c r="L9289" s="172"/>
    </row>
    <row r="9290" spans="11:12" x14ac:dyDescent="0.2">
      <c r="K9290" s="6"/>
      <c r="L9290" s="172"/>
    </row>
    <row r="9291" spans="11:12" x14ac:dyDescent="0.2">
      <c r="K9291" s="6"/>
      <c r="L9291" s="172"/>
    </row>
    <row r="9292" spans="11:12" x14ac:dyDescent="0.2">
      <c r="K9292" s="6"/>
      <c r="L9292" s="172"/>
    </row>
    <row r="9293" spans="11:12" x14ac:dyDescent="0.2">
      <c r="K9293" s="6"/>
      <c r="L9293" s="172"/>
    </row>
    <row r="9294" spans="11:12" x14ac:dyDescent="0.2">
      <c r="K9294" s="6"/>
      <c r="L9294" s="172"/>
    </row>
    <row r="9295" spans="11:12" x14ac:dyDescent="0.2">
      <c r="K9295" s="6"/>
      <c r="L9295" s="172"/>
    </row>
    <row r="9296" spans="11:12" x14ac:dyDescent="0.2">
      <c r="K9296" s="6"/>
      <c r="L9296" s="172"/>
    </row>
    <row r="9297" spans="11:12" x14ac:dyDescent="0.2">
      <c r="K9297" s="6"/>
      <c r="L9297" s="172"/>
    </row>
    <row r="9298" spans="11:12" x14ac:dyDescent="0.2">
      <c r="K9298" s="6"/>
      <c r="L9298" s="172"/>
    </row>
    <row r="9299" spans="11:12" x14ac:dyDescent="0.2">
      <c r="K9299" s="6"/>
      <c r="L9299" s="172"/>
    </row>
    <row r="9300" spans="11:12" x14ac:dyDescent="0.2">
      <c r="K9300" s="6"/>
      <c r="L9300" s="172"/>
    </row>
    <row r="9301" spans="11:12" x14ac:dyDescent="0.2">
      <c r="K9301" s="6"/>
      <c r="L9301" s="172"/>
    </row>
    <row r="9302" spans="11:12" x14ac:dyDescent="0.2">
      <c r="K9302" s="6"/>
      <c r="L9302" s="172"/>
    </row>
    <row r="9303" spans="11:12" x14ac:dyDescent="0.2">
      <c r="K9303" s="6"/>
      <c r="L9303" s="172"/>
    </row>
    <row r="9304" spans="11:12" x14ac:dyDescent="0.2">
      <c r="K9304" s="6"/>
      <c r="L9304" s="172"/>
    </row>
    <row r="9305" spans="11:12" x14ac:dyDescent="0.2">
      <c r="K9305" s="6"/>
      <c r="L9305" s="172"/>
    </row>
    <row r="9306" spans="11:12" x14ac:dyDescent="0.2">
      <c r="K9306" s="6"/>
      <c r="L9306" s="172"/>
    </row>
    <row r="9307" spans="11:12" x14ac:dyDescent="0.2">
      <c r="K9307" s="6"/>
      <c r="L9307" s="172"/>
    </row>
    <row r="9308" spans="11:12" x14ac:dyDescent="0.2">
      <c r="K9308" s="6"/>
      <c r="L9308" s="172"/>
    </row>
    <row r="9309" spans="11:12" x14ac:dyDescent="0.2">
      <c r="K9309" s="6"/>
      <c r="L9309" s="172"/>
    </row>
    <row r="9310" spans="11:12" x14ac:dyDescent="0.2">
      <c r="K9310" s="6"/>
      <c r="L9310" s="172"/>
    </row>
    <row r="9311" spans="11:12" x14ac:dyDescent="0.2">
      <c r="K9311" s="6"/>
      <c r="L9311" s="172"/>
    </row>
    <row r="9312" spans="11:12" x14ac:dyDescent="0.2">
      <c r="K9312" s="6"/>
      <c r="L9312" s="172"/>
    </row>
    <row r="9313" spans="11:12" x14ac:dyDescent="0.2">
      <c r="K9313" s="6"/>
      <c r="L9313" s="172"/>
    </row>
    <row r="9314" spans="11:12" x14ac:dyDescent="0.2">
      <c r="K9314" s="6"/>
      <c r="L9314" s="172"/>
    </row>
    <row r="9315" spans="11:12" x14ac:dyDescent="0.2">
      <c r="K9315" s="6"/>
      <c r="L9315" s="172"/>
    </row>
    <row r="9316" spans="11:12" x14ac:dyDescent="0.2">
      <c r="K9316" s="6"/>
      <c r="L9316" s="172"/>
    </row>
    <row r="9317" spans="11:12" x14ac:dyDescent="0.2">
      <c r="K9317" s="6"/>
      <c r="L9317" s="172"/>
    </row>
    <row r="9318" spans="11:12" x14ac:dyDescent="0.2">
      <c r="K9318" s="6"/>
      <c r="L9318" s="172"/>
    </row>
    <row r="9319" spans="11:12" x14ac:dyDescent="0.2">
      <c r="K9319" s="6"/>
      <c r="L9319" s="172"/>
    </row>
    <row r="9320" spans="11:12" x14ac:dyDescent="0.2">
      <c r="K9320" s="6"/>
      <c r="L9320" s="172"/>
    </row>
    <row r="9321" spans="11:12" x14ac:dyDescent="0.2">
      <c r="K9321" s="6"/>
      <c r="L9321" s="172"/>
    </row>
    <row r="9322" spans="11:12" x14ac:dyDescent="0.2">
      <c r="K9322" s="6"/>
      <c r="L9322" s="172"/>
    </row>
    <row r="9323" spans="11:12" x14ac:dyDescent="0.2">
      <c r="K9323" s="6"/>
      <c r="L9323" s="172"/>
    </row>
    <row r="9324" spans="11:12" x14ac:dyDescent="0.2">
      <c r="K9324" s="6"/>
      <c r="L9324" s="172"/>
    </row>
    <row r="9325" spans="11:12" x14ac:dyDescent="0.2">
      <c r="K9325" s="6"/>
      <c r="L9325" s="172"/>
    </row>
    <row r="9326" spans="11:12" x14ac:dyDescent="0.2">
      <c r="K9326" s="6"/>
      <c r="L9326" s="172"/>
    </row>
    <row r="9327" spans="11:12" x14ac:dyDescent="0.2">
      <c r="K9327" s="6"/>
      <c r="L9327" s="172"/>
    </row>
    <row r="9328" spans="11:12" x14ac:dyDescent="0.2">
      <c r="K9328" s="6"/>
      <c r="L9328" s="172"/>
    </row>
    <row r="9329" spans="11:12" x14ac:dyDescent="0.2">
      <c r="K9329" s="6"/>
      <c r="L9329" s="172"/>
    </row>
    <row r="9330" spans="11:12" x14ac:dyDescent="0.2">
      <c r="K9330" s="6"/>
      <c r="L9330" s="172"/>
    </row>
    <row r="9331" spans="11:12" x14ac:dyDescent="0.2">
      <c r="K9331" s="6"/>
      <c r="L9331" s="172"/>
    </row>
    <row r="9332" spans="11:12" x14ac:dyDescent="0.2">
      <c r="K9332" s="6"/>
      <c r="L9332" s="172"/>
    </row>
    <row r="9333" spans="11:12" x14ac:dyDescent="0.2">
      <c r="K9333" s="6"/>
      <c r="L9333" s="172"/>
    </row>
    <row r="9334" spans="11:12" x14ac:dyDescent="0.2">
      <c r="K9334" s="6"/>
      <c r="L9334" s="172"/>
    </row>
    <row r="9335" spans="11:12" x14ac:dyDescent="0.2">
      <c r="K9335" s="6"/>
      <c r="L9335" s="172"/>
    </row>
    <row r="9336" spans="11:12" x14ac:dyDescent="0.2">
      <c r="K9336" s="6"/>
      <c r="L9336" s="172"/>
    </row>
    <row r="9337" spans="11:12" x14ac:dyDescent="0.2">
      <c r="K9337" s="6"/>
      <c r="L9337" s="172"/>
    </row>
    <row r="9338" spans="11:12" x14ac:dyDescent="0.2">
      <c r="K9338" s="6"/>
      <c r="L9338" s="172"/>
    </row>
    <row r="9339" spans="11:12" x14ac:dyDescent="0.2">
      <c r="K9339" s="6"/>
      <c r="L9339" s="172"/>
    </row>
    <row r="9340" spans="11:12" x14ac:dyDescent="0.2">
      <c r="K9340" s="6"/>
      <c r="L9340" s="172"/>
    </row>
    <row r="9341" spans="11:12" x14ac:dyDescent="0.2">
      <c r="K9341" s="6"/>
      <c r="L9341" s="172"/>
    </row>
    <row r="9342" spans="11:12" x14ac:dyDescent="0.2">
      <c r="K9342" s="6"/>
      <c r="L9342" s="172"/>
    </row>
    <row r="9343" spans="11:12" x14ac:dyDescent="0.2">
      <c r="K9343" s="6"/>
      <c r="L9343" s="172"/>
    </row>
    <row r="9344" spans="11:12" x14ac:dyDescent="0.2">
      <c r="K9344" s="6"/>
      <c r="L9344" s="172"/>
    </row>
    <row r="9345" spans="11:12" x14ac:dyDescent="0.2">
      <c r="K9345" s="6"/>
      <c r="L9345" s="172"/>
    </row>
    <row r="9346" spans="11:12" x14ac:dyDescent="0.2">
      <c r="K9346" s="6"/>
      <c r="L9346" s="172"/>
    </row>
    <row r="9347" spans="11:12" x14ac:dyDescent="0.2">
      <c r="K9347" s="6"/>
      <c r="L9347" s="172"/>
    </row>
    <row r="9348" spans="11:12" x14ac:dyDescent="0.2">
      <c r="K9348" s="6"/>
      <c r="L9348" s="172"/>
    </row>
    <row r="9349" spans="11:12" x14ac:dyDescent="0.2">
      <c r="K9349" s="6"/>
      <c r="L9349" s="172"/>
    </row>
    <row r="9350" spans="11:12" x14ac:dyDescent="0.2">
      <c r="K9350" s="6"/>
      <c r="L9350" s="172"/>
    </row>
    <row r="9351" spans="11:12" x14ac:dyDescent="0.2">
      <c r="K9351" s="6"/>
      <c r="L9351" s="172"/>
    </row>
    <row r="9352" spans="11:12" x14ac:dyDescent="0.2">
      <c r="K9352" s="6"/>
      <c r="L9352" s="172"/>
    </row>
    <row r="9353" spans="11:12" x14ac:dyDescent="0.2">
      <c r="K9353" s="6"/>
      <c r="L9353" s="172"/>
    </row>
    <row r="9354" spans="11:12" x14ac:dyDescent="0.2">
      <c r="K9354" s="6"/>
      <c r="L9354" s="172"/>
    </row>
    <row r="9355" spans="11:12" x14ac:dyDescent="0.2">
      <c r="K9355" s="6"/>
      <c r="L9355" s="172"/>
    </row>
    <row r="9356" spans="11:12" x14ac:dyDescent="0.2">
      <c r="K9356" s="6"/>
      <c r="L9356" s="172"/>
    </row>
    <row r="9357" spans="11:12" x14ac:dyDescent="0.2">
      <c r="K9357" s="6"/>
      <c r="L9357" s="172"/>
    </row>
    <row r="9358" spans="11:12" x14ac:dyDescent="0.2">
      <c r="K9358" s="6"/>
      <c r="L9358" s="172"/>
    </row>
    <row r="9359" spans="11:12" x14ac:dyDescent="0.2">
      <c r="K9359" s="6"/>
      <c r="L9359" s="172"/>
    </row>
    <row r="9360" spans="11:12" x14ac:dyDescent="0.2">
      <c r="K9360" s="6"/>
      <c r="L9360" s="172"/>
    </row>
    <row r="9361" spans="11:12" x14ac:dyDescent="0.2">
      <c r="K9361" s="6"/>
      <c r="L9361" s="172"/>
    </row>
    <row r="9362" spans="11:12" x14ac:dyDescent="0.2">
      <c r="K9362" s="6"/>
      <c r="L9362" s="172"/>
    </row>
    <row r="9363" spans="11:12" x14ac:dyDescent="0.2">
      <c r="K9363" s="6"/>
      <c r="L9363" s="172"/>
    </row>
    <row r="9364" spans="11:12" x14ac:dyDescent="0.2">
      <c r="K9364" s="6"/>
      <c r="L9364" s="172"/>
    </row>
    <row r="9365" spans="11:12" x14ac:dyDescent="0.2">
      <c r="K9365" s="6"/>
      <c r="L9365" s="172"/>
    </row>
    <row r="9366" spans="11:12" x14ac:dyDescent="0.2">
      <c r="K9366" s="6"/>
      <c r="L9366" s="172"/>
    </row>
    <row r="9367" spans="11:12" x14ac:dyDescent="0.2">
      <c r="K9367" s="6"/>
      <c r="L9367" s="172"/>
    </row>
    <row r="9368" spans="11:12" x14ac:dyDescent="0.2">
      <c r="K9368" s="6"/>
      <c r="L9368" s="172"/>
    </row>
    <row r="9369" spans="11:12" x14ac:dyDescent="0.2">
      <c r="K9369" s="6"/>
      <c r="L9369" s="172"/>
    </row>
    <row r="9370" spans="11:12" x14ac:dyDescent="0.2">
      <c r="K9370" s="6"/>
      <c r="L9370" s="172"/>
    </row>
    <row r="9371" spans="11:12" x14ac:dyDescent="0.2">
      <c r="K9371" s="6"/>
      <c r="L9371" s="172"/>
    </row>
    <row r="9372" spans="11:12" x14ac:dyDescent="0.2">
      <c r="K9372" s="6"/>
      <c r="L9372" s="172"/>
    </row>
    <row r="9373" spans="11:12" x14ac:dyDescent="0.2">
      <c r="K9373" s="6"/>
      <c r="L9373" s="172"/>
    </row>
    <row r="9374" spans="11:12" x14ac:dyDescent="0.2">
      <c r="K9374" s="6"/>
      <c r="L9374" s="172"/>
    </row>
    <row r="9375" spans="11:12" x14ac:dyDescent="0.2">
      <c r="K9375" s="6"/>
      <c r="L9375" s="172"/>
    </row>
    <row r="9376" spans="11:12" x14ac:dyDescent="0.2">
      <c r="K9376" s="6"/>
      <c r="L9376" s="172"/>
    </row>
    <row r="9377" spans="11:12" x14ac:dyDescent="0.2">
      <c r="K9377" s="6"/>
      <c r="L9377" s="172"/>
    </row>
    <row r="9378" spans="11:12" x14ac:dyDescent="0.2">
      <c r="K9378" s="6"/>
      <c r="L9378" s="172"/>
    </row>
    <row r="9379" spans="11:12" x14ac:dyDescent="0.2">
      <c r="K9379" s="6"/>
      <c r="L9379" s="172"/>
    </row>
    <row r="9380" spans="11:12" x14ac:dyDescent="0.2">
      <c r="K9380" s="6"/>
      <c r="L9380" s="172"/>
    </row>
    <row r="9381" spans="11:12" x14ac:dyDescent="0.2">
      <c r="K9381" s="6"/>
      <c r="L9381" s="172"/>
    </row>
    <row r="9382" spans="11:12" x14ac:dyDescent="0.2">
      <c r="K9382" s="6"/>
      <c r="L9382" s="172"/>
    </row>
    <row r="9383" spans="11:12" x14ac:dyDescent="0.2">
      <c r="K9383" s="6"/>
      <c r="L9383" s="172"/>
    </row>
    <row r="9384" spans="11:12" x14ac:dyDescent="0.2">
      <c r="K9384" s="6"/>
      <c r="L9384" s="172"/>
    </row>
    <row r="9385" spans="11:12" x14ac:dyDescent="0.2">
      <c r="K9385" s="6"/>
      <c r="L9385" s="172"/>
    </row>
    <row r="9386" spans="11:12" x14ac:dyDescent="0.2">
      <c r="K9386" s="6"/>
      <c r="L9386" s="172"/>
    </row>
    <row r="9387" spans="11:12" x14ac:dyDescent="0.2">
      <c r="K9387" s="6"/>
      <c r="L9387" s="172"/>
    </row>
    <row r="9388" spans="11:12" x14ac:dyDescent="0.2">
      <c r="K9388" s="6"/>
      <c r="L9388" s="172"/>
    </row>
    <row r="9389" spans="11:12" x14ac:dyDescent="0.2">
      <c r="K9389" s="6"/>
      <c r="L9389" s="172"/>
    </row>
    <row r="9390" spans="11:12" x14ac:dyDescent="0.2">
      <c r="K9390" s="6"/>
      <c r="L9390" s="172"/>
    </row>
    <row r="9391" spans="11:12" x14ac:dyDescent="0.2">
      <c r="K9391" s="6"/>
      <c r="L9391" s="172"/>
    </row>
    <row r="9392" spans="11:12" x14ac:dyDescent="0.2">
      <c r="K9392" s="6"/>
      <c r="L9392" s="172"/>
    </row>
    <row r="9393" spans="11:12" x14ac:dyDescent="0.2">
      <c r="K9393" s="6"/>
      <c r="L9393" s="172"/>
    </row>
    <row r="9394" spans="11:12" x14ac:dyDescent="0.2">
      <c r="K9394" s="6"/>
      <c r="L9394" s="172"/>
    </row>
    <row r="9395" spans="11:12" x14ac:dyDescent="0.2">
      <c r="K9395" s="6"/>
      <c r="L9395" s="172"/>
    </row>
    <row r="9396" spans="11:12" x14ac:dyDescent="0.2">
      <c r="K9396" s="6"/>
      <c r="L9396" s="172"/>
    </row>
    <row r="9397" spans="11:12" x14ac:dyDescent="0.2">
      <c r="K9397" s="6"/>
      <c r="L9397" s="172"/>
    </row>
    <row r="9398" spans="11:12" x14ac:dyDescent="0.2">
      <c r="K9398" s="6"/>
      <c r="L9398" s="172"/>
    </row>
    <row r="9399" spans="11:12" x14ac:dyDescent="0.2">
      <c r="K9399" s="6"/>
      <c r="L9399" s="172"/>
    </row>
    <row r="9400" spans="11:12" x14ac:dyDescent="0.2">
      <c r="K9400" s="6"/>
      <c r="L9400" s="172"/>
    </row>
    <row r="9401" spans="11:12" x14ac:dyDescent="0.2">
      <c r="K9401" s="6"/>
      <c r="L9401" s="172"/>
    </row>
    <row r="9402" spans="11:12" x14ac:dyDescent="0.2">
      <c r="K9402" s="6"/>
      <c r="L9402" s="172"/>
    </row>
    <row r="9403" spans="11:12" x14ac:dyDescent="0.2">
      <c r="K9403" s="6"/>
      <c r="L9403" s="172"/>
    </row>
    <row r="9404" spans="11:12" x14ac:dyDescent="0.2">
      <c r="K9404" s="6"/>
      <c r="L9404" s="172"/>
    </row>
    <row r="9405" spans="11:12" x14ac:dyDescent="0.2">
      <c r="K9405" s="6"/>
      <c r="L9405" s="172"/>
    </row>
    <row r="9406" spans="11:12" x14ac:dyDescent="0.2">
      <c r="K9406" s="6"/>
      <c r="L9406" s="172"/>
    </row>
    <row r="9407" spans="11:12" x14ac:dyDescent="0.2">
      <c r="K9407" s="6"/>
      <c r="L9407" s="172"/>
    </row>
    <row r="9408" spans="11:12" x14ac:dyDescent="0.2">
      <c r="K9408" s="6"/>
      <c r="L9408" s="172"/>
    </row>
    <row r="9409" spans="11:12" x14ac:dyDescent="0.2">
      <c r="K9409" s="6"/>
      <c r="L9409" s="172"/>
    </row>
    <row r="9410" spans="11:12" x14ac:dyDescent="0.2">
      <c r="K9410" s="6"/>
      <c r="L9410" s="172"/>
    </row>
    <row r="9411" spans="11:12" x14ac:dyDescent="0.2">
      <c r="K9411" s="6"/>
      <c r="L9411" s="172"/>
    </row>
    <row r="9412" spans="11:12" x14ac:dyDescent="0.2">
      <c r="K9412" s="6"/>
      <c r="L9412" s="172"/>
    </row>
    <row r="9413" spans="11:12" x14ac:dyDescent="0.2">
      <c r="K9413" s="6"/>
      <c r="L9413" s="172"/>
    </row>
    <row r="9414" spans="11:12" x14ac:dyDescent="0.2">
      <c r="K9414" s="6"/>
      <c r="L9414" s="172"/>
    </row>
    <row r="9415" spans="11:12" x14ac:dyDescent="0.2">
      <c r="K9415" s="6"/>
      <c r="L9415" s="172"/>
    </row>
    <row r="9416" spans="11:12" x14ac:dyDescent="0.2">
      <c r="K9416" s="6"/>
      <c r="L9416" s="172"/>
    </row>
    <row r="9417" spans="11:12" x14ac:dyDescent="0.2">
      <c r="K9417" s="6"/>
      <c r="L9417" s="172"/>
    </row>
    <row r="9418" spans="11:12" x14ac:dyDescent="0.2">
      <c r="K9418" s="6"/>
      <c r="L9418" s="172"/>
    </row>
    <row r="9419" spans="11:12" x14ac:dyDescent="0.2">
      <c r="K9419" s="6"/>
      <c r="L9419" s="172"/>
    </row>
    <row r="9420" spans="11:12" x14ac:dyDescent="0.2">
      <c r="K9420" s="6"/>
      <c r="L9420" s="172"/>
    </row>
    <row r="9421" spans="11:12" x14ac:dyDescent="0.2">
      <c r="K9421" s="6"/>
      <c r="L9421" s="172"/>
    </row>
    <row r="9422" spans="11:12" x14ac:dyDescent="0.2">
      <c r="K9422" s="6"/>
      <c r="L9422" s="172"/>
    </row>
    <row r="9423" spans="11:12" x14ac:dyDescent="0.2">
      <c r="K9423" s="6"/>
      <c r="L9423" s="172"/>
    </row>
    <row r="9424" spans="11:12" x14ac:dyDescent="0.2">
      <c r="K9424" s="6"/>
      <c r="L9424" s="172"/>
    </row>
    <row r="9425" spans="11:12" x14ac:dyDescent="0.2">
      <c r="K9425" s="6"/>
      <c r="L9425" s="172"/>
    </row>
    <row r="9426" spans="11:12" x14ac:dyDescent="0.2">
      <c r="K9426" s="6"/>
      <c r="L9426" s="172"/>
    </row>
    <row r="9427" spans="11:12" x14ac:dyDescent="0.2">
      <c r="K9427" s="6"/>
      <c r="L9427" s="172"/>
    </row>
    <row r="9428" spans="11:12" x14ac:dyDescent="0.2">
      <c r="K9428" s="6"/>
      <c r="L9428" s="172"/>
    </row>
    <row r="9429" spans="11:12" x14ac:dyDescent="0.2">
      <c r="K9429" s="6"/>
      <c r="L9429" s="172"/>
    </row>
    <row r="9430" spans="11:12" x14ac:dyDescent="0.2">
      <c r="K9430" s="6"/>
      <c r="L9430" s="172"/>
    </row>
    <row r="9431" spans="11:12" x14ac:dyDescent="0.2">
      <c r="K9431" s="6"/>
      <c r="L9431" s="172"/>
    </row>
    <row r="9432" spans="11:12" x14ac:dyDescent="0.2">
      <c r="K9432" s="6"/>
      <c r="L9432" s="172"/>
    </row>
    <row r="9433" spans="11:12" x14ac:dyDescent="0.2">
      <c r="K9433" s="6"/>
      <c r="L9433" s="172"/>
    </row>
    <row r="9434" spans="11:12" x14ac:dyDescent="0.2">
      <c r="K9434" s="6"/>
      <c r="L9434" s="172"/>
    </row>
    <row r="9435" spans="11:12" x14ac:dyDescent="0.2">
      <c r="K9435" s="6"/>
      <c r="L9435" s="172"/>
    </row>
    <row r="9436" spans="11:12" x14ac:dyDescent="0.2">
      <c r="K9436" s="6"/>
      <c r="L9436" s="172"/>
    </row>
    <row r="9437" spans="11:12" x14ac:dyDescent="0.2">
      <c r="K9437" s="6"/>
      <c r="L9437" s="172"/>
    </row>
    <row r="9438" spans="11:12" x14ac:dyDescent="0.2">
      <c r="K9438" s="6"/>
      <c r="L9438" s="172"/>
    </row>
    <row r="9439" spans="11:12" x14ac:dyDescent="0.2">
      <c r="K9439" s="6"/>
      <c r="L9439" s="172"/>
    </row>
    <row r="9440" spans="11:12" x14ac:dyDescent="0.2">
      <c r="K9440" s="6"/>
      <c r="L9440" s="172"/>
    </row>
    <row r="9441" spans="11:12" x14ac:dyDescent="0.2">
      <c r="K9441" s="6"/>
      <c r="L9441" s="172"/>
    </row>
    <row r="9442" spans="11:12" x14ac:dyDescent="0.2">
      <c r="K9442" s="6"/>
      <c r="L9442" s="172"/>
    </row>
    <row r="9443" spans="11:12" x14ac:dyDescent="0.2">
      <c r="K9443" s="6"/>
      <c r="L9443" s="172"/>
    </row>
    <row r="9444" spans="11:12" x14ac:dyDescent="0.2">
      <c r="K9444" s="6"/>
      <c r="L9444" s="172"/>
    </row>
    <row r="9445" spans="11:12" x14ac:dyDescent="0.2">
      <c r="K9445" s="6"/>
      <c r="L9445" s="172"/>
    </row>
    <row r="9446" spans="11:12" x14ac:dyDescent="0.2">
      <c r="K9446" s="6"/>
      <c r="L9446" s="172"/>
    </row>
    <row r="9447" spans="11:12" x14ac:dyDescent="0.2">
      <c r="K9447" s="6"/>
      <c r="L9447" s="172"/>
    </row>
    <row r="9448" spans="11:12" x14ac:dyDescent="0.2">
      <c r="K9448" s="6"/>
      <c r="L9448" s="172"/>
    </row>
    <row r="9449" spans="11:12" x14ac:dyDescent="0.2">
      <c r="K9449" s="6"/>
      <c r="L9449" s="172"/>
    </row>
    <row r="9450" spans="11:12" x14ac:dyDescent="0.2">
      <c r="K9450" s="6"/>
      <c r="L9450" s="172"/>
    </row>
    <row r="9451" spans="11:12" x14ac:dyDescent="0.2">
      <c r="K9451" s="6"/>
      <c r="L9451" s="172"/>
    </row>
    <row r="9452" spans="11:12" x14ac:dyDescent="0.2">
      <c r="K9452" s="6"/>
      <c r="L9452" s="172"/>
    </row>
    <row r="9453" spans="11:12" x14ac:dyDescent="0.2">
      <c r="K9453" s="6"/>
      <c r="L9453" s="172"/>
    </row>
    <row r="9454" spans="11:12" x14ac:dyDescent="0.2">
      <c r="K9454" s="6"/>
      <c r="L9454" s="172"/>
    </row>
    <row r="9455" spans="11:12" x14ac:dyDescent="0.2">
      <c r="K9455" s="6"/>
      <c r="L9455" s="172"/>
    </row>
    <row r="9456" spans="11:12" x14ac:dyDescent="0.2">
      <c r="K9456" s="6"/>
      <c r="L9456" s="172"/>
    </row>
    <row r="9457" spans="11:12" x14ac:dyDescent="0.2">
      <c r="K9457" s="6"/>
      <c r="L9457" s="172"/>
    </row>
    <row r="9458" spans="11:12" x14ac:dyDescent="0.2">
      <c r="K9458" s="6"/>
      <c r="L9458" s="172"/>
    </row>
    <row r="9459" spans="11:12" x14ac:dyDescent="0.2">
      <c r="K9459" s="6"/>
      <c r="L9459" s="172"/>
    </row>
    <row r="9460" spans="11:12" x14ac:dyDescent="0.2">
      <c r="K9460" s="6"/>
      <c r="L9460" s="172"/>
    </row>
    <row r="9461" spans="11:12" x14ac:dyDescent="0.2">
      <c r="K9461" s="6"/>
      <c r="L9461" s="172"/>
    </row>
    <row r="9462" spans="11:12" x14ac:dyDescent="0.2">
      <c r="K9462" s="6"/>
      <c r="L9462" s="172"/>
    </row>
    <row r="9463" spans="11:12" x14ac:dyDescent="0.2">
      <c r="K9463" s="6"/>
      <c r="L9463" s="172"/>
    </row>
    <row r="9464" spans="11:12" x14ac:dyDescent="0.2">
      <c r="K9464" s="6"/>
      <c r="L9464" s="172"/>
    </row>
    <row r="9465" spans="11:12" x14ac:dyDescent="0.2">
      <c r="K9465" s="6"/>
      <c r="L9465" s="172"/>
    </row>
    <row r="9466" spans="11:12" x14ac:dyDescent="0.2">
      <c r="K9466" s="6"/>
      <c r="L9466" s="172"/>
    </row>
    <row r="9467" spans="11:12" x14ac:dyDescent="0.2">
      <c r="K9467" s="6"/>
      <c r="L9467" s="172"/>
    </row>
    <row r="9468" spans="11:12" x14ac:dyDescent="0.2">
      <c r="K9468" s="6"/>
      <c r="L9468" s="172"/>
    </row>
    <row r="9469" spans="11:12" x14ac:dyDescent="0.2">
      <c r="K9469" s="6"/>
      <c r="L9469" s="172"/>
    </row>
    <row r="9470" spans="11:12" x14ac:dyDescent="0.2">
      <c r="K9470" s="6"/>
      <c r="L9470" s="172"/>
    </row>
    <row r="9471" spans="11:12" x14ac:dyDescent="0.2">
      <c r="K9471" s="6"/>
      <c r="L9471" s="172"/>
    </row>
    <row r="9472" spans="11:12" x14ac:dyDescent="0.2">
      <c r="K9472" s="6"/>
      <c r="L9472" s="172"/>
    </row>
    <row r="9473" spans="11:12" x14ac:dyDescent="0.2">
      <c r="K9473" s="6"/>
      <c r="L9473" s="172"/>
    </row>
    <row r="9474" spans="11:12" x14ac:dyDescent="0.2">
      <c r="K9474" s="6"/>
      <c r="L9474" s="172"/>
    </row>
    <row r="9475" spans="11:12" x14ac:dyDescent="0.2">
      <c r="K9475" s="6"/>
      <c r="L9475" s="172"/>
    </row>
    <row r="9476" spans="11:12" x14ac:dyDescent="0.2">
      <c r="K9476" s="6"/>
      <c r="L9476" s="172"/>
    </row>
    <row r="9477" spans="11:12" x14ac:dyDescent="0.2">
      <c r="K9477" s="6"/>
      <c r="L9477" s="172"/>
    </row>
    <row r="9478" spans="11:12" x14ac:dyDescent="0.2">
      <c r="K9478" s="6"/>
      <c r="L9478" s="172"/>
    </row>
    <row r="9479" spans="11:12" x14ac:dyDescent="0.2">
      <c r="K9479" s="6"/>
      <c r="L9479" s="172"/>
    </row>
    <row r="9480" spans="11:12" x14ac:dyDescent="0.2">
      <c r="K9480" s="6"/>
      <c r="L9480" s="172"/>
    </row>
    <row r="9481" spans="11:12" x14ac:dyDescent="0.2">
      <c r="K9481" s="6"/>
      <c r="L9481" s="172"/>
    </row>
    <row r="9482" spans="11:12" x14ac:dyDescent="0.2">
      <c r="K9482" s="6"/>
      <c r="L9482" s="172"/>
    </row>
    <row r="9483" spans="11:12" x14ac:dyDescent="0.2">
      <c r="K9483" s="6"/>
      <c r="L9483" s="172"/>
    </row>
    <row r="9484" spans="11:12" x14ac:dyDescent="0.2">
      <c r="K9484" s="6"/>
      <c r="L9484" s="172"/>
    </row>
    <row r="9485" spans="11:12" x14ac:dyDescent="0.2">
      <c r="K9485" s="6"/>
      <c r="L9485" s="172"/>
    </row>
    <row r="9486" spans="11:12" x14ac:dyDescent="0.2">
      <c r="K9486" s="6"/>
      <c r="L9486" s="172"/>
    </row>
    <row r="9487" spans="11:12" x14ac:dyDescent="0.2">
      <c r="K9487" s="6"/>
      <c r="L9487" s="172"/>
    </row>
    <row r="9488" spans="11:12" x14ac:dyDescent="0.2">
      <c r="K9488" s="6"/>
      <c r="L9488" s="172"/>
    </row>
    <row r="9489" spans="11:12" x14ac:dyDescent="0.2">
      <c r="K9489" s="6"/>
      <c r="L9489" s="172"/>
    </row>
    <row r="9490" spans="11:12" x14ac:dyDescent="0.2">
      <c r="K9490" s="6"/>
      <c r="L9490" s="172"/>
    </row>
    <row r="9491" spans="11:12" x14ac:dyDescent="0.2">
      <c r="K9491" s="6"/>
      <c r="L9491" s="172"/>
    </row>
    <row r="9492" spans="11:12" x14ac:dyDescent="0.2">
      <c r="K9492" s="6"/>
      <c r="L9492" s="172"/>
    </row>
    <row r="9493" spans="11:12" x14ac:dyDescent="0.2">
      <c r="K9493" s="6"/>
      <c r="L9493" s="172"/>
    </row>
    <row r="9494" spans="11:12" x14ac:dyDescent="0.2">
      <c r="K9494" s="6"/>
      <c r="L9494" s="172"/>
    </row>
    <row r="9495" spans="11:12" x14ac:dyDescent="0.2">
      <c r="K9495" s="6"/>
      <c r="L9495" s="172"/>
    </row>
    <row r="9496" spans="11:12" x14ac:dyDescent="0.2">
      <c r="K9496" s="6"/>
      <c r="L9496" s="172"/>
    </row>
    <row r="9497" spans="11:12" x14ac:dyDescent="0.2">
      <c r="K9497" s="6"/>
      <c r="L9497" s="172"/>
    </row>
    <row r="9498" spans="11:12" x14ac:dyDescent="0.2">
      <c r="K9498" s="6"/>
      <c r="L9498" s="172"/>
    </row>
    <row r="9499" spans="11:12" x14ac:dyDescent="0.2">
      <c r="K9499" s="6"/>
      <c r="L9499" s="172"/>
    </row>
    <row r="9500" spans="11:12" x14ac:dyDescent="0.2">
      <c r="K9500" s="6"/>
      <c r="L9500" s="172"/>
    </row>
    <row r="9501" spans="11:12" x14ac:dyDescent="0.2">
      <c r="K9501" s="6"/>
      <c r="L9501" s="172"/>
    </row>
    <row r="9502" spans="11:12" x14ac:dyDescent="0.2">
      <c r="K9502" s="6"/>
      <c r="L9502" s="172"/>
    </row>
    <row r="9503" spans="11:12" x14ac:dyDescent="0.2">
      <c r="K9503" s="6"/>
      <c r="L9503" s="172"/>
    </row>
    <row r="9504" spans="11:12" x14ac:dyDescent="0.2">
      <c r="K9504" s="6"/>
      <c r="L9504" s="172"/>
    </row>
    <row r="9505" spans="11:12" x14ac:dyDescent="0.2">
      <c r="K9505" s="6"/>
      <c r="L9505" s="172"/>
    </row>
    <row r="9506" spans="11:12" x14ac:dyDescent="0.2">
      <c r="K9506" s="6"/>
      <c r="L9506" s="172"/>
    </row>
    <row r="9507" spans="11:12" x14ac:dyDescent="0.2">
      <c r="K9507" s="6"/>
      <c r="L9507" s="172"/>
    </row>
    <row r="9508" spans="11:12" x14ac:dyDescent="0.2">
      <c r="K9508" s="6"/>
      <c r="L9508" s="172"/>
    </row>
    <row r="9509" spans="11:12" x14ac:dyDescent="0.2">
      <c r="K9509" s="6"/>
      <c r="L9509" s="172"/>
    </row>
    <row r="9510" spans="11:12" x14ac:dyDescent="0.2">
      <c r="K9510" s="6"/>
      <c r="L9510" s="172"/>
    </row>
    <row r="9511" spans="11:12" x14ac:dyDescent="0.2">
      <c r="K9511" s="6"/>
      <c r="L9511" s="172"/>
    </row>
    <row r="9512" spans="11:12" x14ac:dyDescent="0.2">
      <c r="K9512" s="6"/>
      <c r="L9512" s="172"/>
    </row>
    <row r="9513" spans="11:12" x14ac:dyDescent="0.2">
      <c r="K9513" s="6"/>
      <c r="L9513" s="172"/>
    </row>
    <row r="9514" spans="11:12" x14ac:dyDescent="0.2">
      <c r="K9514" s="6"/>
      <c r="L9514" s="172"/>
    </row>
    <row r="9515" spans="11:12" x14ac:dyDescent="0.2">
      <c r="K9515" s="6"/>
      <c r="L9515" s="172"/>
    </row>
    <row r="9516" spans="11:12" x14ac:dyDescent="0.2">
      <c r="K9516" s="6"/>
      <c r="L9516" s="172"/>
    </row>
    <row r="9517" spans="11:12" x14ac:dyDescent="0.2">
      <c r="K9517" s="6"/>
      <c r="L9517" s="172"/>
    </row>
    <row r="9518" spans="11:12" x14ac:dyDescent="0.2">
      <c r="K9518" s="6"/>
      <c r="L9518" s="172"/>
    </row>
    <row r="9519" spans="11:12" x14ac:dyDescent="0.2">
      <c r="K9519" s="6"/>
      <c r="L9519" s="172"/>
    </row>
    <row r="9520" spans="11:12" x14ac:dyDescent="0.2">
      <c r="K9520" s="6"/>
      <c r="L9520" s="172"/>
    </row>
    <row r="9521" spans="11:12" x14ac:dyDescent="0.2">
      <c r="K9521" s="6"/>
      <c r="L9521" s="172"/>
    </row>
    <row r="9522" spans="11:12" x14ac:dyDescent="0.2">
      <c r="K9522" s="6"/>
      <c r="L9522" s="172"/>
    </row>
    <row r="9523" spans="11:12" x14ac:dyDescent="0.2">
      <c r="K9523" s="6"/>
      <c r="L9523" s="172"/>
    </row>
    <row r="9524" spans="11:12" x14ac:dyDescent="0.2">
      <c r="K9524" s="6"/>
      <c r="L9524" s="172"/>
    </row>
    <row r="9525" spans="11:12" x14ac:dyDescent="0.2">
      <c r="K9525" s="6"/>
      <c r="L9525" s="172"/>
    </row>
    <row r="9526" spans="11:12" x14ac:dyDescent="0.2">
      <c r="K9526" s="6"/>
      <c r="L9526" s="172"/>
    </row>
    <row r="9527" spans="11:12" x14ac:dyDescent="0.2">
      <c r="K9527" s="6"/>
      <c r="L9527" s="172"/>
    </row>
    <row r="9528" spans="11:12" x14ac:dyDescent="0.2">
      <c r="K9528" s="6"/>
      <c r="L9528" s="172"/>
    </row>
    <row r="9529" spans="11:12" x14ac:dyDescent="0.2">
      <c r="K9529" s="6"/>
      <c r="L9529" s="172"/>
    </row>
    <row r="9530" spans="11:12" x14ac:dyDescent="0.2">
      <c r="K9530" s="6"/>
      <c r="L9530" s="172"/>
    </row>
    <row r="9531" spans="11:12" x14ac:dyDescent="0.2">
      <c r="K9531" s="6"/>
      <c r="L9531" s="172"/>
    </row>
    <row r="9532" spans="11:12" x14ac:dyDescent="0.2">
      <c r="K9532" s="6"/>
      <c r="L9532" s="172"/>
    </row>
    <row r="9533" spans="11:12" x14ac:dyDescent="0.2">
      <c r="K9533" s="6"/>
      <c r="L9533" s="172"/>
    </row>
    <row r="9534" spans="11:12" x14ac:dyDescent="0.2">
      <c r="K9534" s="6"/>
      <c r="L9534" s="172"/>
    </row>
    <row r="9535" spans="11:12" x14ac:dyDescent="0.2">
      <c r="K9535" s="6"/>
      <c r="L9535" s="172"/>
    </row>
    <row r="9536" spans="11:12" x14ac:dyDescent="0.2">
      <c r="K9536" s="6"/>
      <c r="L9536" s="172"/>
    </row>
    <row r="9537" spans="11:12" x14ac:dyDescent="0.2">
      <c r="K9537" s="6"/>
      <c r="L9537" s="172"/>
    </row>
    <row r="9538" spans="11:12" x14ac:dyDescent="0.2">
      <c r="K9538" s="6"/>
      <c r="L9538" s="172"/>
    </row>
    <row r="9539" spans="11:12" x14ac:dyDescent="0.2">
      <c r="K9539" s="6"/>
      <c r="L9539" s="172"/>
    </row>
    <row r="9540" spans="11:12" x14ac:dyDescent="0.2">
      <c r="K9540" s="6"/>
      <c r="L9540" s="172"/>
    </row>
    <row r="9541" spans="11:12" x14ac:dyDescent="0.2">
      <c r="K9541" s="6"/>
      <c r="L9541" s="172"/>
    </row>
    <row r="9542" spans="11:12" x14ac:dyDescent="0.2">
      <c r="K9542" s="6"/>
      <c r="L9542" s="172"/>
    </row>
    <row r="9543" spans="11:12" x14ac:dyDescent="0.2">
      <c r="K9543" s="6"/>
      <c r="L9543" s="172"/>
    </row>
    <row r="9544" spans="11:12" x14ac:dyDescent="0.2">
      <c r="K9544" s="6"/>
      <c r="L9544" s="172"/>
    </row>
    <row r="9545" spans="11:12" x14ac:dyDescent="0.2">
      <c r="K9545" s="6"/>
      <c r="L9545" s="172"/>
    </row>
    <row r="9546" spans="11:12" x14ac:dyDescent="0.2">
      <c r="K9546" s="6"/>
      <c r="L9546" s="172"/>
    </row>
    <row r="9547" spans="11:12" x14ac:dyDescent="0.2">
      <c r="K9547" s="6"/>
      <c r="L9547" s="172"/>
    </row>
    <row r="9548" spans="11:12" x14ac:dyDescent="0.2">
      <c r="K9548" s="6"/>
      <c r="L9548" s="172"/>
    </row>
    <row r="9549" spans="11:12" x14ac:dyDescent="0.2">
      <c r="K9549" s="6"/>
      <c r="L9549" s="172"/>
    </row>
    <row r="9550" spans="11:12" x14ac:dyDescent="0.2">
      <c r="K9550" s="6"/>
      <c r="L9550" s="172"/>
    </row>
    <row r="9551" spans="11:12" x14ac:dyDescent="0.2">
      <c r="K9551" s="6"/>
      <c r="L9551" s="172"/>
    </row>
    <row r="9552" spans="11:12" x14ac:dyDescent="0.2">
      <c r="K9552" s="6"/>
      <c r="L9552" s="172"/>
    </row>
    <row r="9553" spans="11:12" x14ac:dyDescent="0.2">
      <c r="K9553" s="6"/>
      <c r="L9553" s="172"/>
    </row>
    <row r="9554" spans="11:12" x14ac:dyDescent="0.2">
      <c r="K9554" s="6"/>
      <c r="L9554" s="172"/>
    </row>
    <row r="9555" spans="11:12" x14ac:dyDescent="0.2">
      <c r="K9555" s="6"/>
      <c r="L9555" s="172"/>
    </row>
    <row r="9556" spans="11:12" x14ac:dyDescent="0.2">
      <c r="K9556" s="6"/>
      <c r="L9556" s="172"/>
    </row>
    <row r="9557" spans="11:12" x14ac:dyDescent="0.2">
      <c r="K9557" s="6"/>
      <c r="L9557" s="172"/>
    </row>
    <row r="9558" spans="11:12" x14ac:dyDescent="0.2">
      <c r="K9558" s="6"/>
      <c r="L9558" s="172"/>
    </row>
    <row r="9559" spans="11:12" x14ac:dyDescent="0.2">
      <c r="K9559" s="6"/>
      <c r="L9559" s="172"/>
    </row>
    <row r="9560" spans="11:12" x14ac:dyDescent="0.2">
      <c r="K9560" s="6"/>
      <c r="L9560" s="172"/>
    </row>
    <row r="9561" spans="11:12" x14ac:dyDescent="0.2">
      <c r="K9561" s="6"/>
      <c r="L9561" s="172"/>
    </row>
    <row r="9562" spans="11:12" x14ac:dyDescent="0.2">
      <c r="K9562" s="6"/>
      <c r="L9562" s="172"/>
    </row>
    <row r="9563" spans="11:12" x14ac:dyDescent="0.2">
      <c r="K9563" s="6"/>
      <c r="L9563" s="172"/>
    </row>
    <row r="9564" spans="11:12" x14ac:dyDescent="0.2">
      <c r="K9564" s="6"/>
      <c r="L9564" s="172"/>
    </row>
    <row r="9565" spans="11:12" x14ac:dyDescent="0.2">
      <c r="K9565" s="6"/>
      <c r="L9565" s="172"/>
    </row>
    <row r="9566" spans="11:12" x14ac:dyDescent="0.2">
      <c r="K9566" s="6"/>
      <c r="L9566" s="172"/>
    </row>
    <row r="9567" spans="11:12" x14ac:dyDescent="0.2">
      <c r="K9567" s="6"/>
      <c r="L9567" s="172"/>
    </row>
    <row r="9568" spans="11:12" x14ac:dyDescent="0.2">
      <c r="K9568" s="6"/>
      <c r="L9568" s="172"/>
    </row>
    <row r="9569" spans="11:12" x14ac:dyDescent="0.2">
      <c r="K9569" s="6"/>
      <c r="L9569" s="172"/>
    </row>
    <row r="9570" spans="11:12" x14ac:dyDescent="0.2">
      <c r="K9570" s="6"/>
      <c r="L9570" s="172"/>
    </row>
    <row r="9571" spans="11:12" x14ac:dyDescent="0.2">
      <c r="K9571" s="6"/>
      <c r="L9571" s="172"/>
    </row>
    <row r="9572" spans="11:12" x14ac:dyDescent="0.2">
      <c r="K9572" s="6"/>
      <c r="L9572" s="172"/>
    </row>
    <row r="9573" spans="11:12" x14ac:dyDescent="0.2">
      <c r="K9573" s="6"/>
      <c r="L9573" s="172"/>
    </row>
    <row r="9574" spans="11:12" x14ac:dyDescent="0.2">
      <c r="K9574" s="6"/>
      <c r="L9574" s="172"/>
    </row>
    <row r="9575" spans="11:12" x14ac:dyDescent="0.2">
      <c r="K9575" s="6"/>
      <c r="L9575" s="172"/>
    </row>
    <row r="9576" spans="11:12" x14ac:dyDescent="0.2">
      <c r="K9576" s="6"/>
      <c r="L9576" s="172"/>
    </row>
    <row r="9577" spans="11:12" x14ac:dyDescent="0.2">
      <c r="K9577" s="6"/>
      <c r="L9577" s="172"/>
    </row>
    <row r="9578" spans="11:12" x14ac:dyDescent="0.2">
      <c r="K9578" s="6"/>
      <c r="L9578" s="172"/>
    </row>
    <row r="9579" spans="11:12" x14ac:dyDescent="0.2">
      <c r="K9579" s="6"/>
      <c r="L9579" s="172"/>
    </row>
    <row r="9580" spans="11:12" x14ac:dyDescent="0.2">
      <c r="K9580" s="6"/>
      <c r="L9580" s="172"/>
    </row>
    <row r="9581" spans="11:12" x14ac:dyDescent="0.2">
      <c r="K9581" s="6"/>
      <c r="L9581" s="172"/>
    </row>
    <row r="9582" spans="11:12" x14ac:dyDescent="0.2">
      <c r="K9582" s="6"/>
      <c r="L9582" s="172"/>
    </row>
    <row r="9583" spans="11:12" x14ac:dyDescent="0.2">
      <c r="K9583" s="6"/>
      <c r="L9583" s="172"/>
    </row>
    <row r="9584" spans="11:12" x14ac:dyDescent="0.2">
      <c r="K9584" s="6"/>
      <c r="L9584" s="172"/>
    </row>
    <row r="9585" spans="11:12" x14ac:dyDescent="0.2">
      <c r="K9585" s="6"/>
      <c r="L9585" s="172"/>
    </row>
    <row r="9586" spans="11:12" x14ac:dyDescent="0.2">
      <c r="K9586" s="6"/>
      <c r="L9586" s="172"/>
    </row>
    <row r="9587" spans="11:12" x14ac:dyDescent="0.2">
      <c r="K9587" s="6"/>
      <c r="L9587" s="172"/>
    </row>
    <row r="9588" spans="11:12" x14ac:dyDescent="0.2">
      <c r="K9588" s="6"/>
      <c r="L9588" s="172"/>
    </row>
    <row r="9589" spans="11:12" x14ac:dyDescent="0.2">
      <c r="K9589" s="6"/>
      <c r="L9589" s="172"/>
    </row>
    <row r="9590" spans="11:12" x14ac:dyDescent="0.2">
      <c r="K9590" s="6"/>
      <c r="L9590" s="172"/>
    </row>
    <row r="9591" spans="11:12" x14ac:dyDescent="0.2">
      <c r="K9591" s="6"/>
      <c r="L9591" s="172"/>
    </row>
    <row r="9592" spans="11:12" x14ac:dyDescent="0.2">
      <c r="K9592" s="6"/>
      <c r="L9592" s="172"/>
    </row>
    <row r="9593" spans="11:12" x14ac:dyDescent="0.2">
      <c r="K9593" s="6"/>
      <c r="L9593" s="172"/>
    </row>
    <row r="9594" spans="11:12" x14ac:dyDescent="0.2">
      <c r="K9594" s="6"/>
      <c r="L9594" s="172"/>
    </row>
    <row r="9595" spans="11:12" x14ac:dyDescent="0.2">
      <c r="K9595" s="6"/>
      <c r="L9595" s="172"/>
    </row>
    <row r="9596" spans="11:12" x14ac:dyDescent="0.2">
      <c r="K9596" s="6"/>
      <c r="L9596" s="172"/>
    </row>
    <row r="9597" spans="11:12" x14ac:dyDescent="0.2">
      <c r="K9597" s="6"/>
      <c r="L9597" s="172"/>
    </row>
    <row r="9598" spans="11:12" x14ac:dyDescent="0.2">
      <c r="K9598" s="6"/>
      <c r="L9598" s="172"/>
    </row>
    <row r="9599" spans="11:12" x14ac:dyDescent="0.2">
      <c r="K9599" s="6"/>
      <c r="L9599" s="172"/>
    </row>
    <row r="9600" spans="11:12" x14ac:dyDescent="0.2">
      <c r="K9600" s="6"/>
      <c r="L9600" s="172"/>
    </row>
    <row r="9601" spans="11:12" x14ac:dyDescent="0.2">
      <c r="K9601" s="6"/>
      <c r="L9601" s="172"/>
    </row>
    <row r="9602" spans="11:12" x14ac:dyDescent="0.2">
      <c r="K9602" s="6"/>
      <c r="L9602" s="172"/>
    </row>
    <row r="9603" spans="11:12" x14ac:dyDescent="0.2">
      <c r="K9603" s="6"/>
      <c r="L9603" s="172"/>
    </row>
    <row r="9604" spans="11:12" x14ac:dyDescent="0.2">
      <c r="K9604" s="6"/>
      <c r="L9604" s="172"/>
    </row>
    <row r="9605" spans="11:12" x14ac:dyDescent="0.2">
      <c r="K9605" s="6"/>
      <c r="L9605" s="172"/>
    </row>
    <row r="9606" spans="11:12" x14ac:dyDescent="0.2">
      <c r="K9606" s="6"/>
      <c r="L9606" s="172"/>
    </row>
    <row r="9607" spans="11:12" x14ac:dyDescent="0.2">
      <c r="K9607" s="6"/>
      <c r="L9607" s="172"/>
    </row>
    <row r="9608" spans="11:12" x14ac:dyDescent="0.2">
      <c r="K9608" s="6"/>
      <c r="L9608" s="172"/>
    </row>
    <row r="9609" spans="11:12" x14ac:dyDescent="0.2">
      <c r="K9609" s="6"/>
      <c r="L9609" s="172"/>
    </row>
    <row r="9610" spans="11:12" x14ac:dyDescent="0.2">
      <c r="K9610" s="6"/>
      <c r="L9610" s="172"/>
    </row>
    <row r="9611" spans="11:12" x14ac:dyDescent="0.2">
      <c r="K9611" s="6"/>
      <c r="L9611" s="172"/>
    </row>
    <row r="9612" spans="11:12" x14ac:dyDescent="0.2">
      <c r="K9612" s="6"/>
      <c r="L9612" s="172"/>
    </row>
    <row r="9613" spans="11:12" x14ac:dyDescent="0.2">
      <c r="K9613" s="6"/>
      <c r="L9613" s="172"/>
    </row>
    <row r="9614" spans="11:12" x14ac:dyDescent="0.2">
      <c r="K9614" s="6"/>
      <c r="L9614" s="172"/>
    </row>
    <row r="9615" spans="11:12" x14ac:dyDescent="0.2">
      <c r="K9615" s="6"/>
      <c r="L9615" s="172"/>
    </row>
    <row r="9616" spans="11:12" x14ac:dyDescent="0.2">
      <c r="K9616" s="6"/>
      <c r="L9616" s="172"/>
    </row>
    <row r="9617" spans="11:12" x14ac:dyDescent="0.2">
      <c r="K9617" s="6"/>
      <c r="L9617" s="172"/>
    </row>
    <row r="9618" spans="11:12" x14ac:dyDescent="0.2">
      <c r="K9618" s="6"/>
      <c r="L9618" s="172"/>
    </row>
    <row r="9619" spans="11:12" x14ac:dyDescent="0.2">
      <c r="K9619" s="6"/>
      <c r="L9619" s="172"/>
    </row>
    <row r="9620" spans="11:12" x14ac:dyDescent="0.2">
      <c r="K9620" s="6"/>
      <c r="L9620" s="172"/>
    </row>
    <row r="9621" spans="11:12" x14ac:dyDescent="0.2">
      <c r="K9621" s="6"/>
      <c r="L9621" s="172"/>
    </row>
    <row r="9622" spans="11:12" x14ac:dyDescent="0.2">
      <c r="K9622" s="6"/>
      <c r="L9622" s="172"/>
    </row>
    <row r="9623" spans="11:12" x14ac:dyDescent="0.2">
      <c r="K9623" s="6"/>
      <c r="L9623" s="172"/>
    </row>
    <row r="9624" spans="11:12" x14ac:dyDescent="0.2">
      <c r="K9624" s="6"/>
      <c r="L9624" s="172"/>
    </row>
    <row r="9625" spans="11:12" x14ac:dyDescent="0.2">
      <c r="K9625" s="6"/>
      <c r="L9625" s="172"/>
    </row>
    <row r="9626" spans="11:12" x14ac:dyDescent="0.2">
      <c r="K9626" s="6"/>
      <c r="L9626" s="172"/>
    </row>
    <row r="9627" spans="11:12" x14ac:dyDescent="0.2">
      <c r="K9627" s="6"/>
      <c r="L9627" s="172"/>
    </row>
    <row r="9628" spans="11:12" x14ac:dyDescent="0.2">
      <c r="K9628" s="6"/>
      <c r="L9628" s="172"/>
    </row>
    <row r="9629" spans="11:12" x14ac:dyDescent="0.2">
      <c r="K9629" s="6"/>
      <c r="L9629" s="172"/>
    </row>
    <row r="9630" spans="11:12" x14ac:dyDescent="0.2">
      <c r="K9630" s="6"/>
      <c r="L9630" s="172"/>
    </row>
    <row r="9631" spans="11:12" x14ac:dyDescent="0.2">
      <c r="K9631" s="6"/>
      <c r="L9631" s="172"/>
    </row>
    <row r="9632" spans="11:12" x14ac:dyDescent="0.2">
      <c r="K9632" s="6"/>
      <c r="L9632" s="172"/>
    </row>
    <row r="9633" spans="11:12" x14ac:dyDescent="0.2">
      <c r="K9633" s="6"/>
      <c r="L9633" s="172"/>
    </row>
    <row r="9634" spans="11:12" x14ac:dyDescent="0.2">
      <c r="K9634" s="6"/>
      <c r="L9634" s="172"/>
    </row>
    <row r="9635" spans="11:12" x14ac:dyDescent="0.2">
      <c r="K9635" s="6"/>
      <c r="L9635" s="172"/>
    </row>
    <row r="9636" spans="11:12" x14ac:dyDescent="0.2">
      <c r="K9636" s="6"/>
      <c r="L9636" s="172"/>
    </row>
    <row r="9637" spans="11:12" x14ac:dyDescent="0.2">
      <c r="K9637" s="6"/>
      <c r="L9637" s="172"/>
    </row>
    <row r="9638" spans="11:12" x14ac:dyDescent="0.2">
      <c r="K9638" s="6"/>
      <c r="L9638" s="172"/>
    </row>
    <row r="9639" spans="11:12" x14ac:dyDescent="0.2">
      <c r="K9639" s="6"/>
      <c r="L9639" s="172"/>
    </row>
    <row r="9640" spans="11:12" x14ac:dyDescent="0.2">
      <c r="K9640" s="6"/>
      <c r="L9640" s="172"/>
    </row>
    <row r="9641" spans="11:12" x14ac:dyDescent="0.2">
      <c r="K9641" s="6"/>
      <c r="L9641" s="172"/>
    </row>
    <row r="9642" spans="11:12" x14ac:dyDescent="0.2">
      <c r="K9642" s="6"/>
      <c r="L9642" s="172"/>
    </row>
    <row r="9643" spans="11:12" x14ac:dyDescent="0.2">
      <c r="K9643" s="6"/>
      <c r="L9643" s="172"/>
    </row>
    <row r="9644" spans="11:12" x14ac:dyDescent="0.2">
      <c r="K9644" s="6"/>
      <c r="L9644" s="172"/>
    </row>
    <row r="9645" spans="11:12" x14ac:dyDescent="0.2">
      <c r="K9645" s="6"/>
      <c r="L9645" s="172"/>
    </row>
    <row r="9646" spans="11:12" x14ac:dyDescent="0.2">
      <c r="K9646" s="6"/>
      <c r="L9646" s="172"/>
    </row>
    <row r="9647" spans="11:12" x14ac:dyDescent="0.2">
      <c r="K9647" s="6"/>
      <c r="L9647" s="172"/>
    </row>
    <row r="9648" spans="11:12" x14ac:dyDescent="0.2">
      <c r="K9648" s="6"/>
      <c r="L9648" s="172"/>
    </row>
    <row r="9649" spans="11:12" x14ac:dyDescent="0.2">
      <c r="K9649" s="6"/>
      <c r="L9649" s="172"/>
    </row>
    <row r="9650" spans="11:12" x14ac:dyDescent="0.2">
      <c r="K9650" s="6"/>
      <c r="L9650" s="172"/>
    </row>
    <row r="9651" spans="11:12" x14ac:dyDescent="0.2">
      <c r="K9651" s="6"/>
      <c r="L9651" s="172"/>
    </row>
    <row r="9652" spans="11:12" x14ac:dyDescent="0.2">
      <c r="K9652" s="6"/>
      <c r="L9652" s="172"/>
    </row>
    <row r="9653" spans="11:12" x14ac:dyDescent="0.2">
      <c r="K9653" s="6"/>
      <c r="L9653" s="172"/>
    </row>
    <row r="9654" spans="11:12" x14ac:dyDescent="0.2">
      <c r="K9654" s="6"/>
      <c r="L9654" s="172"/>
    </row>
    <row r="9655" spans="11:12" x14ac:dyDescent="0.2">
      <c r="K9655" s="6"/>
      <c r="L9655" s="172"/>
    </row>
    <row r="9656" spans="11:12" x14ac:dyDescent="0.2">
      <c r="K9656" s="6"/>
      <c r="L9656" s="172"/>
    </row>
    <row r="9657" spans="11:12" x14ac:dyDescent="0.2">
      <c r="K9657" s="6"/>
      <c r="L9657" s="172"/>
    </row>
    <row r="9658" spans="11:12" x14ac:dyDescent="0.2">
      <c r="K9658" s="6"/>
      <c r="L9658" s="172"/>
    </row>
    <row r="9659" spans="11:12" x14ac:dyDescent="0.2">
      <c r="K9659" s="6"/>
      <c r="L9659" s="172"/>
    </row>
    <row r="9660" spans="11:12" x14ac:dyDescent="0.2">
      <c r="K9660" s="6"/>
      <c r="L9660" s="172"/>
    </row>
    <row r="9661" spans="11:12" x14ac:dyDescent="0.2">
      <c r="K9661" s="6"/>
      <c r="L9661" s="172"/>
    </row>
    <row r="9662" spans="11:12" x14ac:dyDescent="0.2">
      <c r="K9662" s="6"/>
      <c r="L9662" s="172"/>
    </row>
    <row r="9663" spans="11:12" x14ac:dyDescent="0.2">
      <c r="K9663" s="6"/>
      <c r="L9663" s="172"/>
    </row>
    <row r="9664" spans="11:12" x14ac:dyDescent="0.2">
      <c r="K9664" s="6"/>
      <c r="L9664" s="172"/>
    </row>
    <row r="9665" spans="11:12" x14ac:dyDescent="0.2">
      <c r="K9665" s="6"/>
      <c r="L9665" s="172"/>
    </row>
    <row r="9666" spans="11:12" x14ac:dyDescent="0.2">
      <c r="K9666" s="6"/>
      <c r="L9666" s="172"/>
    </row>
    <row r="9667" spans="11:12" x14ac:dyDescent="0.2">
      <c r="K9667" s="6"/>
      <c r="L9667" s="172"/>
    </row>
    <row r="9668" spans="11:12" x14ac:dyDescent="0.2">
      <c r="K9668" s="6"/>
      <c r="L9668" s="172"/>
    </row>
    <row r="9669" spans="11:12" x14ac:dyDescent="0.2">
      <c r="K9669" s="6"/>
      <c r="L9669" s="172"/>
    </row>
    <row r="9670" spans="11:12" x14ac:dyDescent="0.2">
      <c r="K9670" s="6"/>
      <c r="L9670" s="172"/>
    </row>
    <row r="9671" spans="11:12" x14ac:dyDescent="0.2">
      <c r="K9671" s="6"/>
      <c r="L9671" s="172"/>
    </row>
    <row r="9672" spans="11:12" x14ac:dyDescent="0.2">
      <c r="K9672" s="6"/>
      <c r="L9672" s="172"/>
    </row>
    <row r="9673" spans="11:12" x14ac:dyDescent="0.2">
      <c r="K9673" s="6"/>
      <c r="L9673" s="172"/>
    </row>
    <row r="9674" spans="11:12" x14ac:dyDescent="0.2">
      <c r="K9674" s="6"/>
      <c r="L9674" s="172"/>
    </row>
    <row r="9675" spans="11:12" x14ac:dyDescent="0.2">
      <c r="K9675" s="6"/>
      <c r="L9675" s="172"/>
    </row>
    <row r="9676" spans="11:12" x14ac:dyDescent="0.2">
      <c r="K9676" s="6"/>
      <c r="L9676" s="172"/>
    </row>
    <row r="9677" spans="11:12" x14ac:dyDescent="0.2">
      <c r="K9677" s="6"/>
      <c r="L9677" s="172"/>
    </row>
    <row r="9678" spans="11:12" x14ac:dyDescent="0.2">
      <c r="K9678" s="6"/>
      <c r="L9678" s="172"/>
    </row>
    <row r="9679" spans="11:12" x14ac:dyDescent="0.2">
      <c r="K9679" s="6"/>
      <c r="L9679" s="172"/>
    </row>
    <row r="9680" spans="11:12" x14ac:dyDescent="0.2">
      <c r="K9680" s="6"/>
      <c r="L9680" s="172"/>
    </row>
    <row r="9681" spans="11:12" x14ac:dyDescent="0.2">
      <c r="K9681" s="6"/>
      <c r="L9681" s="172"/>
    </row>
    <row r="9682" spans="11:12" x14ac:dyDescent="0.2">
      <c r="K9682" s="6"/>
      <c r="L9682" s="172"/>
    </row>
    <row r="9683" spans="11:12" x14ac:dyDescent="0.2">
      <c r="K9683" s="6"/>
      <c r="L9683" s="172"/>
    </row>
    <row r="9684" spans="11:12" x14ac:dyDescent="0.2">
      <c r="K9684" s="6"/>
      <c r="L9684" s="172"/>
    </row>
    <row r="9685" spans="11:12" x14ac:dyDescent="0.2">
      <c r="K9685" s="6"/>
      <c r="L9685" s="172"/>
    </row>
    <row r="9686" spans="11:12" x14ac:dyDescent="0.2">
      <c r="K9686" s="6"/>
      <c r="L9686" s="172"/>
    </row>
    <row r="9687" spans="11:12" x14ac:dyDescent="0.2">
      <c r="K9687" s="6"/>
      <c r="L9687" s="172"/>
    </row>
    <row r="9688" spans="11:12" x14ac:dyDescent="0.2">
      <c r="K9688" s="6"/>
      <c r="L9688" s="172"/>
    </row>
    <row r="9689" spans="11:12" x14ac:dyDescent="0.2">
      <c r="K9689" s="6"/>
      <c r="L9689" s="172"/>
    </row>
    <row r="9690" spans="11:12" x14ac:dyDescent="0.2">
      <c r="K9690" s="6"/>
      <c r="L9690" s="172"/>
    </row>
    <row r="9691" spans="11:12" x14ac:dyDescent="0.2">
      <c r="K9691" s="6"/>
      <c r="L9691" s="172"/>
    </row>
    <row r="9692" spans="11:12" x14ac:dyDescent="0.2">
      <c r="K9692" s="6"/>
      <c r="L9692" s="172"/>
    </row>
    <row r="9693" spans="11:12" x14ac:dyDescent="0.2">
      <c r="K9693" s="6"/>
      <c r="L9693" s="172"/>
    </row>
    <row r="9694" spans="11:12" x14ac:dyDescent="0.2">
      <c r="K9694" s="6"/>
      <c r="L9694" s="172"/>
    </row>
    <row r="9695" spans="11:12" x14ac:dyDescent="0.2">
      <c r="K9695" s="6"/>
      <c r="L9695" s="172"/>
    </row>
    <row r="9696" spans="11:12" x14ac:dyDescent="0.2">
      <c r="K9696" s="6"/>
      <c r="L9696" s="172"/>
    </row>
    <row r="9697" spans="11:12" x14ac:dyDescent="0.2">
      <c r="K9697" s="6"/>
      <c r="L9697" s="172"/>
    </row>
    <row r="9698" spans="11:12" x14ac:dyDescent="0.2">
      <c r="K9698" s="6"/>
      <c r="L9698" s="172"/>
    </row>
    <row r="9699" spans="11:12" x14ac:dyDescent="0.2">
      <c r="K9699" s="6"/>
      <c r="L9699" s="172"/>
    </row>
    <row r="9700" spans="11:12" x14ac:dyDescent="0.2">
      <c r="K9700" s="6"/>
      <c r="L9700" s="172"/>
    </row>
    <row r="9701" spans="11:12" x14ac:dyDescent="0.2">
      <c r="K9701" s="6"/>
      <c r="L9701" s="172"/>
    </row>
    <row r="9702" spans="11:12" x14ac:dyDescent="0.2">
      <c r="K9702" s="6"/>
      <c r="L9702" s="172"/>
    </row>
    <row r="9703" spans="11:12" x14ac:dyDescent="0.2">
      <c r="K9703" s="6"/>
      <c r="L9703" s="172"/>
    </row>
    <row r="9704" spans="11:12" x14ac:dyDescent="0.2">
      <c r="K9704" s="6"/>
      <c r="L9704" s="172"/>
    </row>
    <row r="9705" spans="11:12" x14ac:dyDescent="0.2">
      <c r="K9705" s="6"/>
      <c r="L9705" s="172"/>
    </row>
    <row r="9706" spans="11:12" x14ac:dyDescent="0.2">
      <c r="K9706" s="6"/>
      <c r="L9706" s="172"/>
    </row>
    <row r="9707" spans="11:12" x14ac:dyDescent="0.2">
      <c r="K9707" s="6"/>
      <c r="L9707" s="172"/>
    </row>
    <row r="9708" spans="11:12" x14ac:dyDescent="0.2">
      <c r="K9708" s="6"/>
      <c r="L9708" s="172"/>
    </row>
    <row r="9709" spans="11:12" x14ac:dyDescent="0.2">
      <c r="K9709" s="6"/>
      <c r="L9709" s="172"/>
    </row>
    <row r="9710" spans="11:12" x14ac:dyDescent="0.2">
      <c r="K9710" s="6"/>
      <c r="L9710" s="172"/>
    </row>
    <row r="9711" spans="11:12" x14ac:dyDescent="0.2">
      <c r="K9711" s="6"/>
      <c r="L9711" s="172"/>
    </row>
    <row r="9712" spans="11:12" x14ac:dyDescent="0.2">
      <c r="K9712" s="6"/>
      <c r="L9712" s="172"/>
    </row>
    <row r="9713" spans="11:12" x14ac:dyDescent="0.2">
      <c r="K9713" s="6"/>
      <c r="L9713" s="172"/>
    </row>
    <row r="9714" spans="11:12" x14ac:dyDescent="0.2">
      <c r="K9714" s="6"/>
      <c r="L9714" s="172"/>
    </row>
    <row r="9715" spans="11:12" x14ac:dyDescent="0.2">
      <c r="K9715" s="6"/>
      <c r="L9715" s="172"/>
    </row>
    <row r="9716" spans="11:12" x14ac:dyDescent="0.2">
      <c r="K9716" s="6"/>
      <c r="L9716" s="172"/>
    </row>
    <row r="9717" spans="11:12" x14ac:dyDescent="0.2">
      <c r="K9717" s="6"/>
      <c r="L9717" s="172"/>
    </row>
    <row r="9718" spans="11:12" x14ac:dyDescent="0.2">
      <c r="K9718" s="6"/>
      <c r="L9718" s="172"/>
    </row>
    <row r="9719" spans="11:12" x14ac:dyDescent="0.2">
      <c r="K9719" s="6"/>
      <c r="L9719" s="172"/>
    </row>
    <row r="9720" spans="11:12" x14ac:dyDescent="0.2">
      <c r="K9720" s="6"/>
      <c r="L9720" s="172"/>
    </row>
    <row r="9721" spans="11:12" x14ac:dyDescent="0.2">
      <c r="K9721" s="6"/>
      <c r="L9721" s="172"/>
    </row>
    <row r="9722" spans="11:12" x14ac:dyDescent="0.2">
      <c r="K9722" s="6"/>
      <c r="L9722" s="172"/>
    </row>
    <row r="9723" spans="11:12" x14ac:dyDescent="0.2">
      <c r="K9723" s="6"/>
      <c r="L9723" s="172"/>
    </row>
    <row r="9724" spans="11:12" x14ac:dyDescent="0.2">
      <c r="K9724" s="6"/>
      <c r="L9724" s="172"/>
    </row>
    <row r="9725" spans="11:12" x14ac:dyDescent="0.2">
      <c r="K9725" s="6"/>
      <c r="L9725" s="172"/>
    </row>
    <row r="9726" spans="11:12" x14ac:dyDescent="0.2">
      <c r="K9726" s="6"/>
      <c r="L9726" s="172"/>
    </row>
    <row r="9727" spans="11:12" x14ac:dyDescent="0.2">
      <c r="K9727" s="6"/>
      <c r="L9727" s="172"/>
    </row>
    <row r="9728" spans="11:12" x14ac:dyDescent="0.2">
      <c r="K9728" s="6"/>
      <c r="L9728" s="172"/>
    </row>
    <row r="9729" spans="11:12" x14ac:dyDescent="0.2">
      <c r="K9729" s="6"/>
      <c r="L9729" s="172"/>
    </row>
    <row r="9730" spans="11:12" x14ac:dyDescent="0.2">
      <c r="K9730" s="6"/>
      <c r="L9730" s="172"/>
    </row>
    <row r="9731" spans="11:12" x14ac:dyDescent="0.2">
      <c r="K9731" s="6"/>
      <c r="L9731" s="172"/>
    </row>
    <row r="9732" spans="11:12" x14ac:dyDescent="0.2">
      <c r="K9732" s="6"/>
      <c r="L9732" s="172"/>
    </row>
    <row r="9733" spans="11:12" x14ac:dyDescent="0.2">
      <c r="K9733" s="6"/>
      <c r="L9733" s="172"/>
    </row>
    <row r="9734" spans="11:12" x14ac:dyDescent="0.2">
      <c r="K9734" s="6"/>
      <c r="L9734" s="172"/>
    </row>
    <row r="9735" spans="11:12" x14ac:dyDescent="0.2">
      <c r="K9735" s="6"/>
      <c r="L9735" s="172"/>
    </row>
    <row r="9736" spans="11:12" x14ac:dyDescent="0.2">
      <c r="K9736" s="6"/>
      <c r="L9736" s="172"/>
    </row>
    <row r="9737" spans="11:12" x14ac:dyDescent="0.2">
      <c r="K9737" s="6"/>
      <c r="L9737" s="172"/>
    </row>
    <row r="9738" spans="11:12" x14ac:dyDescent="0.2">
      <c r="K9738" s="6"/>
      <c r="L9738" s="172"/>
    </row>
    <row r="9739" spans="11:12" x14ac:dyDescent="0.2">
      <c r="K9739" s="6"/>
      <c r="L9739" s="172"/>
    </row>
    <row r="9740" spans="11:12" x14ac:dyDescent="0.2">
      <c r="K9740" s="6"/>
      <c r="L9740" s="172"/>
    </row>
    <row r="9741" spans="11:12" x14ac:dyDescent="0.2">
      <c r="K9741" s="6"/>
      <c r="L9741" s="172"/>
    </row>
    <row r="9742" spans="11:12" x14ac:dyDescent="0.2">
      <c r="K9742" s="6"/>
      <c r="L9742" s="172"/>
    </row>
    <row r="9743" spans="11:12" x14ac:dyDescent="0.2">
      <c r="K9743" s="6"/>
      <c r="L9743" s="172"/>
    </row>
    <row r="9744" spans="11:12" x14ac:dyDescent="0.2">
      <c r="K9744" s="6"/>
      <c r="L9744" s="172"/>
    </row>
    <row r="9745" spans="11:12" x14ac:dyDescent="0.2">
      <c r="K9745" s="6"/>
      <c r="L9745" s="172"/>
    </row>
    <row r="9746" spans="11:12" x14ac:dyDescent="0.2">
      <c r="K9746" s="6"/>
      <c r="L9746" s="172"/>
    </row>
    <row r="9747" spans="11:12" x14ac:dyDescent="0.2">
      <c r="K9747" s="6"/>
      <c r="L9747" s="172"/>
    </row>
    <row r="9748" spans="11:12" x14ac:dyDescent="0.2">
      <c r="K9748" s="6"/>
      <c r="L9748" s="172"/>
    </row>
    <row r="9749" spans="11:12" x14ac:dyDescent="0.2">
      <c r="K9749" s="6"/>
      <c r="L9749" s="172"/>
    </row>
    <row r="9750" spans="11:12" x14ac:dyDescent="0.2">
      <c r="K9750" s="6"/>
      <c r="L9750" s="172"/>
    </row>
    <row r="9751" spans="11:12" x14ac:dyDescent="0.2">
      <c r="K9751" s="6"/>
      <c r="L9751" s="172"/>
    </row>
    <row r="9752" spans="11:12" x14ac:dyDescent="0.2">
      <c r="K9752" s="6"/>
      <c r="L9752" s="172"/>
    </row>
    <row r="9753" spans="11:12" x14ac:dyDescent="0.2">
      <c r="K9753" s="6"/>
      <c r="L9753" s="172"/>
    </row>
    <row r="9754" spans="11:12" x14ac:dyDescent="0.2">
      <c r="K9754" s="6"/>
      <c r="L9754" s="172"/>
    </row>
    <row r="9755" spans="11:12" x14ac:dyDescent="0.2">
      <c r="K9755" s="6"/>
      <c r="L9755" s="172"/>
    </row>
    <row r="9756" spans="11:12" x14ac:dyDescent="0.2">
      <c r="K9756" s="6"/>
      <c r="L9756" s="172"/>
    </row>
    <row r="9757" spans="11:12" x14ac:dyDescent="0.2">
      <c r="K9757" s="6"/>
      <c r="L9757" s="172"/>
    </row>
    <row r="9758" spans="11:12" x14ac:dyDescent="0.2">
      <c r="K9758" s="6"/>
      <c r="L9758" s="172"/>
    </row>
    <row r="9759" spans="11:12" x14ac:dyDescent="0.2">
      <c r="K9759" s="6"/>
      <c r="L9759" s="172"/>
    </row>
    <row r="9760" spans="11:12" x14ac:dyDescent="0.2">
      <c r="K9760" s="6"/>
      <c r="L9760" s="172"/>
    </row>
    <row r="9761" spans="11:12" x14ac:dyDescent="0.2">
      <c r="K9761" s="6"/>
      <c r="L9761" s="172"/>
    </row>
    <row r="9762" spans="11:12" x14ac:dyDescent="0.2">
      <c r="K9762" s="6"/>
      <c r="L9762" s="172"/>
    </row>
    <row r="9763" spans="11:12" x14ac:dyDescent="0.2">
      <c r="K9763" s="6"/>
      <c r="L9763" s="172"/>
    </row>
    <row r="9764" spans="11:12" x14ac:dyDescent="0.2">
      <c r="K9764" s="6"/>
      <c r="L9764" s="172"/>
    </row>
    <row r="9765" spans="11:12" x14ac:dyDescent="0.2">
      <c r="K9765" s="6"/>
      <c r="L9765" s="172"/>
    </row>
    <row r="9766" spans="11:12" x14ac:dyDescent="0.2">
      <c r="K9766" s="6"/>
      <c r="L9766" s="172"/>
    </row>
    <row r="9767" spans="11:12" x14ac:dyDescent="0.2">
      <c r="K9767" s="6"/>
      <c r="L9767" s="172"/>
    </row>
    <row r="9768" spans="11:12" x14ac:dyDescent="0.2">
      <c r="K9768" s="6"/>
      <c r="L9768" s="172"/>
    </row>
    <row r="9769" spans="11:12" x14ac:dyDescent="0.2">
      <c r="K9769" s="6"/>
      <c r="L9769" s="172"/>
    </row>
    <row r="9770" spans="11:12" x14ac:dyDescent="0.2">
      <c r="K9770" s="6"/>
      <c r="L9770" s="172"/>
    </row>
    <row r="9771" spans="11:12" x14ac:dyDescent="0.2">
      <c r="K9771" s="6"/>
      <c r="L9771" s="172"/>
    </row>
    <row r="9772" spans="11:12" x14ac:dyDescent="0.2">
      <c r="K9772" s="6"/>
      <c r="L9772" s="172"/>
    </row>
    <row r="9773" spans="11:12" x14ac:dyDescent="0.2">
      <c r="K9773" s="6"/>
      <c r="L9773" s="172"/>
    </row>
    <row r="9774" spans="11:12" x14ac:dyDescent="0.2">
      <c r="K9774" s="6"/>
      <c r="L9774" s="172"/>
    </row>
    <row r="9775" spans="11:12" x14ac:dyDescent="0.2">
      <c r="K9775" s="6"/>
      <c r="L9775" s="172"/>
    </row>
    <row r="9776" spans="11:12" x14ac:dyDescent="0.2">
      <c r="K9776" s="6"/>
      <c r="L9776" s="172"/>
    </row>
    <row r="9777" spans="11:12" x14ac:dyDescent="0.2">
      <c r="K9777" s="6"/>
      <c r="L9777" s="172"/>
    </row>
    <row r="9778" spans="11:12" x14ac:dyDescent="0.2">
      <c r="K9778" s="6"/>
      <c r="L9778" s="172"/>
    </row>
    <row r="9779" spans="11:12" x14ac:dyDescent="0.2">
      <c r="K9779" s="6"/>
      <c r="L9779" s="172"/>
    </row>
    <row r="9780" spans="11:12" x14ac:dyDescent="0.2">
      <c r="K9780" s="6"/>
      <c r="L9780" s="172"/>
    </row>
    <row r="9781" spans="11:12" x14ac:dyDescent="0.2">
      <c r="K9781" s="6"/>
      <c r="L9781" s="172"/>
    </row>
    <row r="9782" spans="11:12" x14ac:dyDescent="0.2">
      <c r="K9782" s="6"/>
      <c r="L9782" s="172"/>
    </row>
    <row r="9783" spans="11:12" x14ac:dyDescent="0.2">
      <c r="K9783" s="6"/>
      <c r="L9783" s="172"/>
    </row>
    <row r="9784" spans="11:12" x14ac:dyDescent="0.2">
      <c r="K9784" s="6"/>
      <c r="L9784" s="172"/>
    </row>
    <row r="9785" spans="11:12" x14ac:dyDescent="0.2">
      <c r="K9785" s="6"/>
      <c r="L9785" s="172"/>
    </row>
    <row r="9786" spans="11:12" x14ac:dyDescent="0.2">
      <c r="K9786" s="6"/>
      <c r="L9786" s="172"/>
    </row>
    <row r="9787" spans="11:12" x14ac:dyDescent="0.2">
      <c r="K9787" s="6"/>
      <c r="L9787" s="172"/>
    </row>
    <row r="9788" spans="11:12" x14ac:dyDescent="0.2">
      <c r="K9788" s="6"/>
      <c r="L9788" s="172"/>
    </row>
    <row r="9789" spans="11:12" x14ac:dyDescent="0.2">
      <c r="K9789" s="6"/>
      <c r="L9789" s="172"/>
    </row>
    <row r="9790" spans="11:12" x14ac:dyDescent="0.2">
      <c r="K9790" s="6"/>
      <c r="L9790" s="172"/>
    </row>
    <row r="9791" spans="11:12" x14ac:dyDescent="0.2">
      <c r="K9791" s="6"/>
      <c r="L9791" s="172"/>
    </row>
    <row r="9792" spans="11:12" x14ac:dyDescent="0.2">
      <c r="K9792" s="6"/>
      <c r="L9792" s="172"/>
    </row>
    <row r="9793" spans="11:12" x14ac:dyDescent="0.2">
      <c r="K9793" s="6"/>
      <c r="L9793" s="172"/>
    </row>
    <row r="9794" spans="11:12" x14ac:dyDescent="0.2">
      <c r="K9794" s="6"/>
      <c r="L9794" s="172"/>
    </row>
    <row r="9795" spans="11:12" x14ac:dyDescent="0.2">
      <c r="K9795" s="6"/>
      <c r="L9795" s="172"/>
    </row>
    <row r="9796" spans="11:12" x14ac:dyDescent="0.2">
      <c r="K9796" s="6"/>
      <c r="L9796" s="172"/>
    </row>
    <row r="9797" spans="11:12" x14ac:dyDescent="0.2">
      <c r="K9797" s="6"/>
      <c r="L9797" s="172"/>
    </row>
    <row r="9798" spans="11:12" x14ac:dyDescent="0.2">
      <c r="K9798" s="6"/>
      <c r="L9798" s="172"/>
    </row>
    <row r="9799" spans="11:12" x14ac:dyDescent="0.2">
      <c r="K9799" s="6"/>
      <c r="L9799" s="172"/>
    </row>
    <row r="9800" spans="11:12" x14ac:dyDescent="0.2">
      <c r="K9800" s="6"/>
      <c r="L9800" s="172"/>
    </row>
    <row r="9801" spans="11:12" x14ac:dyDescent="0.2">
      <c r="K9801" s="6"/>
      <c r="L9801" s="172"/>
    </row>
    <row r="9802" spans="11:12" x14ac:dyDescent="0.2">
      <c r="K9802" s="6"/>
      <c r="L9802" s="172"/>
    </row>
    <row r="9803" spans="11:12" x14ac:dyDescent="0.2">
      <c r="K9803" s="6"/>
      <c r="L9803" s="172"/>
    </row>
    <row r="9804" spans="11:12" x14ac:dyDescent="0.2">
      <c r="K9804" s="6"/>
      <c r="L9804" s="172"/>
    </row>
    <row r="9805" spans="11:12" x14ac:dyDescent="0.2">
      <c r="K9805" s="6"/>
      <c r="L9805" s="172"/>
    </row>
    <row r="9806" spans="11:12" x14ac:dyDescent="0.2">
      <c r="K9806" s="6"/>
      <c r="L9806" s="172"/>
    </row>
    <row r="9807" spans="11:12" x14ac:dyDescent="0.2">
      <c r="K9807" s="6"/>
      <c r="L9807" s="172"/>
    </row>
    <row r="9808" spans="11:12" x14ac:dyDescent="0.2">
      <c r="K9808" s="6"/>
      <c r="L9808" s="172"/>
    </row>
    <row r="9809" spans="11:12" x14ac:dyDescent="0.2">
      <c r="K9809" s="6"/>
      <c r="L9809" s="172"/>
    </row>
    <row r="9810" spans="11:12" x14ac:dyDescent="0.2">
      <c r="K9810" s="6"/>
      <c r="L9810" s="172"/>
    </row>
    <row r="9811" spans="11:12" x14ac:dyDescent="0.2">
      <c r="K9811" s="6"/>
      <c r="L9811" s="172"/>
    </row>
    <row r="9812" spans="11:12" x14ac:dyDescent="0.2">
      <c r="K9812" s="6"/>
      <c r="L9812" s="172"/>
    </row>
    <row r="9813" spans="11:12" x14ac:dyDescent="0.2">
      <c r="K9813" s="6"/>
      <c r="L9813" s="172"/>
    </row>
    <row r="9814" spans="11:12" x14ac:dyDescent="0.2">
      <c r="K9814" s="6"/>
      <c r="L9814" s="172"/>
    </row>
    <row r="9815" spans="11:12" x14ac:dyDescent="0.2">
      <c r="K9815" s="6"/>
      <c r="L9815" s="172"/>
    </row>
    <row r="9816" spans="11:12" x14ac:dyDescent="0.2">
      <c r="K9816" s="6"/>
      <c r="L9816" s="172"/>
    </row>
    <row r="9817" spans="11:12" x14ac:dyDescent="0.2">
      <c r="K9817" s="6"/>
      <c r="L9817" s="172"/>
    </row>
    <row r="9818" spans="11:12" x14ac:dyDescent="0.2">
      <c r="K9818" s="6"/>
      <c r="L9818" s="172"/>
    </row>
    <row r="9819" spans="11:12" x14ac:dyDescent="0.2">
      <c r="K9819" s="6"/>
      <c r="L9819" s="172"/>
    </row>
    <row r="9820" spans="11:12" x14ac:dyDescent="0.2">
      <c r="K9820" s="6"/>
      <c r="L9820" s="172"/>
    </row>
    <row r="9821" spans="11:12" x14ac:dyDescent="0.2">
      <c r="K9821" s="6"/>
      <c r="L9821" s="172"/>
    </row>
    <row r="9822" spans="11:12" x14ac:dyDescent="0.2">
      <c r="K9822" s="6"/>
      <c r="L9822" s="172"/>
    </row>
    <row r="9823" spans="11:12" x14ac:dyDescent="0.2">
      <c r="K9823" s="6"/>
      <c r="L9823" s="172"/>
    </row>
    <row r="9824" spans="11:12" x14ac:dyDescent="0.2">
      <c r="K9824" s="6"/>
      <c r="L9824" s="172"/>
    </row>
    <row r="9825" spans="11:12" x14ac:dyDescent="0.2">
      <c r="K9825" s="6"/>
      <c r="L9825" s="172"/>
    </row>
    <row r="9826" spans="11:12" x14ac:dyDescent="0.2">
      <c r="K9826" s="6"/>
      <c r="L9826" s="172"/>
    </row>
    <row r="9827" spans="11:12" x14ac:dyDescent="0.2">
      <c r="K9827" s="6"/>
      <c r="L9827" s="172"/>
    </row>
    <row r="9828" spans="11:12" x14ac:dyDescent="0.2">
      <c r="K9828" s="6"/>
      <c r="L9828" s="172"/>
    </row>
    <row r="9829" spans="11:12" x14ac:dyDescent="0.2">
      <c r="K9829" s="6"/>
      <c r="L9829" s="172"/>
    </row>
    <row r="9830" spans="11:12" x14ac:dyDescent="0.2">
      <c r="K9830" s="6"/>
      <c r="L9830" s="172"/>
    </row>
    <row r="9831" spans="11:12" x14ac:dyDescent="0.2">
      <c r="K9831" s="6"/>
      <c r="L9831" s="172"/>
    </row>
    <row r="9832" spans="11:12" x14ac:dyDescent="0.2">
      <c r="K9832" s="6"/>
      <c r="L9832" s="172"/>
    </row>
    <row r="9833" spans="11:12" x14ac:dyDescent="0.2">
      <c r="K9833" s="6"/>
      <c r="L9833" s="172"/>
    </row>
    <row r="9834" spans="11:12" x14ac:dyDescent="0.2">
      <c r="K9834" s="6"/>
      <c r="L9834" s="172"/>
    </row>
    <row r="9835" spans="11:12" x14ac:dyDescent="0.2">
      <c r="K9835" s="6"/>
      <c r="L9835" s="172"/>
    </row>
    <row r="9836" spans="11:12" x14ac:dyDescent="0.2">
      <c r="K9836" s="6"/>
      <c r="L9836" s="172"/>
    </row>
    <row r="9837" spans="11:12" x14ac:dyDescent="0.2">
      <c r="K9837" s="6"/>
      <c r="L9837" s="172"/>
    </row>
    <row r="9838" spans="11:12" x14ac:dyDescent="0.2">
      <c r="K9838" s="6"/>
      <c r="L9838" s="172"/>
    </row>
    <row r="9839" spans="11:12" x14ac:dyDescent="0.2">
      <c r="K9839" s="6"/>
      <c r="L9839" s="172"/>
    </row>
    <row r="9840" spans="11:12" x14ac:dyDescent="0.2">
      <c r="K9840" s="6"/>
      <c r="L9840" s="172"/>
    </row>
    <row r="9841" spans="11:12" x14ac:dyDescent="0.2">
      <c r="K9841" s="6"/>
      <c r="L9841" s="172"/>
    </row>
    <row r="9842" spans="11:12" x14ac:dyDescent="0.2">
      <c r="K9842" s="6"/>
      <c r="L9842" s="172"/>
    </row>
    <row r="9843" spans="11:12" x14ac:dyDescent="0.2">
      <c r="K9843" s="6"/>
      <c r="L9843" s="172"/>
    </row>
    <row r="9844" spans="11:12" x14ac:dyDescent="0.2">
      <c r="K9844" s="6"/>
      <c r="L9844" s="172"/>
    </row>
    <row r="9845" spans="11:12" x14ac:dyDescent="0.2">
      <c r="K9845" s="6"/>
      <c r="L9845" s="172"/>
    </row>
    <row r="9846" spans="11:12" x14ac:dyDescent="0.2">
      <c r="K9846" s="6"/>
      <c r="L9846" s="172"/>
    </row>
    <row r="9847" spans="11:12" x14ac:dyDescent="0.2">
      <c r="K9847" s="6"/>
      <c r="L9847" s="172"/>
    </row>
    <row r="9848" spans="11:12" x14ac:dyDescent="0.2">
      <c r="K9848" s="6"/>
      <c r="L9848" s="172"/>
    </row>
    <row r="9849" spans="11:12" x14ac:dyDescent="0.2">
      <c r="K9849" s="6"/>
      <c r="L9849" s="172"/>
    </row>
    <row r="9850" spans="11:12" x14ac:dyDescent="0.2">
      <c r="K9850" s="6"/>
      <c r="L9850" s="172"/>
    </row>
    <row r="9851" spans="11:12" x14ac:dyDescent="0.2">
      <c r="K9851" s="6"/>
      <c r="L9851" s="172"/>
    </row>
    <row r="9852" spans="11:12" x14ac:dyDescent="0.2">
      <c r="K9852" s="6"/>
      <c r="L9852" s="172"/>
    </row>
    <row r="9853" spans="11:12" x14ac:dyDescent="0.2">
      <c r="K9853" s="6"/>
      <c r="L9853" s="172"/>
    </row>
    <row r="9854" spans="11:12" x14ac:dyDescent="0.2">
      <c r="K9854" s="6"/>
      <c r="L9854" s="172"/>
    </row>
    <row r="9855" spans="11:12" x14ac:dyDescent="0.2">
      <c r="K9855" s="6"/>
      <c r="L9855" s="172"/>
    </row>
    <row r="9856" spans="11:12" x14ac:dyDescent="0.2">
      <c r="K9856" s="6"/>
      <c r="L9856" s="172"/>
    </row>
    <row r="9857" spans="11:12" x14ac:dyDescent="0.2">
      <c r="K9857" s="6"/>
      <c r="L9857" s="172"/>
    </row>
    <row r="9858" spans="11:12" x14ac:dyDescent="0.2">
      <c r="K9858" s="6"/>
      <c r="L9858" s="172"/>
    </row>
    <row r="9859" spans="11:12" x14ac:dyDescent="0.2">
      <c r="K9859" s="6"/>
      <c r="L9859" s="172"/>
    </row>
    <row r="9860" spans="11:12" x14ac:dyDescent="0.2">
      <c r="K9860" s="6"/>
      <c r="L9860" s="172"/>
    </row>
    <row r="9861" spans="11:12" x14ac:dyDescent="0.2">
      <c r="K9861" s="6"/>
      <c r="L9861" s="172"/>
    </row>
    <row r="9862" spans="11:12" x14ac:dyDescent="0.2">
      <c r="K9862" s="6"/>
      <c r="L9862" s="172"/>
    </row>
    <row r="9863" spans="11:12" x14ac:dyDescent="0.2">
      <c r="K9863" s="6"/>
      <c r="L9863" s="172"/>
    </row>
    <row r="9864" spans="11:12" x14ac:dyDescent="0.2">
      <c r="K9864" s="6"/>
      <c r="L9864" s="172"/>
    </row>
    <row r="9865" spans="11:12" x14ac:dyDescent="0.2">
      <c r="K9865" s="6"/>
      <c r="L9865" s="172"/>
    </row>
    <row r="9866" spans="11:12" x14ac:dyDescent="0.2">
      <c r="K9866" s="6"/>
      <c r="L9866" s="172"/>
    </row>
    <row r="9867" spans="11:12" x14ac:dyDescent="0.2">
      <c r="K9867" s="6"/>
      <c r="L9867" s="172"/>
    </row>
    <row r="9868" spans="11:12" x14ac:dyDescent="0.2">
      <c r="K9868" s="6"/>
      <c r="L9868" s="172"/>
    </row>
    <row r="9869" spans="11:12" x14ac:dyDescent="0.2">
      <c r="K9869" s="6"/>
      <c r="L9869" s="172"/>
    </row>
    <row r="9870" spans="11:12" x14ac:dyDescent="0.2">
      <c r="K9870" s="6"/>
      <c r="L9870" s="172"/>
    </row>
    <row r="9871" spans="11:12" x14ac:dyDescent="0.2">
      <c r="K9871" s="6"/>
      <c r="L9871" s="172"/>
    </row>
    <row r="9872" spans="11:12" x14ac:dyDescent="0.2">
      <c r="K9872" s="6"/>
      <c r="L9872" s="172"/>
    </row>
    <row r="9873" spans="11:12" x14ac:dyDescent="0.2">
      <c r="K9873" s="6"/>
      <c r="L9873" s="172"/>
    </row>
    <row r="9874" spans="11:12" x14ac:dyDescent="0.2">
      <c r="K9874" s="6"/>
      <c r="L9874" s="172"/>
    </row>
    <row r="9875" spans="11:12" x14ac:dyDescent="0.2">
      <c r="K9875" s="6"/>
      <c r="L9875" s="172"/>
    </row>
    <row r="9876" spans="11:12" x14ac:dyDescent="0.2">
      <c r="K9876" s="6"/>
      <c r="L9876" s="172"/>
    </row>
    <row r="9877" spans="11:12" x14ac:dyDescent="0.2">
      <c r="K9877" s="6"/>
      <c r="L9877" s="172"/>
    </row>
    <row r="9878" spans="11:12" x14ac:dyDescent="0.2">
      <c r="K9878" s="6"/>
      <c r="L9878" s="172"/>
    </row>
    <row r="9879" spans="11:12" x14ac:dyDescent="0.2">
      <c r="K9879" s="6"/>
      <c r="L9879" s="172"/>
    </row>
    <row r="9880" spans="11:12" x14ac:dyDescent="0.2">
      <c r="K9880" s="6"/>
      <c r="L9880" s="172"/>
    </row>
    <row r="9881" spans="11:12" x14ac:dyDescent="0.2">
      <c r="K9881" s="6"/>
      <c r="L9881" s="172"/>
    </row>
    <row r="9882" spans="11:12" x14ac:dyDescent="0.2">
      <c r="K9882" s="6"/>
      <c r="L9882" s="172"/>
    </row>
    <row r="9883" spans="11:12" x14ac:dyDescent="0.2">
      <c r="K9883" s="6"/>
      <c r="L9883" s="172"/>
    </row>
    <row r="9884" spans="11:12" x14ac:dyDescent="0.2">
      <c r="K9884" s="6"/>
      <c r="L9884" s="172"/>
    </row>
    <row r="9885" spans="11:12" x14ac:dyDescent="0.2">
      <c r="K9885" s="6"/>
      <c r="L9885" s="172"/>
    </row>
    <row r="9886" spans="11:12" x14ac:dyDescent="0.2">
      <c r="K9886" s="6"/>
      <c r="L9886" s="172"/>
    </row>
    <row r="9887" spans="11:12" x14ac:dyDescent="0.2">
      <c r="K9887" s="6"/>
      <c r="L9887" s="172"/>
    </row>
    <row r="9888" spans="11:12" x14ac:dyDescent="0.2">
      <c r="K9888" s="6"/>
      <c r="L9888" s="172"/>
    </row>
    <row r="9889" spans="11:12" x14ac:dyDescent="0.2">
      <c r="K9889" s="6"/>
      <c r="L9889" s="172"/>
    </row>
    <row r="9890" spans="11:12" x14ac:dyDescent="0.2">
      <c r="K9890" s="6"/>
      <c r="L9890" s="172"/>
    </row>
    <row r="9891" spans="11:12" x14ac:dyDescent="0.2">
      <c r="K9891" s="6"/>
      <c r="L9891" s="172"/>
    </row>
    <row r="9892" spans="11:12" x14ac:dyDescent="0.2">
      <c r="K9892" s="6"/>
      <c r="L9892" s="172"/>
    </row>
    <row r="9893" spans="11:12" x14ac:dyDescent="0.2">
      <c r="K9893" s="6"/>
      <c r="L9893" s="172"/>
    </row>
    <row r="9894" spans="11:12" x14ac:dyDescent="0.2">
      <c r="K9894" s="6"/>
      <c r="L9894" s="172"/>
    </row>
    <row r="9895" spans="11:12" x14ac:dyDescent="0.2">
      <c r="K9895" s="6"/>
      <c r="L9895" s="172"/>
    </row>
    <row r="9896" spans="11:12" x14ac:dyDescent="0.2">
      <c r="K9896" s="6"/>
      <c r="L9896" s="172"/>
    </row>
    <row r="9897" spans="11:12" x14ac:dyDescent="0.2">
      <c r="K9897" s="6"/>
      <c r="L9897" s="172"/>
    </row>
    <row r="9898" spans="11:12" x14ac:dyDescent="0.2">
      <c r="K9898" s="6"/>
      <c r="L9898" s="172"/>
    </row>
    <row r="9899" spans="11:12" x14ac:dyDescent="0.2">
      <c r="K9899" s="6"/>
      <c r="L9899" s="172"/>
    </row>
    <row r="9900" spans="11:12" x14ac:dyDescent="0.2">
      <c r="K9900" s="6"/>
      <c r="L9900" s="172"/>
    </row>
    <row r="9901" spans="11:12" x14ac:dyDescent="0.2">
      <c r="K9901" s="6"/>
      <c r="L9901" s="172"/>
    </row>
    <row r="9902" spans="11:12" x14ac:dyDescent="0.2">
      <c r="K9902" s="6"/>
      <c r="L9902" s="172"/>
    </row>
    <row r="9903" spans="11:12" x14ac:dyDescent="0.2">
      <c r="K9903" s="6"/>
      <c r="L9903" s="172"/>
    </row>
    <row r="9904" spans="11:12" x14ac:dyDescent="0.2">
      <c r="K9904" s="6"/>
      <c r="L9904" s="172"/>
    </row>
    <row r="9905" spans="11:12" x14ac:dyDescent="0.2">
      <c r="K9905" s="6"/>
      <c r="L9905" s="172"/>
    </row>
    <row r="9906" spans="11:12" x14ac:dyDescent="0.2">
      <c r="K9906" s="6"/>
      <c r="L9906" s="172"/>
    </row>
    <row r="9907" spans="11:12" x14ac:dyDescent="0.2">
      <c r="K9907" s="6"/>
      <c r="L9907" s="172"/>
    </row>
    <row r="9908" spans="11:12" x14ac:dyDescent="0.2">
      <c r="K9908" s="6"/>
      <c r="L9908" s="172"/>
    </row>
    <row r="9909" spans="11:12" x14ac:dyDescent="0.2">
      <c r="K9909" s="6"/>
      <c r="L9909" s="172"/>
    </row>
    <row r="9910" spans="11:12" x14ac:dyDescent="0.2">
      <c r="K9910" s="6"/>
      <c r="L9910" s="172"/>
    </row>
    <row r="9911" spans="11:12" x14ac:dyDescent="0.2">
      <c r="K9911" s="6"/>
      <c r="L9911" s="172"/>
    </row>
    <row r="9912" spans="11:12" x14ac:dyDescent="0.2">
      <c r="K9912" s="6"/>
      <c r="L9912" s="172"/>
    </row>
    <row r="9913" spans="11:12" x14ac:dyDescent="0.2">
      <c r="K9913" s="6"/>
      <c r="L9913" s="172"/>
    </row>
    <row r="9914" spans="11:12" x14ac:dyDescent="0.2">
      <c r="K9914" s="6"/>
      <c r="L9914" s="172"/>
    </row>
    <row r="9915" spans="11:12" x14ac:dyDescent="0.2">
      <c r="K9915" s="6"/>
      <c r="L9915" s="172"/>
    </row>
    <row r="9916" spans="11:12" x14ac:dyDescent="0.2">
      <c r="K9916" s="6"/>
      <c r="L9916" s="172"/>
    </row>
    <row r="9917" spans="11:12" x14ac:dyDescent="0.2">
      <c r="K9917" s="6"/>
      <c r="L9917" s="172"/>
    </row>
    <row r="9918" spans="11:12" x14ac:dyDescent="0.2">
      <c r="K9918" s="6"/>
      <c r="L9918" s="172"/>
    </row>
    <row r="9919" spans="11:12" x14ac:dyDescent="0.2">
      <c r="K9919" s="6"/>
      <c r="L9919" s="172"/>
    </row>
    <row r="9920" spans="11:12" x14ac:dyDescent="0.2">
      <c r="K9920" s="6"/>
      <c r="L9920" s="172"/>
    </row>
    <row r="9921" spans="11:12" x14ac:dyDescent="0.2">
      <c r="K9921" s="6"/>
      <c r="L9921" s="172"/>
    </row>
    <row r="9922" spans="11:12" x14ac:dyDescent="0.2">
      <c r="K9922" s="6"/>
      <c r="L9922" s="172"/>
    </row>
    <row r="9923" spans="11:12" x14ac:dyDescent="0.2">
      <c r="K9923" s="6"/>
      <c r="L9923" s="172"/>
    </row>
    <row r="9924" spans="11:12" x14ac:dyDescent="0.2">
      <c r="K9924" s="6"/>
      <c r="L9924" s="172"/>
    </row>
    <row r="9925" spans="11:12" x14ac:dyDescent="0.2">
      <c r="K9925" s="6"/>
      <c r="L9925" s="172"/>
    </row>
    <row r="9926" spans="11:12" x14ac:dyDescent="0.2">
      <c r="K9926" s="6"/>
      <c r="L9926" s="172"/>
    </row>
    <row r="9927" spans="11:12" x14ac:dyDescent="0.2">
      <c r="K9927" s="6"/>
      <c r="L9927" s="172"/>
    </row>
    <row r="9928" spans="11:12" x14ac:dyDescent="0.2">
      <c r="K9928" s="6"/>
      <c r="L9928" s="172"/>
    </row>
    <row r="9929" spans="11:12" x14ac:dyDescent="0.2">
      <c r="K9929" s="6"/>
      <c r="L9929" s="172"/>
    </row>
    <row r="9930" spans="11:12" x14ac:dyDescent="0.2">
      <c r="K9930" s="6"/>
      <c r="L9930" s="172"/>
    </row>
    <row r="9931" spans="11:12" x14ac:dyDescent="0.2">
      <c r="K9931" s="6"/>
      <c r="L9931" s="172"/>
    </row>
    <row r="9932" spans="11:12" x14ac:dyDescent="0.2">
      <c r="K9932" s="6"/>
      <c r="L9932" s="172"/>
    </row>
    <row r="9933" spans="11:12" x14ac:dyDescent="0.2">
      <c r="K9933" s="6"/>
      <c r="L9933" s="172"/>
    </row>
    <row r="9934" spans="11:12" x14ac:dyDescent="0.2">
      <c r="K9934" s="6"/>
      <c r="L9934" s="172"/>
    </row>
    <row r="9935" spans="11:12" x14ac:dyDescent="0.2">
      <c r="K9935" s="6"/>
      <c r="L9935" s="172"/>
    </row>
    <row r="9936" spans="11:12" x14ac:dyDescent="0.2">
      <c r="K9936" s="6"/>
      <c r="L9936" s="172"/>
    </row>
    <row r="9937" spans="11:12" x14ac:dyDescent="0.2">
      <c r="K9937" s="6"/>
      <c r="L9937" s="172"/>
    </row>
    <row r="9938" spans="11:12" x14ac:dyDescent="0.2">
      <c r="K9938" s="6"/>
      <c r="L9938" s="172"/>
    </row>
    <row r="9939" spans="11:12" x14ac:dyDescent="0.2">
      <c r="K9939" s="6"/>
      <c r="L9939" s="172"/>
    </row>
    <row r="9940" spans="11:12" x14ac:dyDescent="0.2">
      <c r="K9940" s="6"/>
      <c r="L9940" s="172"/>
    </row>
    <row r="9941" spans="11:12" x14ac:dyDescent="0.2">
      <c r="K9941" s="6"/>
      <c r="L9941" s="172"/>
    </row>
    <row r="9942" spans="11:12" x14ac:dyDescent="0.2">
      <c r="K9942" s="6"/>
      <c r="L9942" s="172"/>
    </row>
    <row r="9943" spans="11:12" x14ac:dyDescent="0.2">
      <c r="K9943" s="6"/>
      <c r="L9943" s="172"/>
    </row>
    <row r="9944" spans="11:12" x14ac:dyDescent="0.2">
      <c r="K9944" s="6"/>
      <c r="L9944" s="172"/>
    </row>
    <row r="9945" spans="11:12" x14ac:dyDescent="0.2">
      <c r="K9945" s="6"/>
      <c r="L9945" s="172"/>
    </row>
    <row r="9946" spans="11:12" x14ac:dyDescent="0.2">
      <c r="K9946" s="6"/>
      <c r="L9946" s="172"/>
    </row>
    <row r="9947" spans="11:12" x14ac:dyDescent="0.2">
      <c r="K9947" s="6"/>
      <c r="L9947" s="172"/>
    </row>
    <row r="9948" spans="11:12" x14ac:dyDescent="0.2">
      <c r="K9948" s="6"/>
      <c r="L9948" s="172"/>
    </row>
    <row r="9949" spans="11:12" x14ac:dyDescent="0.2">
      <c r="K9949" s="6"/>
      <c r="L9949" s="172"/>
    </row>
    <row r="9950" spans="11:12" x14ac:dyDescent="0.2">
      <c r="K9950" s="6"/>
      <c r="L9950" s="172"/>
    </row>
    <row r="9951" spans="11:12" x14ac:dyDescent="0.2">
      <c r="K9951" s="6"/>
      <c r="L9951" s="172"/>
    </row>
    <row r="9952" spans="11:12" x14ac:dyDescent="0.2">
      <c r="K9952" s="6"/>
      <c r="L9952" s="172"/>
    </row>
    <row r="9953" spans="11:12" x14ac:dyDescent="0.2">
      <c r="K9953" s="6"/>
      <c r="L9953" s="172"/>
    </row>
    <row r="9954" spans="11:12" x14ac:dyDescent="0.2">
      <c r="K9954" s="6"/>
      <c r="L9954" s="172"/>
    </row>
    <row r="9955" spans="11:12" x14ac:dyDescent="0.2">
      <c r="K9955" s="6"/>
      <c r="L9955" s="172"/>
    </row>
    <row r="9956" spans="11:12" x14ac:dyDescent="0.2">
      <c r="K9956" s="6"/>
      <c r="L9956" s="172"/>
    </row>
    <row r="9957" spans="11:12" x14ac:dyDescent="0.2">
      <c r="K9957" s="6"/>
      <c r="L9957" s="172"/>
    </row>
    <row r="9958" spans="11:12" x14ac:dyDescent="0.2">
      <c r="K9958" s="6"/>
      <c r="L9958" s="172"/>
    </row>
    <row r="9959" spans="11:12" x14ac:dyDescent="0.2">
      <c r="K9959" s="6"/>
      <c r="L9959" s="172"/>
    </row>
    <row r="9960" spans="11:12" x14ac:dyDescent="0.2">
      <c r="K9960" s="6"/>
      <c r="L9960" s="172"/>
    </row>
    <row r="9961" spans="11:12" x14ac:dyDescent="0.2">
      <c r="K9961" s="6"/>
      <c r="L9961" s="172"/>
    </row>
    <row r="9962" spans="11:12" x14ac:dyDescent="0.2">
      <c r="K9962" s="6"/>
      <c r="L9962" s="172"/>
    </row>
    <row r="9963" spans="11:12" x14ac:dyDescent="0.2">
      <c r="K9963" s="6"/>
      <c r="L9963" s="172"/>
    </row>
    <row r="9964" spans="11:12" x14ac:dyDescent="0.2">
      <c r="K9964" s="6"/>
      <c r="L9964" s="172"/>
    </row>
    <row r="9965" spans="11:12" x14ac:dyDescent="0.2">
      <c r="K9965" s="6"/>
      <c r="L9965" s="172"/>
    </row>
    <row r="9966" spans="11:12" x14ac:dyDescent="0.2">
      <c r="K9966" s="6"/>
      <c r="L9966" s="172"/>
    </row>
    <row r="9967" spans="11:12" x14ac:dyDescent="0.2">
      <c r="K9967" s="6"/>
      <c r="L9967" s="172"/>
    </row>
    <row r="9968" spans="11:12" x14ac:dyDescent="0.2">
      <c r="K9968" s="6"/>
      <c r="L9968" s="172"/>
    </row>
    <row r="9969" spans="11:12" x14ac:dyDescent="0.2">
      <c r="K9969" s="6"/>
      <c r="L9969" s="172"/>
    </row>
    <row r="9970" spans="11:12" x14ac:dyDescent="0.2">
      <c r="K9970" s="6"/>
      <c r="L9970" s="172"/>
    </row>
    <row r="9971" spans="11:12" x14ac:dyDescent="0.2">
      <c r="K9971" s="6"/>
      <c r="L9971" s="172"/>
    </row>
    <row r="9972" spans="11:12" x14ac:dyDescent="0.2">
      <c r="K9972" s="6"/>
      <c r="L9972" s="172"/>
    </row>
    <row r="9973" spans="11:12" x14ac:dyDescent="0.2">
      <c r="K9973" s="6"/>
      <c r="L9973" s="172"/>
    </row>
    <row r="9974" spans="11:12" x14ac:dyDescent="0.2">
      <c r="K9974" s="6"/>
      <c r="L9974" s="172"/>
    </row>
    <row r="9975" spans="11:12" x14ac:dyDescent="0.2">
      <c r="K9975" s="6"/>
      <c r="L9975" s="172"/>
    </row>
    <row r="9976" spans="11:12" x14ac:dyDescent="0.2">
      <c r="K9976" s="6"/>
      <c r="L9976" s="172"/>
    </row>
    <row r="9977" spans="11:12" x14ac:dyDescent="0.2">
      <c r="K9977" s="6"/>
      <c r="L9977" s="172"/>
    </row>
    <row r="9978" spans="11:12" x14ac:dyDescent="0.2">
      <c r="K9978" s="6"/>
      <c r="L9978" s="172"/>
    </row>
    <row r="9979" spans="11:12" x14ac:dyDescent="0.2">
      <c r="K9979" s="6"/>
      <c r="L9979" s="172"/>
    </row>
    <row r="9980" spans="11:12" x14ac:dyDescent="0.2">
      <c r="K9980" s="6"/>
      <c r="L9980" s="172"/>
    </row>
    <row r="9981" spans="11:12" x14ac:dyDescent="0.2">
      <c r="K9981" s="6"/>
      <c r="L9981" s="172"/>
    </row>
    <row r="9982" spans="11:12" x14ac:dyDescent="0.2">
      <c r="K9982" s="6"/>
      <c r="L9982" s="172"/>
    </row>
    <row r="9983" spans="11:12" x14ac:dyDescent="0.2">
      <c r="K9983" s="6"/>
      <c r="L9983" s="172"/>
    </row>
    <row r="9984" spans="11:12" x14ac:dyDescent="0.2">
      <c r="K9984" s="6"/>
      <c r="L9984" s="172"/>
    </row>
    <row r="9985" spans="11:12" x14ac:dyDescent="0.2">
      <c r="K9985" s="6"/>
      <c r="L9985" s="172"/>
    </row>
    <row r="9986" spans="11:12" x14ac:dyDescent="0.2">
      <c r="K9986" s="6"/>
      <c r="L9986" s="172"/>
    </row>
    <row r="9987" spans="11:12" x14ac:dyDescent="0.2">
      <c r="K9987" s="6"/>
      <c r="L9987" s="172"/>
    </row>
    <row r="9988" spans="11:12" x14ac:dyDescent="0.2">
      <c r="K9988" s="6"/>
      <c r="L9988" s="172"/>
    </row>
    <row r="9989" spans="11:12" x14ac:dyDescent="0.2">
      <c r="K9989" s="6"/>
      <c r="L9989" s="172"/>
    </row>
    <row r="9990" spans="11:12" x14ac:dyDescent="0.2">
      <c r="K9990" s="6"/>
      <c r="L9990" s="172"/>
    </row>
    <row r="9991" spans="11:12" x14ac:dyDescent="0.2">
      <c r="K9991" s="6"/>
      <c r="L9991" s="172"/>
    </row>
    <row r="9992" spans="11:12" x14ac:dyDescent="0.2">
      <c r="K9992" s="6"/>
      <c r="L9992" s="172"/>
    </row>
    <row r="9993" spans="11:12" x14ac:dyDescent="0.2">
      <c r="K9993" s="6"/>
      <c r="L9993" s="172"/>
    </row>
    <row r="9994" spans="11:12" x14ac:dyDescent="0.2">
      <c r="K9994" s="6"/>
      <c r="L9994" s="172"/>
    </row>
    <row r="9995" spans="11:12" x14ac:dyDescent="0.2">
      <c r="K9995" s="6"/>
      <c r="L9995" s="172"/>
    </row>
    <row r="9996" spans="11:12" x14ac:dyDescent="0.2">
      <c r="K9996" s="6"/>
      <c r="L9996" s="172"/>
    </row>
    <row r="9997" spans="11:12" x14ac:dyDescent="0.2">
      <c r="K9997" s="6"/>
      <c r="L9997" s="172"/>
    </row>
    <row r="9998" spans="11:12" x14ac:dyDescent="0.2">
      <c r="K9998" s="6"/>
      <c r="L9998" s="172"/>
    </row>
    <row r="9999" spans="11:12" x14ac:dyDescent="0.2">
      <c r="K9999" s="6"/>
      <c r="L9999" s="172"/>
    </row>
    <row r="10000" spans="11:12" x14ac:dyDescent="0.2">
      <c r="K10000" s="6"/>
      <c r="L10000" s="172"/>
    </row>
    <row r="10001" spans="11:12" x14ac:dyDescent="0.2">
      <c r="K10001" s="6"/>
      <c r="L10001" s="172"/>
    </row>
    <row r="10002" spans="11:12" x14ac:dyDescent="0.2">
      <c r="K10002" s="6"/>
      <c r="L10002" s="172"/>
    </row>
    <row r="10003" spans="11:12" x14ac:dyDescent="0.2">
      <c r="K10003" s="6"/>
      <c r="L10003" s="172"/>
    </row>
    <row r="10004" spans="11:12" x14ac:dyDescent="0.2">
      <c r="K10004" s="6"/>
      <c r="L10004" s="172"/>
    </row>
    <row r="10005" spans="11:12" x14ac:dyDescent="0.2">
      <c r="K10005" s="6"/>
      <c r="L10005" s="172"/>
    </row>
    <row r="10006" spans="11:12" x14ac:dyDescent="0.2">
      <c r="K10006" s="6"/>
      <c r="L10006" s="172"/>
    </row>
    <row r="10007" spans="11:12" x14ac:dyDescent="0.2">
      <c r="K10007" s="6"/>
      <c r="L10007" s="172"/>
    </row>
    <row r="10008" spans="11:12" x14ac:dyDescent="0.2">
      <c r="K10008" s="6"/>
      <c r="L10008" s="172"/>
    </row>
    <row r="10009" spans="11:12" x14ac:dyDescent="0.2">
      <c r="K10009" s="6"/>
      <c r="L10009" s="172"/>
    </row>
    <row r="10010" spans="11:12" x14ac:dyDescent="0.2">
      <c r="K10010" s="6"/>
      <c r="L10010" s="172"/>
    </row>
    <row r="10011" spans="11:12" x14ac:dyDescent="0.2">
      <c r="K10011" s="6"/>
      <c r="L10011" s="172"/>
    </row>
    <row r="10012" spans="11:12" x14ac:dyDescent="0.2">
      <c r="K10012" s="6"/>
      <c r="L10012" s="172"/>
    </row>
    <row r="10013" spans="11:12" x14ac:dyDescent="0.2">
      <c r="K10013" s="6"/>
      <c r="L10013" s="172"/>
    </row>
    <row r="10014" spans="11:12" x14ac:dyDescent="0.2">
      <c r="K10014" s="6"/>
      <c r="L10014" s="172"/>
    </row>
    <row r="10015" spans="11:12" x14ac:dyDescent="0.2">
      <c r="K10015" s="6"/>
      <c r="L10015" s="172"/>
    </row>
    <row r="10016" spans="11:12" x14ac:dyDescent="0.2">
      <c r="K10016" s="6"/>
      <c r="L10016" s="172"/>
    </row>
    <row r="10017" spans="11:12" x14ac:dyDescent="0.2">
      <c r="K10017" s="6"/>
      <c r="L10017" s="172"/>
    </row>
    <row r="10018" spans="11:12" x14ac:dyDescent="0.2">
      <c r="K10018" s="6"/>
      <c r="L10018" s="172"/>
    </row>
    <row r="10019" spans="11:12" x14ac:dyDescent="0.2">
      <c r="K10019" s="6"/>
      <c r="L10019" s="172"/>
    </row>
    <row r="10020" spans="11:12" x14ac:dyDescent="0.2">
      <c r="K10020" s="6"/>
      <c r="L10020" s="172"/>
    </row>
    <row r="10021" spans="11:12" x14ac:dyDescent="0.2">
      <c r="K10021" s="6"/>
      <c r="L10021" s="172"/>
    </row>
    <row r="10022" spans="11:12" x14ac:dyDescent="0.2">
      <c r="K10022" s="6"/>
      <c r="L10022" s="172"/>
    </row>
    <row r="10023" spans="11:12" x14ac:dyDescent="0.2">
      <c r="K10023" s="6"/>
      <c r="L10023" s="172"/>
    </row>
    <row r="10024" spans="11:12" x14ac:dyDescent="0.2">
      <c r="K10024" s="6"/>
      <c r="L10024" s="172"/>
    </row>
    <row r="10025" spans="11:12" x14ac:dyDescent="0.2">
      <c r="K10025" s="6"/>
      <c r="L10025" s="172"/>
    </row>
    <row r="10026" spans="11:12" x14ac:dyDescent="0.2">
      <c r="K10026" s="6"/>
      <c r="L10026" s="172"/>
    </row>
    <row r="10027" spans="11:12" x14ac:dyDescent="0.2">
      <c r="K10027" s="6"/>
      <c r="L10027" s="172"/>
    </row>
    <row r="10028" spans="11:12" x14ac:dyDescent="0.2">
      <c r="K10028" s="6"/>
      <c r="L10028" s="172"/>
    </row>
    <row r="10029" spans="11:12" x14ac:dyDescent="0.2">
      <c r="K10029" s="6"/>
      <c r="L10029" s="172"/>
    </row>
    <row r="10030" spans="11:12" x14ac:dyDescent="0.2">
      <c r="K10030" s="6"/>
      <c r="L10030" s="172"/>
    </row>
    <row r="10031" spans="11:12" x14ac:dyDescent="0.2">
      <c r="K10031" s="6"/>
      <c r="L10031" s="172"/>
    </row>
    <row r="10032" spans="11:12" x14ac:dyDescent="0.2">
      <c r="K10032" s="6"/>
      <c r="L10032" s="172"/>
    </row>
    <row r="10033" spans="11:12" x14ac:dyDescent="0.2">
      <c r="K10033" s="6"/>
      <c r="L10033" s="172"/>
    </row>
    <row r="10034" spans="11:12" x14ac:dyDescent="0.2">
      <c r="K10034" s="6"/>
      <c r="L10034" s="172"/>
    </row>
    <row r="10035" spans="11:12" x14ac:dyDescent="0.2">
      <c r="K10035" s="6"/>
      <c r="L10035" s="172"/>
    </row>
    <row r="10036" spans="11:12" x14ac:dyDescent="0.2">
      <c r="K10036" s="6"/>
      <c r="L10036" s="172"/>
    </row>
    <row r="10037" spans="11:12" x14ac:dyDescent="0.2">
      <c r="K10037" s="6"/>
      <c r="L10037" s="172"/>
    </row>
    <row r="10038" spans="11:12" x14ac:dyDescent="0.2">
      <c r="K10038" s="6"/>
      <c r="L10038" s="172"/>
    </row>
    <row r="10039" spans="11:12" x14ac:dyDescent="0.2">
      <c r="K10039" s="6"/>
      <c r="L10039" s="172"/>
    </row>
    <row r="10040" spans="11:12" x14ac:dyDescent="0.2">
      <c r="K10040" s="6"/>
      <c r="L10040" s="172"/>
    </row>
    <row r="10041" spans="11:12" x14ac:dyDescent="0.2">
      <c r="K10041" s="6"/>
      <c r="L10041" s="172"/>
    </row>
    <row r="10042" spans="11:12" x14ac:dyDescent="0.2">
      <c r="K10042" s="6"/>
      <c r="L10042" s="172"/>
    </row>
    <row r="10043" spans="11:12" x14ac:dyDescent="0.2">
      <c r="K10043" s="6"/>
      <c r="L10043" s="172"/>
    </row>
    <row r="10044" spans="11:12" x14ac:dyDescent="0.2">
      <c r="K10044" s="6"/>
      <c r="L10044" s="172"/>
    </row>
    <row r="10045" spans="11:12" x14ac:dyDescent="0.2">
      <c r="K10045" s="6"/>
      <c r="L10045" s="172"/>
    </row>
    <row r="10046" spans="11:12" x14ac:dyDescent="0.2">
      <c r="K10046" s="6"/>
      <c r="L10046" s="172"/>
    </row>
    <row r="10047" spans="11:12" x14ac:dyDescent="0.2">
      <c r="K10047" s="6"/>
      <c r="L10047" s="172"/>
    </row>
    <row r="10048" spans="11:12" x14ac:dyDescent="0.2">
      <c r="K10048" s="6"/>
      <c r="L10048" s="172"/>
    </row>
    <row r="10049" spans="11:12" x14ac:dyDescent="0.2">
      <c r="K10049" s="6"/>
      <c r="L10049" s="172"/>
    </row>
    <row r="10050" spans="11:12" x14ac:dyDescent="0.2">
      <c r="K10050" s="6"/>
      <c r="L10050" s="172"/>
    </row>
    <row r="10051" spans="11:12" x14ac:dyDescent="0.2">
      <c r="K10051" s="6"/>
      <c r="L10051" s="172"/>
    </row>
    <row r="10052" spans="11:12" x14ac:dyDescent="0.2">
      <c r="K10052" s="6"/>
      <c r="L10052" s="172"/>
    </row>
    <row r="10053" spans="11:12" x14ac:dyDescent="0.2">
      <c r="K10053" s="6"/>
      <c r="L10053" s="172"/>
    </row>
    <row r="10054" spans="11:12" x14ac:dyDescent="0.2">
      <c r="K10054" s="6"/>
      <c r="L10054" s="172"/>
    </row>
    <row r="10055" spans="11:12" x14ac:dyDescent="0.2">
      <c r="K10055" s="6"/>
      <c r="L10055" s="172"/>
    </row>
    <row r="10056" spans="11:12" x14ac:dyDescent="0.2">
      <c r="K10056" s="6"/>
      <c r="L10056" s="172"/>
    </row>
    <row r="10057" spans="11:12" x14ac:dyDescent="0.2">
      <c r="K10057" s="6"/>
      <c r="L10057" s="172"/>
    </row>
    <row r="10058" spans="11:12" x14ac:dyDescent="0.2">
      <c r="K10058" s="6"/>
      <c r="L10058" s="172"/>
    </row>
    <row r="10059" spans="11:12" x14ac:dyDescent="0.2">
      <c r="K10059" s="6"/>
      <c r="L10059" s="172"/>
    </row>
    <row r="10060" spans="11:12" x14ac:dyDescent="0.2">
      <c r="K10060" s="6"/>
      <c r="L10060" s="172"/>
    </row>
    <row r="10061" spans="11:12" x14ac:dyDescent="0.2">
      <c r="K10061" s="6"/>
      <c r="L10061" s="172"/>
    </row>
    <row r="10062" spans="11:12" x14ac:dyDescent="0.2">
      <c r="K10062" s="6"/>
      <c r="L10062" s="172"/>
    </row>
    <row r="10063" spans="11:12" x14ac:dyDescent="0.2">
      <c r="K10063" s="6"/>
      <c r="L10063" s="172"/>
    </row>
    <row r="10064" spans="11:12" x14ac:dyDescent="0.2">
      <c r="K10064" s="6"/>
      <c r="L10064" s="172"/>
    </row>
    <row r="10065" spans="11:12" x14ac:dyDescent="0.2">
      <c r="K10065" s="6"/>
      <c r="L10065" s="172"/>
    </row>
    <row r="10066" spans="11:12" x14ac:dyDescent="0.2">
      <c r="K10066" s="6"/>
      <c r="L10066" s="172"/>
    </row>
    <row r="10067" spans="11:12" x14ac:dyDescent="0.2">
      <c r="K10067" s="6"/>
      <c r="L10067" s="172"/>
    </row>
    <row r="10068" spans="11:12" x14ac:dyDescent="0.2">
      <c r="K10068" s="6"/>
      <c r="L10068" s="172"/>
    </row>
    <row r="10069" spans="11:12" x14ac:dyDescent="0.2">
      <c r="K10069" s="6"/>
      <c r="L10069" s="172"/>
    </row>
    <row r="10070" spans="11:12" x14ac:dyDescent="0.2">
      <c r="K10070" s="6"/>
      <c r="L10070" s="172"/>
    </row>
    <row r="10071" spans="11:12" x14ac:dyDescent="0.2">
      <c r="K10071" s="6"/>
      <c r="L10071" s="172"/>
    </row>
    <row r="10072" spans="11:12" x14ac:dyDescent="0.2">
      <c r="K10072" s="6"/>
      <c r="L10072" s="172"/>
    </row>
    <row r="10073" spans="11:12" x14ac:dyDescent="0.2">
      <c r="K10073" s="6"/>
      <c r="L10073" s="172"/>
    </row>
    <row r="10074" spans="11:12" x14ac:dyDescent="0.2">
      <c r="K10074" s="6"/>
      <c r="L10074" s="172"/>
    </row>
    <row r="10075" spans="11:12" x14ac:dyDescent="0.2">
      <c r="K10075" s="6"/>
      <c r="L10075" s="172"/>
    </row>
    <row r="10076" spans="11:12" x14ac:dyDescent="0.2">
      <c r="K10076" s="6"/>
      <c r="L10076" s="172"/>
    </row>
    <row r="10077" spans="11:12" x14ac:dyDescent="0.2">
      <c r="K10077" s="6"/>
      <c r="L10077" s="172"/>
    </row>
    <row r="10078" spans="11:12" x14ac:dyDescent="0.2">
      <c r="K10078" s="6"/>
      <c r="L10078" s="172"/>
    </row>
    <row r="10079" spans="11:12" x14ac:dyDescent="0.2">
      <c r="K10079" s="6"/>
      <c r="L10079" s="172"/>
    </row>
    <row r="10080" spans="11:12" x14ac:dyDescent="0.2">
      <c r="K10080" s="6"/>
      <c r="L10080" s="172"/>
    </row>
    <row r="10081" spans="11:12" x14ac:dyDescent="0.2">
      <c r="K10081" s="6"/>
      <c r="L10081" s="172"/>
    </row>
    <row r="10082" spans="11:12" x14ac:dyDescent="0.2">
      <c r="K10082" s="6"/>
      <c r="L10082" s="172"/>
    </row>
    <row r="10083" spans="11:12" x14ac:dyDescent="0.2">
      <c r="K10083" s="6"/>
      <c r="L10083" s="172"/>
    </row>
    <row r="10084" spans="11:12" x14ac:dyDescent="0.2">
      <c r="K10084" s="6"/>
      <c r="L10084" s="172"/>
    </row>
    <row r="10085" spans="11:12" x14ac:dyDescent="0.2">
      <c r="K10085" s="6"/>
      <c r="L10085" s="172"/>
    </row>
    <row r="10086" spans="11:12" x14ac:dyDescent="0.2">
      <c r="K10086" s="6"/>
      <c r="L10086" s="172"/>
    </row>
    <row r="10087" spans="11:12" x14ac:dyDescent="0.2">
      <c r="K10087" s="6"/>
      <c r="L10087" s="172"/>
    </row>
    <row r="10088" spans="11:12" x14ac:dyDescent="0.2">
      <c r="K10088" s="6"/>
      <c r="L10088" s="172"/>
    </row>
    <row r="10089" spans="11:12" x14ac:dyDescent="0.2">
      <c r="K10089" s="6"/>
      <c r="L10089" s="172"/>
    </row>
    <row r="10090" spans="11:12" x14ac:dyDescent="0.2">
      <c r="K10090" s="6"/>
      <c r="L10090" s="172"/>
    </row>
    <row r="10091" spans="11:12" x14ac:dyDescent="0.2">
      <c r="K10091" s="6"/>
      <c r="L10091" s="172"/>
    </row>
    <row r="10092" spans="11:12" x14ac:dyDescent="0.2">
      <c r="K10092" s="6"/>
      <c r="L10092" s="172"/>
    </row>
    <row r="10093" spans="11:12" x14ac:dyDescent="0.2">
      <c r="K10093" s="6"/>
      <c r="L10093" s="172"/>
    </row>
    <row r="10094" spans="11:12" x14ac:dyDescent="0.2">
      <c r="K10094" s="6"/>
      <c r="L10094" s="172"/>
    </row>
    <row r="10095" spans="11:12" x14ac:dyDescent="0.2">
      <c r="K10095" s="6"/>
      <c r="L10095" s="172"/>
    </row>
    <row r="10096" spans="11:12" x14ac:dyDescent="0.2">
      <c r="K10096" s="6"/>
      <c r="L10096" s="172"/>
    </row>
    <row r="10097" spans="11:12" x14ac:dyDescent="0.2">
      <c r="K10097" s="6"/>
      <c r="L10097" s="172"/>
    </row>
    <row r="10098" spans="11:12" x14ac:dyDescent="0.2">
      <c r="K10098" s="6"/>
      <c r="L10098" s="172"/>
    </row>
    <row r="10099" spans="11:12" x14ac:dyDescent="0.2">
      <c r="K10099" s="6"/>
      <c r="L10099" s="172"/>
    </row>
    <row r="10100" spans="11:12" x14ac:dyDescent="0.2">
      <c r="K10100" s="6"/>
      <c r="L10100" s="172"/>
    </row>
    <row r="10101" spans="11:12" x14ac:dyDescent="0.2">
      <c r="K10101" s="6"/>
      <c r="L10101" s="172"/>
    </row>
    <row r="10102" spans="11:12" x14ac:dyDescent="0.2">
      <c r="K10102" s="6"/>
      <c r="L10102" s="172"/>
    </row>
    <row r="10103" spans="11:12" x14ac:dyDescent="0.2">
      <c r="K10103" s="6"/>
      <c r="L10103" s="172"/>
    </row>
    <row r="10104" spans="11:12" x14ac:dyDescent="0.2">
      <c r="K10104" s="6"/>
      <c r="L10104" s="172"/>
    </row>
    <row r="10105" spans="11:12" x14ac:dyDescent="0.2">
      <c r="K10105" s="6"/>
      <c r="L10105" s="172"/>
    </row>
    <row r="10106" spans="11:12" x14ac:dyDescent="0.2">
      <c r="K10106" s="6"/>
      <c r="L10106" s="172"/>
    </row>
    <row r="10107" spans="11:12" x14ac:dyDescent="0.2">
      <c r="K10107" s="6"/>
      <c r="L10107" s="172"/>
    </row>
    <row r="10108" spans="11:12" x14ac:dyDescent="0.2">
      <c r="K10108" s="6"/>
      <c r="L10108" s="172"/>
    </row>
    <row r="10109" spans="11:12" x14ac:dyDescent="0.2">
      <c r="K10109" s="6"/>
      <c r="L10109" s="172"/>
    </row>
    <row r="10110" spans="11:12" x14ac:dyDescent="0.2">
      <c r="K10110" s="6"/>
      <c r="L10110" s="172"/>
    </row>
    <row r="10111" spans="11:12" x14ac:dyDescent="0.2">
      <c r="K10111" s="6"/>
      <c r="L10111" s="172"/>
    </row>
    <row r="10112" spans="11:12" x14ac:dyDescent="0.2">
      <c r="K10112" s="6"/>
      <c r="L10112" s="172"/>
    </row>
    <row r="10113" spans="11:12" x14ac:dyDescent="0.2">
      <c r="K10113" s="6"/>
      <c r="L10113" s="172"/>
    </row>
    <row r="10114" spans="11:12" x14ac:dyDescent="0.2">
      <c r="K10114" s="6"/>
      <c r="L10114" s="172"/>
    </row>
    <row r="10115" spans="11:12" x14ac:dyDescent="0.2">
      <c r="K10115" s="6"/>
      <c r="L10115" s="172"/>
    </row>
    <row r="10116" spans="11:12" x14ac:dyDescent="0.2">
      <c r="K10116" s="6"/>
      <c r="L10116" s="172"/>
    </row>
    <row r="10117" spans="11:12" x14ac:dyDescent="0.2">
      <c r="K10117" s="6"/>
      <c r="L10117" s="172"/>
    </row>
    <row r="10118" spans="11:12" x14ac:dyDescent="0.2">
      <c r="K10118" s="6"/>
      <c r="L10118" s="172"/>
    </row>
    <row r="10119" spans="11:12" x14ac:dyDescent="0.2">
      <c r="K10119" s="6"/>
      <c r="L10119" s="172"/>
    </row>
    <row r="10120" spans="11:12" x14ac:dyDescent="0.2">
      <c r="K10120" s="6"/>
      <c r="L10120" s="172"/>
    </row>
    <row r="10121" spans="11:12" x14ac:dyDescent="0.2">
      <c r="K10121" s="6"/>
      <c r="L10121" s="172"/>
    </row>
    <row r="10122" spans="11:12" x14ac:dyDescent="0.2">
      <c r="K10122" s="6"/>
      <c r="L10122" s="172"/>
    </row>
    <row r="10123" spans="11:12" x14ac:dyDescent="0.2">
      <c r="K10123" s="6"/>
      <c r="L10123" s="172"/>
    </row>
    <row r="10124" spans="11:12" x14ac:dyDescent="0.2">
      <c r="K10124" s="6"/>
      <c r="L10124" s="172"/>
    </row>
    <row r="10125" spans="11:12" x14ac:dyDescent="0.2">
      <c r="K10125" s="6"/>
      <c r="L10125" s="172"/>
    </row>
    <row r="10126" spans="11:12" x14ac:dyDescent="0.2">
      <c r="K10126" s="6"/>
      <c r="L10126" s="172"/>
    </row>
    <row r="10127" spans="11:12" x14ac:dyDescent="0.2">
      <c r="K10127" s="6"/>
      <c r="L10127" s="172"/>
    </row>
    <row r="10128" spans="11:12" x14ac:dyDescent="0.2">
      <c r="K10128" s="6"/>
      <c r="L10128" s="172"/>
    </row>
    <row r="10129" spans="11:12" x14ac:dyDescent="0.2">
      <c r="K10129" s="6"/>
      <c r="L10129" s="172"/>
    </row>
    <row r="10130" spans="11:12" x14ac:dyDescent="0.2">
      <c r="K10130" s="6"/>
      <c r="L10130" s="172"/>
    </row>
    <row r="10131" spans="11:12" x14ac:dyDescent="0.2">
      <c r="K10131" s="6"/>
      <c r="L10131" s="172"/>
    </row>
    <row r="10132" spans="11:12" x14ac:dyDescent="0.2">
      <c r="K10132" s="6"/>
      <c r="L10132" s="172"/>
    </row>
    <row r="10133" spans="11:12" x14ac:dyDescent="0.2">
      <c r="K10133" s="6"/>
      <c r="L10133" s="172"/>
    </row>
    <row r="10134" spans="11:12" x14ac:dyDescent="0.2">
      <c r="K10134" s="6"/>
      <c r="L10134" s="172"/>
    </row>
    <row r="10135" spans="11:12" x14ac:dyDescent="0.2">
      <c r="K10135" s="6"/>
      <c r="L10135" s="172"/>
    </row>
    <row r="10136" spans="11:12" x14ac:dyDescent="0.2">
      <c r="K10136" s="6"/>
      <c r="L10136" s="172"/>
    </row>
    <row r="10137" spans="11:12" x14ac:dyDescent="0.2">
      <c r="K10137" s="6"/>
      <c r="L10137" s="172"/>
    </row>
    <row r="10138" spans="11:12" x14ac:dyDescent="0.2">
      <c r="K10138" s="6"/>
      <c r="L10138" s="172"/>
    </row>
    <row r="10139" spans="11:12" x14ac:dyDescent="0.2">
      <c r="K10139" s="6"/>
      <c r="L10139" s="172"/>
    </row>
    <row r="10140" spans="11:12" x14ac:dyDescent="0.2">
      <c r="K10140" s="6"/>
      <c r="L10140" s="172"/>
    </row>
    <row r="10141" spans="11:12" x14ac:dyDescent="0.2">
      <c r="K10141" s="6"/>
      <c r="L10141" s="172"/>
    </row>
    <row r="10142" spans="11:12" x14ac:dyDescent="0.2">
      <c r="K10142" s="6"/>
      <c r="L10142" s="172"/>
    </row>
    <row r="10143" spans="11:12" x14ac:dyDescent="0.2">
      <c r="K10143" s="6"/>
      <c r="L10143" s="172"/>
    </row>
    <row r="10144" spans="11:12" x14ac:dyDescent="0.2">
      <c r="K10144" s="6"/>
      <c r="L10144" s="172"/>
    </row>
    <row r="10145" spans="11:12" x14ac:dyDescent="0.2">
      <c r="K10145" s="6"/>
      <c r="L10145" s="172"/>
    </row>
    <row r="10146" spans="11:12" x14ac:dyDescent="0.2">
      <c r="K10146" s="6"/>
      <c r="L10146" s="172"/>
    </row>
    <row r="10147" spans="11:12" x14ac:dyDescent="0.2">
      <c r="K10147" s="6"/>
      <c r="L10147" s="172"/>
    </row>
    <row r="10148" spans="11:12" x14ac:dyDescent="0.2">
      <c r="K10148" s="6"/>
      <c r="L10148" s="172"/>
    </row>
    <row r="10149" spans="11:12" x14ac:dyDescent="0.2">
      <c r="K10149" s="6"/>
      <c r="L10149" s="172"/>
    </row>
    <row r="10150" spans="11:12" x14ac:dyDescent="0.2">
      <c r="K10150" s="6"/>
      <c r="L10150" s="172"/>
    </row>
    <row r="10151" spans="11:12" x14ac:dyDescent="0.2">
      <c r="K10151" s="6"/>
      <c r="L10151" s="172"/>
    </row>
    <row r="10152" spans="11:12" x14ac:dyDescent="0.2">
      <c r="K10152" s="6"/>
      <c r="L10152" s="172"/>
    </row>
    <row r="10153" spans="11:12" x14ac:dyDescent="0.2">
      <c r="K10153" s="6"/>
      <c r="L10153" s="172"/>
    </row>
    <row r="10154" spans="11:12" x14ac:dyDescent="0.2">
      <c r="K10154" s="6"/>
      <c r="L10154" s="172"/>
    </row>
    <row r="10155" spans="11:12" x14ac:dyDescent="0.2">
      <c r="K10155" s="6"/>
      <c r="L10155" s="172"/>
    </row>
    <row r="10156" spans="11:12" x14ac:dyDescent="0.2">
      <c r="K10156" s="6"/>
      <c r="L10156" s="172"/>
    </row>
    <row r="10157" spans="11:12" x14ac:dyDescent="0.2">
      <c r="K10157" s="6"/>
      <c r="L10157" s="172"/>
    </row>
    <row r="10158" spans="11:12" x14ac:dyDescent="0.2">
      <c r="K10158" s="6"/>
      <c r="L10158" s="172"/>
    </row>
    <row r="10159" spans="11:12" x14ac:dyDescent="0.2">
      <c r="K10159" s="6"/>
      <c r="L10159" s="172"/>
    </row>
    <row r="10160" spans="11:12" x14ac:dyDescent="0.2">
      <c r="K10160" s="6"/>
      <c r="L10160" s="172"/>
    </row>
    <row r="10161" spans="11:12" x14ac:dyDescent="0.2">
      <c r="K10161" s="6"/>
      <c r="L10161" s="172"/>
    </row>
    <row r="10162" spans="11:12" x14ac:dyDescent="0.2">
      <c r="K10162" s="6"/>
      <c r="L10162" s="172"/>
    </row>
    <row r="10163" spans="11:12" x14ac:dyDescent="0.2">
      <c r="K10163" s="6"/>
      <c r="L10163" s="172"/>
    </row>
    <row r="10164" spans="11:12" x14ac:dyDescent="0.2">
      <c r="K10164" s="6"/>
      <c r="L10164" s="172"/>
    </row>
    <row r="10165" spans="11:12" x14ac:dyDescent="0.2">
      <c r="K10165" s="6"/>
      <c r="L10165" s="172"/>
    </row>
    <row r="10166" spans="11:12" x14ac:dyDescent="0.2">
      <c r="K10166" s="6"/>
      <c r="L10166" s="172"/>
    </row>
    <row r="10167" spans="11:12" x14ac:dyDescent="0.2">
      <c r="K10167" s="6"/>
      <c r="L10167" s="172"/>
    </row>
    <row r="10168" spans="11:12" x14ac:dyDescent="0.2">
      <c r="K10168" s="6"/>
      <c r="L10168" s="172"/>
    </row>
    <row r="10169" spans="11:12" x14ac:dyDescent="0.2">
      <c r="K10169" s="6"/>
      <c r="L10169" s="172"/>
    </row>
    <row r="10170" spans="11:12" x14ac:dyDescent="0.2">
      <c r="K10170" s="6"/>
      <c r="L10170" s="172"/>
    </row>
    <row r="10171" spans="11:12" x14ac:dyDescent="0.2">
      <c r="K10171" s="6"/>
      <c r="L10171" s="172"/>
    </row>
    <row r="10172" spans="11:12" x14ac:dyDescent="0.2">
      <c r="K10172" s="6"/>
      <c r="L10172" s="172"/>
    </row>
    <row r="10173" spans="11:12" x14ac:dyDescent="0.2">
      <c r="K10173" s="6"/>
      <c r="L10173" s="172"/>
    </row>
    <row r="10174" spans="11:12" x14ac:dyDescent="0.2">
      <c r="K10174" s="6"/>
      <c r="L10174" s="172"/>
    </row>
    <row r="10175" spans="11:12" x14ac:dyDescent="0.2">
      <c r="K10175" s="6"/>
      <c r="L10175" s="172"/>
    </row>
    <row r="10176" spans="11:12" x14ac:dyDescent="0.2">
      <c r="K10176" s="6"/>
      <c r="L10176" s="172"/>
    </row>
    <row r="10177" spans="11:12" x14ac:dyDescent="0.2">
      <c r="K10177" s="6"/>
      <c r="L10177" s="172"/>
    </row>
    <row r="10178" spans="11:12" x14ac:dyDescent="0.2">
      <c r="K10178" s="6"/>
      <c r="L10178" s="172"/>
    </row>
    <row r="10179" spans="11:12" x14ac:dyDescent="0.2">
      <c r="K10179" s="6"/>
      <c r="L10179" s="172"/>
    </row>
    <row r="10180" spans="11:12" x14ac:dyDescent="0.2">
      <c r="K10180" s="6"/>
      <c r="L10180" s="172"/>
    </row>
    <row r="10181" spans="11:12" x14ac:dyDescent="0.2">
      <c r="K10181" s="6"/>
      <c r="L10181" s="172"/>
    </row>
    <row r="10182" spans="11:12" x14ac:dyDescent="0.2">
      <c r="K10182" s="6"/>
      <c r="L10182" s="172"/>
    </row>
    <row r="10183" spans="11:12" x14ac:dyDescent="0.2">
      <c r="K10183" s="6"/>
      <c r="L10183" s="172"/>
    </row>
    <row r="10184" spans="11:12" x14ac:dyDescent="0.2">
      <c r="K10184" s="6"/>
      <c r="L10184" s="172"/>
    </row>
    <row r="10185" spans="11:12" x14ac:dyDescent="0.2">
      <c r="K10185" s="6"/>
      <c r="L10185" s="172"/>
    </row>
    <row r="10186" spans="11:12" x14ac:dyDescent="0.2">
      <c r="K10186" s="6"/>
      <c r="L10186" s="172"/>
    </row>
    <row r="10187" spans="11:12" x14ac:dyDescent="0.2">
      <c r="K10187" s="6"/>
      <c r="L10187" s="172"/>
    </row>
    <row r="10188" spans="11:12" x14ac:dyDescent="0.2">
      <c r="K10188" s="6"/>
      <c r="L10188" s="172"/>
    </row>
    <row r="10189" spans="11:12" x14ac:dyDescent="0.2">
      <c r="K10189" s="6"/>
      <c r="L10189" s="172"/>
    </row>
    <row r="10190" spans="11:12" x14ac:dyDescent="0.2">
      <c r="K10190" s="6"/>
      <c r="L10190" s="172"/>
    </row>
    <row r="10191" spans="11:12" x14ac:dyDescent="0.2">
      <c r="K10191" s="6"/>
      <c r="L10191" s="172"/>
    </row>
    <row r="10192" spans="11:12" x14ac:dyDescent="0.2">
      <c r="K10192" s="6"/>
      <c r="L10192" s="172"/>
    </row>
    <row r="10193" spans="11:12" x14ac:dyDescent="0.2">
      <c r="K10193" s="6"/>
      <c r="L10193" s="172"/>
    </row>
    <row r="10194" spans="11:12" x14ac:dyDescent="0.2">
      <c r="K10194" s="6"/>
      <c r="L10194" s="172"/>
    </row>
    <row r="10195" spans="11:12" x14ac:dyDescent="0.2">
      <c r="K10195" s="6"/>
      <c r="L10195" s="172"/>
    </row>
    <row r="10196" spans="11:12" x14ac:dyDescent="0.2">
      <c r="K10196" s="6"/>
      <c r="L10196" s="172"/>
    </row>
    <row r="10197" spans="11:12" x14ac:dyDescent="0.2">
      <c r="K10197" s="6"/>
      <c r="L10197" s="172"/>
    </row>
    <row r="10198" spans="11:12" x14ac:dyDescent="0.2">
      <c r="K10198" s="6"/>
      <c r="L10198" s="172"/>
    </row>
    <row r="10199" spans="11:12" x14ac:dyDescent="0.2">
      <c r="K10199" s="6"/>
      <c r="L10199" s="172"/>
    </row>
    <row r="10200" spans="11:12" x14ac:dyDescent="0.2">
      <c r="K10200" s="6"/>
      <c r="L10200" s="172"/>
    </row>
    <row r="10201" spans="11:12" x14ac:dyDescent="0.2">
      <c r="K10201" s="6"/>
      <c r="L10201" s="172"/>
    </row>
    <row r="10202" spans="11:12" x14ac:dyDescent="0.2">
      <c r="K10202" s="6"/>
      <c r="L10202" s="172"/>
    </row>
    <row r="10203" spans="11:12" x14ac:dyDescent="0.2">
      <c r="K10203" s="6"/>
      <c r="L10203" s="172"/>
    </row>
    <row r="10204" spans="11:12" x14ac:dyDescent="0.2">
      <c r="K10204" s="6"/>
      <c r="L10204" s="172"/>
    </row>
    <row r="10205" spans="11:12" x14ac:dyDescent="0.2">
      <c r="K10205" s="6"/>
      <c r="L10205" s="172"/>
    </row>
    <row r="10206" spans="11:12" x14ac:dyDescent="0.2">
      <c r="K10206" s="6"/>
      <c r="L10206" s="172"/>
    </row>
    <row r="10207" spans="11:12" x14ac:dyDescent="0.2">
      <c r="K10207" s="6"/>
      <c r="L10207" s="172"/>
    </row>
    <row r="10208" spans="11:12" x14ac:dyDescent="0.2">
      <c r="K10208" s="6"/>
      <c r="L10208" s="172"/>
    </row>
    <row r="10209" spans="11:12" x14ac:dyDescent="0.2">
      <c r="K10209" s="6"/>
      <c r="L10209" s="172"/>
    </row>
    <row r="10210" spans="11:12" x14ac:dyDescent="0.2">
      <c r="K10210" s="6"/>
      <c r="L10210" s="172"/>
    </row>
    <row r="10211" spans="11:12" x14ac:dyDescent="0.2">
      <c r="K10211" s="6"/>
      <c r="L10211" s="172"/>
    </row>
    <row r="10212" spans="11:12" x14ac:dyDescent="0.2">
      <c r="K10212" s="6"/>
      <c r="L10212" s="172"/>
    </row>
    <row r="10213" spans="11:12" x14ac:dyDescent="0.2">
      <c r="K10213" s="6"/>
      <c r="L10213" s="172"/>
    </row>
    <row r="10214" spans="11:12" x14ac:dyDescent="0.2">
      <c r="K10214" s="6"/>
      <c r="L10214" s="172"/>
    </row>
    <row r="10215" spans="11:12" x14ac:dyDescent="0.2">
      <c r="K10215" s="6"/>
      <c r="L10215" s="172"/>
    </row>
    <row r="10216" spans="11:12" x14ac:dyDescent="0.2">
      <c r="K10216" s="6"/>
      <c r="L10216" s="172"/>
    </row>
    <row r="10217" spans="11:12" x14ac:dyDescent="0.2">
      <c r="K10217" s="6"/>
      <c r="L10217" s="172"/>
    </row>
    <row r="10218" spans="11:12" x14ac:dyDescent="0.2">
      <c r="K10218" s="6"/>
      <c r="L10218" s="172"/>
    </row>
    <row r="10219" spans="11:12" x14ac:dyDescent="0.2">
      <c r="K10219" s="6"/>
      <c r="L10219" s="172"/>
    </row>
    <row r="10220" spans="11:12" x14ac:dyDescent="0.2">
      <c r="K10220" s="6"/>
      <c r="L10220" s="172"/>
    </row>
    <row r="10221" spans="11:12" x14ac:dyDescent="0.2">
      <c r="K10221" s="6"/>
      <c r="L10221" s="172"/>
    </row>
    <row r="10222" spans="11:12" x14ac:dyDescent="0.2">
      <c r="K10222" s="6"/>
      <c r="L10222" s="172"/>
    </row>
    <row r="10223" spans="11:12" x14ac:dyDescent="0.2">
      <c r="K10223" s="6"/>
      <c r="L10223" s="172"/>
    </row>
    <row r="10224" spans="11:12" x14ac:dyDescent="0.2">
      <c r="K10224" s="6"/>
      <c r="L10224" s="172"/>
    </row>
    <row r="10225" spans="11:12" x14ac:dyDescent="0.2">
      <c r="K10225" s="6"/>
      <c r="L10225" s="172"/>
    </row>
    <row r="10226" spans="11:12" x14ac:dyDescent="0.2">
      <c r="K10226" s="6"/>
      <c r="L10226" s="172"/>
    </row>
    <row r="10227" spans="11:12" x14ac:dyDescent="0.2">
      <c r="K10227" s="6"/>
      <c r="L10227" s="172"/>
    </row>
    <row r="10228" spans="11:12" x14ac:dyDescent="0.2">
      <c r="K10228" s="6"/>
      <c r="L10228" s="172"/>
    </row>
    <row r="10229" spans="11:12" x14ac:dyDescent="0.2">
      <c r="K10229" s="6"/>
      <c r="L10229" s="172"/>
    </row>
    <row r="10230" spans="11:12" x14ac:dyDescent="0.2">
      <c r="K10230" s="6"/>
      <c r="L10230" s="172"/>
    </row>
    <row r="10231" spans="11:12" x14ac:dyDescent="0.2">
      <c r="K10231" s="6"/>
      <c r="L10231" s="172"/>
    </row>
    <row r="10232" spans="11:12" x14ac:dyDescent="0.2">
      <c r="K10232" s="6"/>
      <c r="L10232" s="172"/>
    </row>
    <row r="10233" spans="11:12" x14ac:dyDescent="0.2">
      <c r="K10233" s="6"/>
      <c r="L10233" s="172"/>
    </row>
    <row r="10234" spans="11:12" x14ac:dyDescent="0.2">
      <c r="K10234" s="6"/>
      <c r="L10234" s="172"/>
    </row>
    <row r="10235" spans="11:12" x14ac:dyDescent="0.2">
      <c r="K10235" s="6"/>
      <c r="L10235" s="172"/>
    </row>
    <row r="10236" spans="11:12" x14ac:dyDescent="0.2">
      <c r="K10236" s="6"/>
      <c r="L10236" s="172"/>
    </row>
    <row r="10237" spans="11:12" x14ac:dyDescent="0.2">
      <c r="K10237" s="6"/>
      <c r="L10237" s="172"/>
    </row>
    <row r="10238" spans="11:12" x14ac:dyDescent="0.2">
      <c r="K10238" s="6"/>
      <c r="L10238" s="172"/>
    </row>
    <row r="10239" spans="11:12" x14ac:dyDescent="0.2">
      <c r="K10239" s="6"/>
      <c r="L10239" s="172"/>
    </row>
    <row r="10240" spans="11:12" x14ac:dyDescent="0.2">
      <c r="K10240" s="6"/>
      <c r="L10240" s="172"/>
    </row>
    <row r="10241" spans="11:12" x14ac:dyDescent="0.2">
      <c r="K10241" s="6"/>
      <c r="L10241" s="172"/>
    </row>
    <row r="10242" spans="11:12" x14ac:dyDescent="0.2">
      <c r="K10242" s="6"/>
      <c r="L10242" s="172"/>
    </row>
    <row r="10243" spans="11:12" x14ac:dyDescent="0.2">
      <c r="K10243" s="6"/>
      <c r="L10243" s="172"/>
    </row>
    <row r="10244" spans="11:12" x14ac:dyDescent="0.2">
      <c r="K10244" s="6"/>
      <c r="L10244" s="172"/>
    </row>
    <row r="10245" spans="11:12" x14ac:dyDescent="0.2">
      <c r="K10245" s="6"/>
      <c r="L10245" s="172"/>
    </row>
    <row r="10246" spans="11:12" x14ac:dyDescent="0.2">
      <c r="K10246" s="6"/>
      <c r="L10246" s="172"/>
    </row>
    <row r="10247" spans="11:12" x14ac:dyDescent="0.2">
      <c r="K10247" s="6"/>
      <c r="L10247" s="172"/>
    </row>
    <row r="10248" spans="11:12" x14ac:dyDescent="0.2">
      <c r="K10248" s="6"/>
      <c r="L10248" s="172"/>
    </row>
    <row r="10249" spans="11:12" x14ac:dyDescent="0.2">
      <c r="K10249" s="6"/>
      <c r="L10249" s="172"/>
    </row>
    <row r="10250" spans="11:12" x14ac:dyDescent="0.2">
      <c r="K10250" s="6"/>
      <c r="L10250" s="172"/>
    </row>
    <row r="10251" spans="11:12" x14ac:dyDescent="0.2">
      <c r="K10251" s="6"/>
      <c r="L10251" s="172"/>
    </row>
    <row r="10252" spans="11:12" x14ac:dyDescent="0.2">
      <c r="K10252" s="6"/>
      <c r="L10252" s="172"/>
    </row>
    <row r="10253" spans="11:12" x14ac:dyDescent="0.2">
      <c r="K10253" s="6"/>
      <c r="L10253" s="172"/>
    </row>
    <row r="10254" spans="11:12" x14ac:dyDescent="0.2">
      <c r="K10254" s="6"/>
      <c r="L10254" s="172"/>
    </row>
    <row r="10255" spans="11:12" x14ac:dyDescent="0.2">
      <c r="K10255" s="6"/>
      <c r="L10255" s="172"/>
    </row>
    <row r="10256" spans="11:12" x14ac:dyDescent="0.2">
      <c r="K10256" s="6"/>
      <c r="L10256" s="172"/>
    </row>
    <row r="10257" spans="11:12" x14ac:dyDescent="0.2">
      <c r="K10257" s="6"/>
      <c r="L10257" s="172"/>
    </row>
    <row r="10258" spans="11:12" x14ac:dyDescent="0.2">
      <c r="K10258" s="6"/>
      <c r="L10258" s="172"/>
    </row>
    <row r="10259" spans="11:12" x14ac:dyDescent="0.2">
      <c r="K10259" s="6"/>
      <c r="L10259" s="172"/>
    </row>
    <row r="10260" spans="11:12" x14ac:dyDescent="0.2">
      <c r="K10260" s="6"/>
      <c r="L10260" s="172"/>
    </row>
    <row r="10261" spans="11:12" x14ac:dyDescent="0.2">
      <c r="K10261" s="6"/>
      <c r="L10261" s="172"/>
    </row>
    <row r="10262" spans="11:12" x14ac:dyDescent="0.2">
      <c r="K10262" s="6"/>
      <c r="L10262" s="172"/>
    </row>
    <row r="10263" spans="11:12" x14ac:dyDescent="0.2">
      <c r="K10263" s="6"/>
      <c r="L10263" s="172"/>
    </row>
    <row r="10264" spans="11:12" x14ac:dyDescent="0.2">
      <c r="K10264" s="6"/>
      <c r="L10264" s="172"/>
    </row>
    <row r="10265" spans="11:12" x14ac:dyDescent="0.2">
      <c r="K10265" s="6"/>
      <c r="L10265" s="172"/>
    </row>
    <row r="10266" spans="11:12" x14ac:dyDescent="0.2">
      <c r="K10266" s="6"/>
      <c r="L10266" s="172"/>
    </row>
    <row r="10267" spans="11:12" x14ac:dyDescent="0.2">
      <c r="K10267" s="6"/>
      <c r="L10267" s="172"/>
    </row>
    <row r="10268" spans="11:12" x14ac:dyDescent="0.2">
      <c r="K10268" s="6"/>
      <c r="L10268" s="172"/>
    </row>
    <row r="10269" spans="11:12" x14ac:dyDescent="0.2">
      <c r="K10269" s="6"/>
      <c r="L10269" s="172"/>
    </row>
    <row r="10270" spans="11:12" x14ac:dyDescent="0.2">
      <c r="K10270" s="6"/>
      <c r="L10270" s="172"/>
    </row>
    <row r="10271" spans="11:12" x14ac:dyDescent="0.2">
      <c r="K10271" s="6"/>
      <c r="L10271" s="172"/>
    </row>
    <row r="10272" spans="11:12" x14ac:dyDescent="0.2">
      <c r="K10272" s="6"/>
      <c r="L10272" s="172"/>
    </row>
    <row r="10273" spans="11:12" x14ac:dyDescent="0.2">
      <c r="K10273" s="6"/>
      <c r="L10273" s="172"/>
    </row>
    <row r="10274" spans="11:12" x14ac:dyDescent="0.2">
      <c r="K10274" s="6"/>
      <c r="L10274" s="172"/>
    </row>
    <row r="10275" spans="11:12" x14ac:dyDescent="0.2">
      <c r="K10275" s="6"/>
      <c r="L10275" s="172"/>
    </row>
    <row r="10276" spans="11:12" x14ac:dyDescent="0.2">
      <c r="K10276" s="6"/>
      <c r="L10276" s="172"/>
    </row>
    <row r="10277" spans="11:12" x14ac:dyDescent="0.2">
      <c r="K10277" s="6"/>
      <c r="L10277" s="172"/>
    </row>
    <row r="10278" spans="11:12" x14ac:dyDescent="0.2">
      <c r="K10278" s="6"/>
      <c r="L10278" s="172"/>
    </row>
    <row r="10279" spans="11:12" x14ac:dyDescent="0.2">
      <c r="K10279" s="6"/>
      <c r="L10279" s="172"/>
    </row>
    <row r="10280" spans="11:12" x14ac:dyDescent="0.2">
      <c r="K10280" s="6"/>
      <c r="L10280" s="172"/>
    </row>
    <row r="10281" spans="11:12" x14ac:dyDescent="0.2">
      <c r="K10281" s="6"/>
      <c r="L10281" s="172"/>
    </row>
    <row r="10282" spans="11:12" x14ac:dyDescent="0.2">
      <c r="K10282" s="6"/>
      <c r="L10282" s="172"/>
    </row>
    <row r="10283" spans="11:12" x14ac:dyDescent="0.2">
      <c r="K10283" s="6"/>
      <c r="L10283" s="172"/>
    </row>
    <row r="10284" spans="11:12" x14ac:dyDescent="0.2">
      <c r="K10284" s="6"/>
      <c r="L10284" s="172"/>
    </row>
    <row r="10285" spans="11:12" x14ac:dyDescent="0.2">
      <c r="K10285" s="6"/>
      <c r="L10285" s="172"/>
    </row>
    <row r="10286" spans="11:12" x14ac:dyDescent="0.2">
      <c r="K10286" s="6"/>
      <c r="L10286" s="172"/>
    </row>
    <row r="10287" spans="11:12" x14ac:dyDescent="0.2">
      <c r="K10287" s="6"/>
      <c r="L10287" s="172"/>
    </row>
    <row r="10288" spans="11:12" x14ac:dyDescent="0.2">
      <c r="K10288" s="6"/>
      <c r="L10288" s="172"/>
    </row>
    <row r="10289" spans="11:12" x14ac:dyDescent="0.2">
      <c r="K10289" s="6"/>
      <c r="L10289" s="172"/>
    </row>
    <row r="10290" spans="11:12" x14ac:dyDescent="0.2">
      <c r="K10290" s="6"/>
      <c r="L10290" s="172"/>
    </row>
    <row r="10291" spans="11:12" x14ac:dyDescent="0.2">
      <c r="K10291" s="6"/>
      <c r="L10291" s="172"/>
    </row>
    <row r="10292" spans="11:12" x14ac:dyDescent="0.2">
      <c r="K10292" s="6"/>
      <c r="L10292" s="172"/>
    </row>
    <row r="10293" spans="11:12" x14ac:dyDescent="0.2">
      <c r="K10293" s="6"/>
      <c r="L10293" s="172"/>
    </row>
    <row r="10294" spans="11:12" x14ac:dyDescent="0.2">
      <c r="K10294" s="6"/>
      <c r="L10294" s="172"/>
    </row>
    <row r="10295" spans="11:12" x14ac:dyDescent="0.2">
      <c r="K10295" s="6"/>
      <c r="L10295" s="172"/>
    </row>
    <row r="10296" spans="11:12" x14ac:dyDescent="0.2">
      <c r="K10296" s="6"/>
      <c r="L10296" s="172"/>
    </row>
    <row r="10297" spans="11:12" x14ac:dyDescent="0.2">
      <c r="K10297" s="6"/>
      <c r="L10297" s="172"/>
    </row>
    <row r="10298" spans="11:12" x14ac:dyDescent="0.2">
      <c r="K10298" s="6"/>
      <c r="L10298" s="172"/>
    </row>
    <row r="10299" spans="11:12" x14ac:dyDescent="0.2">
      <c r="K10299" s="6"/>
      <c r="L10299" s="172"/>
    </row>
    <row r="10300" spans="11:12" x14ac:dyDescent="0.2">
      <c r="K10300" s="6"/>
      <c r="L10300" s="172"/>
    </row>
    <row r="10301" spans="11:12" x14ac:dyDescent="0.2">
      <c r="K10301" s="6"/>
      <c r="L10301" s="172"/>
    </row>
    <row r="10302" spans="11:12" x14ac:dyDescent="0.2">
      <c r="K10302" s="6"/>
      <c r="L10302" s="172"/>
    </row>
    <row r="10303" spans="11:12" x14ac:dyDescent="0.2">
      <c r="K10303" s="6"/>
      <c r="L10303" s="172"/>
    </row>
    <row r="10304" spans="11:12" x14ac:dyDescent="0.2">
      <c r="K10304" s="6"/>
      <c r="L10304" s="172"/>
    </row>
    <row r="10305" spans="11:12" x14ac:dyDescent="0.2">
      <c r="K10305" s="6"/>
      <c r="L10305" s="172"/>
    </row>
    <row r="10306" spans="11:12" x14ac:dyDescent="0.2">
      <c r="K10306" s="6"/>
      <c r="L10306" s="172"/>
    </row>
    <row r="10307" spans="11:12" x14ac:dyDescent="0.2">
      <c r="K10307" s="6"/>
      <c r="L10307" s="172"/>
    </row>
    <row r="10308" spans="11:12" x14ac:dyDescent="0.2">
      <c r="K10308" s="6"/>
      <c r="L10308" s="172"/>
    </row>
    <row r="10309" spans="11:12" x14ac:dyDescent="0.2">
      <c r="K10309" s="6"/>
      <c r="L10309" s="172"/>
    </row>
    <row r="10310" spans="11:12" x14ac:dyDescent="0.2">
      <c r="K10310" s="6"/>
      <c r="L10310" s="172"/>
    </row>
    <row r="10311" spans="11:12" x14ac:dyDescent="0.2">
      <c r="K10311" s="6"/>
      <c r="L10311" s="172"/>
    </row>
    <row r="10312" spans="11:12" x14ac:dyDescent="0.2">
      <c r="K10312" s="6"/>
      <c r="L10312" s="172"/>
    </row>
    <row r="10313" spans="11:12" x14ac:dyDescent="0.2">
      <c r="K10313" s="6"/>
      <c r="L10313" s="172"/>
    </row>
    <row r="10314" spans="11:12" x14ac:dyDescent="0.2">
      <c r="K10314" s="6"/>
      <c r="L10314" s="172"/>
    </row>
    <row r="10315" spans="11:12" x14ac:dyDescent="0.2">
      <c r="K10315" s="6"/>
      <c r="L10315" s="172"/>
    </row>
    <row r="10316" spans="11:12" x14ac:dyDescent="0.2">
      <c r="K10316" s="6"/>
      <c r="L10316" s="172"/>
    </row>
    <row r="10317" spans="11:12" x14ac:dyDescent="0.2">
      <c r="K10317" s="6"/>
      <c r="L10317" s="172"/>
    </row>
    <row r="10318" spans="11:12" x14ac:dyDescent="0.2">
      <c r="K10318" s="6"/>
      <c r="L10318" s="172"/>
    </row>
    <row r="10319" spans="11:12" x14ac:dyDescent="0.2">
      <c r="K10319" s="6"/>
      <c r="L10319" s="172"/>
    </row>
    <row r="10320" spans="11:12" x14ac:dyDescent="0.2">
      <c r="K10320" s="6"/>
      <c r="L10320" s="172"/>
    </row>
    <row r="10321" spans="11:12" x14ac:dyDescent="0.2">
      <c r="K10321" s="6"/>
      <c r="L10321" s="172"/>
    </row>
    <row r="10322" spans="11:12" x14ac:dyDescent="0.2">
      <c r="K10322" s="6"/>
      <c r="L10322" s="172"/>
    </row>
    <row r="10323" spans="11:12" x14ac:dyDescent="0.2">
      <c r="K10323" s="6"/>
      <c r="L10323" s="172"/>
    </row>
    <row r="10324" spans="11:12" x14ac:dyDescent="0.2">
      <c r="K10324" s="6"/>
      <c r="L10324" s="172"/>
    </row>
    <row r="10325" spans="11:12" x14ac:dyDescent="0.2">
      <c r="K10325" s="6"/>
      <c r="L10325" s="172"/>
    </row>
    <row r="10326" spans="11:12" x14ac:dyDescent="0.2">
      <c r="K10326" s="6"/>
      <c r="L10326" s="172"/>
    </row>
    <row r="10327" spans="11:12" x14ac:dyDescent="0.2">
      <c r="K10327" s="6"/>
      <c r="L10327" s="172"/>
    </row>
    <row r="10328" spans="11:12" x14ac:dyDescent="0.2">
      <c r="K10328" s="6"/>
      <c r="L10328" s="172"/>
    </row>
    <row r="10329" spans="11:12" x14ac:dyDescent="0.2">
      <c r="K10329" s="6"/>
      <c r="L10329" s="172"/>
    </row>
    <row r="10330" spans="11:12" x14ac:dyDescent="0.2">
      <c r="K10330" s="6"/>
      <c r="L10330" s="172"/>
    </row>
    <row r="10331" spans="11:12" x14ac:dyDescent="0.2">
      <c r="K10331" s="6"/>
      <c r="L10331" s="172"/>
    </row>
    <row r="10332" spans="11:12" x14ac:dyDescent="0.2">
      <c r="K10332" s="6"/>
      <c r="L10332" s="172"/>
    </row>
    <row r="10333" spans="11:12" x14ac:dyDescent="0.2">
      <c r="K10333" s="6"/>
      <c r="L10333" s="172"/>
    </row>
    <row r="10334" spans="11:12" x14ac:dyDescent="0.2">
      <c r="K10334" s="6"/>
      <c r="L10334" s="172"/>
    </row>
    <row r="10335" spans="11:12" x14ac:dyDescent="0.2">
      <c r="K10335" s="6"/>
      <c r="L10335" s="172"/>
    </row>
    <row r="10336" spans="11:12" x14ac:dyDescent="0.2">
      <c r="K10336" s="6"/>
      <c r="L10336" s="172"/>
    </row>
    <row r="10337" spans="11:12" x14ac:dyDescent="0.2">
      <c r="K10337" s="6"/>
      <c r="L10337" s="172"/>
    </row>
    <row r="10338" spans="11:12" x14ac:dyDescent="0.2">
      <c r="K10338" s="6"/>
      <c r="L10338" s="172"/>
    </row>
    <row r="10339" spans="11:12" x14ac:dyDescent="0.2">
      <c r="K10339" s="6"/>
      <c r="L10339" s="172"/>
    </row>
    <row r="10340" spans="11:12" x14ac:dyDescent="0.2">
      <c r="K10340" s="6"/>
      <c r="L10340" s="172"/>
    </row>
    <row r="10341" spans="11:12" x14ac:dyDescent="0.2">
      <c r="K10341" s="6"/>
      <c r="L10341" s="172"/>
    </row>
    <row r="10342" spans="11:12" x14ac:dyDescent="0.2">
      <c r="K10342" s="6"/>
      <c r="L10342" s="172"/>
    </row>
    <row r="10343" spans="11:12" x14ac:dyDescent="0.2">
      <c r="K10343" s="6"/>
      <c r="L10343" s="172"/>
    </row>
    <row r="10344" spans="11:12" x14ac:dyDescent="0.2">
      <c r="K10344" s="6"/>
      <c r="L10344" s="172"/>
    </row>
    <row r="10345" spans="11:12" x14ac:dyDescent="0.2">
      <c r="K10345" s="6"/>
      <c r="L10345" s="172"/>
    </row>
    <row r="10346" spans="11:12" x14ac:dyDescent="0.2">
      <c r="K10346" s="6"/>
      <c r="L10346" s="172"/>
    </row>
    <row r="10347" spans="11:12" x14ac:dyDescent="0.2">
      <c r="K10347" s="6"/>
      <c r="L10347" s="172"/>
    </row>
    <row r="10348" spans="11:12" x14ac:dyDescent="0.2">
      <c r="K10348" s="6"/>
      <c r="L10348" s="172"/>
    </row>
    <row r="10349" spans="11:12" x14ac:dyDescent="0.2">
      <c r="K10349" s="6"/>
      <c r="L10349" s="172"/>
    </row>
    <row r="10350" spans="11:12" x14ac:dyDescent="0.2">
      <c r="K10350" s="6"/>
      <c r="L10350" s="172"/>
    </row>
    <row r="10351" spans="11:12" x14ac:dyDescent="0.2">
      <c r="K10351" s="6"/>
      <c r="L10351" s="172"/>
    </row>
    <row r="10352" spans="11:12" x14ac:dyDescent="0.2">
      <c r="K10352" s="6"/>
      <c r="L10352" s="172"/>
    </row>
    <row r="10353" spans="11:12" x14ac:dyDescent="0.2">
      <c r="K10353" s="6"/>
      <c r="L10353" s="172"/>
    </row>
    <row r="10354" spans="11:12" x14ac:dyDescent="0.2">
      <c r="K10354" s="6"/>
      <c r="L10354" s="172"/>
    </row>
    <row r="10355" spans="11:12" x14ac:dyDescent="0.2">
      <c r="K10355" s="6"/>
      <c r="L10355" s="172"/>
    </row>
    <row r="10356" spans="11:12" x14ac:dyDescent="0.2">
      <c r="K10356" s="6"/>
      <c r="L10356" s="172"/>
    </row>
    <row r="10357" spans="11:12" x14ac:dyDescent="0.2">
      <c r="K10357" s="6"/>
      <c r="L10357" s="172"/>
    </row>
    <row r="10358" spans="11:12" x14ac:dyDescent="0.2">
      <c r="K10358" s="6"/>
      <c r="L10358" s="172"/>
    </row>
    <row r="10359" spans="11:12" x14ac:dyDescent="0.2">
      <c r="K10359" s="6"/>
      <c r="L10359" s="172"/>
    </row>
    <row r="10360" spans="11:12" x14ac:dyDescent="0.2">
      <c r="K10360" s="6"/>
      <c r="L10360" s="172"/>
    </row>
    <row r="10361" spans="11:12" x14ac:dyDescent="0.2">
      <c r="K10361" s="6"/>
      <c r="L10361" s="172"/>
    </row>
    <row r="10362" spans="11:12" x14ac:dyDescent="0.2">
      <c r="K10362" s="6"/>
      <c r="L10362" s="172"/>
    </row>
    <row r="10363" spans="11:12" x14ac:dyDescent="0.2">
      <c r="K10363" s="6"/>
      <c r="L10363" s="172"/>
    </row>
    <row r="10364" spans="11:12" x14ac:dyDescent="0.2">
      <c r="K10364" s="6"/>
      <c r="L10364" s="172"/>
    </row>
    <row r="10365" spans="11:12" x14ac:dyDescent="0.2">
      <c r="K10365" s="6"/>
      <c r="L10365" s="172"/>
    </row>
    <row r="10366" spans="11:12" x14ac:dyDescent="0.2">
      <c r="K10366" s="6"/>
      <c r="L10366" s="172"/>
    </row>
    <row r="10367" spans="11:12" x14ac:dyDescent="0.2">
      <c r="K10367" s="6"/>
      <c r="L10367" s="172"/>
    </row>
    <row r="10368" spans="11:12" x14ac:dyDescent="0.2">
      <c r="K10368" s="6"/>
      <c r="L10368" s="172"/>
    </row>
    <row r="10369" spans="11:12" x14ac:dyDescent="0.2">
      <c r="K10369" s="6"/>
      <c r="L10369" s="172"/>
    </row>
    <row r="10370" spans="11:12" x14ac:dyDescent="0.2">
      <c r="K10370" s="6"/>
      <c r="L10370" s="172"/>
    </row>
    <row r="10371" spans="11:12" x14ac:dyDescent="0.2">
      <c r="K10371" s="6"/>
      <c r="L10371" s="172"/>
    </row>
    <row r="10372" spans="11:12" x14ac:dyDescent="0.2">
      <c r="K10372" s="6"/>
      <c r="L10372" s="172"/>
    </row>
    <row r="10373" spans="11:12" x14ac:dyDescent="0.2">
      <c r="K10373" s="6"/>
      <c r="L10373" s="172"/>
    </row>
    <row r="10374" spans="11:12" x14ac:dyDescent="0.2">
      <c r="K10374" s="6"/>
      <c r="L10374" s="172"/>
    </row>
    <row r="10375" spans="11:12" x14ac:dyDescent="0.2">
      <c r="K10375" s="6"/>
      <c r="L10375" s="172"/>
    </row>
    <row r="10376" spans="11:12" x14ac:dyDescent="0.2">
      <c r="K10376" s="6"/>
      <c r="L10376" s="172"/>
    </row>
    <row r="10377" spans="11:12" x14ac:dyDescent="0.2">
      <c r="K10377" s="6"/>
      <c r="L10377" s="172"/>
    </row>
    <row r="10378" spans="11:12" x14ac:dyDescent="0.2">
      <c r="K10378" s="6"/>
      <c r="L10378" s="172"/>
    </row>
    <row r="10379" spans="11:12" x14ac:dyDescent="0.2">
      <c r="K10379" s="6"/>
      <c r="L10379" s="172"/>
    </row>
    <row r="10380" spans="11:12" x14ac:dyDescent="0.2">
      <c r="K10380" s="6"/>
      <c r="L10380" s="172"/>
    </row>
    <row r="10381" spans="11:12" x14ac:dyDescent="0.2">
      <c r="K10381" s="6"/>
      <c r="L10381" s="172"/>
    </row>
    <row r="10382" spans="11:12" x14ac:dyDescent="0.2">
      <c r="K10382" s="6"/>
      <c r="L10382" s="172"/>
    </row>
    <row r="10383" spans="11:12" x14ac:dyDescent="0.2">
      <c r="K10383" s="6"/>
      <c r="L10383" s="172"/>
    </row>
    <row r="10384" spans="11:12" x14ac:dyDescent="0.2">
      <c r="K10384" s="6"/>
      <c r="L10384" s="172"/>
    </row>
    <row r="10385" spans="11:12" x14ac:dyDescent="0.2">
      <c r="K10385" s="6"/>
      <c r="L10385" s="172"/>
    </row>
    <row r="10386" spans="11:12" x14ac:dyDescent="0.2">
      <c r="K10386" s="6"/>
      <c r="L10386" s="172"/>
    </row>
    <row r="10387" spans="11:12" x14ac:dyDescent="0.2">
      <c r="K10387" s="6"/>
      <c r="L10387" s="172"/>
    </row>
    <row r="10388" spans="11:12" x14ac:dyDescent="0.2">
      <c r="K10388" s="6"/>
      <c r="L10388" s="172"/>
    </row>
    <row r="10389" spans="11:12" x14ac:dyDescent="0.2">
      <c r="K10389" s="6"/>
      <c r="L10389" s="172"/>
    </row>
    <row r="10390" spans="11:12" x14ac:dyDescent="0.2">
      <c r="K10390" s="6"/>
      <c r="L10390" s="172"/>
    </row>
    <row r="10391" spans="11:12" x14ac:dyDescent="0.2">
      <c r="K10391" s="6"/>
      <c r="L10391" s="172"/>
    </row>
    <row r="10392" spans="11:12" x14ac:dyDescent="0.2">
      <c r="K10392" s="6"/>
      <c r="L10392" s="172"/>
    </row>
    <row r="10393" spans="11:12" x14ac:dyDescent="0.2">
      <c r="K10393" s="6"/>
      <c r="L10393" s="172"/>
    </row>
    <row r="10394" spans="11:12" x14ac:dyDescent="0.2">
      <c r="K10394" s="6"/>
      <c r="L10394" s="172"/>
    </row>
    <row r="10395" spans="11:12" x14ac:dyDescent="0.2">
      <c r="K10395" s="6"/>
      <c r="L10395" s="172"/>
    </row>
    <row r="10396" spans="11:12" x14ac:dyDescent="0.2">
      <c r="K10396" s="6"/>
      <c r="L10396" s="172"/>
    </row>
    <row r="10397" spans="11:12" x14ac:dyDescent="0.2">
      <c r="K10397" s="6"/>
      <c r="L10397" s="172"/>
    </row>
    <row r="10398" spans="11:12" x14ac:dyDescent="0.2">
      <c r="K10398" s="6"/>
      <c r="L10398" s="172"/>
    </row>
    <row r="10399" spans="11:12" x14ac:dyDescent="0.2">
      <c r="K10399" s="6"/>
      <c r="L10399" s="172"/>
    </row>
    <row r="10400" spans="11:12" x14ac:dyDescent="0.2">
      <c r="K10400" s="6"/>
      <c r="L10400" s="172"/>
    </row>
    <row r="10401" spans="11:12" x14ac:dyDescent="0.2">
      <c r="K10401" s="6"/>
      <c r="L10401" s="172"/>
    </row>
    <row r="10402" spans="11:12" x14ac:dyDescent="0.2">
      <c r="K10402" s="6"/>
      <c r="L10402" s="172"/>
    </row>
    <row r="10403" spans="11:12" x14ac:dyDescent="0.2">
      <c r="K10403" s="6"/>
      <c r="L10403" s="172"/>
    </row>
    <row r="10404" spans="11:12" x14ac:dyDescent="0.2">
      <c r="K10404" s="6"/>
      <c r="L10404" s="172"/>
    </row>
    <row r="10405" spans="11:12" x14ac:dyDescent="0.2">
      <c r="K10405" s="6"/>
      <c r="L10405" s="172"/>
    </row>
    <row r="10406" spans="11:12" x14ac:dyDescent="0.2">
      <c r="K10406" s="6"/>
      <c r="L10406" s="172"/>
    </row>
    <row r="10407" spans="11:12" x14ac:dyDescent="0.2">
      <c r="K10407" s="6"/>
      <c r="L10407" s="172"/>
    </row>
    <row r="10408" spans="11:12" x14ac:dyDescent="0.2">
      <c r="K10408" s="6"/>
      <c r="L10408" s="172"/>
    </row>
    <row r="10409" spans="11:12" x14ac:dyDescent="0.2">
      <c r="K10409" s="6"/>
      <c r="L10409" s="172"/>
    </row>
    <row r="10410" spans="11:12" x14ac:dyDescent="0.2">
      <c r="K10410" s="6"/>
      <c r="L10410" s="172"/>
    </row>
    <row r="10411" spans="11:12" x14ac:dyDescent="0.2">
      <c r="K10411" s="6"/>
      <c r="L10411" s="172"/>
    </row>
    <row r="10412" spans="11:12" x14ac:dyDescent="0.2">
      <c r="K10412" s="6"/>
      <c r="L10412" s="172"/>
    </row>
    <row r="10413" spans="11:12" x14ac:dyDescent="0.2">
      <c r="K10413" s="6"/>
      <c r="L10413" s="172"/>
    </row>
    <row r="10414" spans="11:12" x14ac:dyDescent="0.2">
      <c r="K10414" s="6"/>
      <c r="L10414" s="172"/>
    </row>
    <row r="10415" spans="11:12" x14ac:dyDescent="0.2">
      <c r="K10415" s="6"/>
      <c r="L10415" s="172"/>
    </row>
    <row r="10416" spans="11:12" x14ac:dyDescent="0.2">
      <c r="K10416" s="6"/>
      <c r="L10416" s="172"/>
    </row>
    <row r="10417" spans="11:12" x14ac:dyDescent="0.2">
      <c r="K10417" s="6"/>
      <c r="L10417" s="172"/>
    </row>
    <row r="10418" spans="11:12" x14ac:dyDescent="0.2">
      <c r="K10418" s="6"/>
      <c r="L10418" s="172"/>
    </row>
    <row r="10419" spans="11:12" x14ac:dyDescent="0.2">
      <c r="K10419" s="6"/>
      <c r="L10419" s="172"/>
    </row>
    <row r="10420" spans="11:12" x14ac:dyDescent="0.2">
      <c r="K10420" s="6"/>
      <c r="L10420" s="172"/>
    </row>
    <row r="10421" spans="11:12" x14ac:dyDescent="0.2">
      <c r="K10421" s="6"/>
      <c r="L10421" s="172"/>
    </row>
    <row r="10422" spans="11:12" x14ac:dyDescent="0.2">
      <c r="K10422" s="6"/>
      <c r="L10422" s="172"/>
    </row>
    <row r="10423" spans="11:12" x14ac:dyDescent="0.2">
      <c r="K10423" s="6"/>
      <c r="L10423" s="172"/>
    </row>
    <row r="10424" spans="11:12" x14ac:dyDescent="0.2">
      <c r="K10424" s="6"/>
      <c r="L10424" s="172"/>
    </row>
    <row r="10425" spans="11:12" x14ac:dyDescent="0.2">
      <c r="K10425" s="6"/>
      <c r="L10425" s="172"/>
    </row>
    <row r="10426" spans="11:12" x14ac:dyDescent="0.2">
      <c r="K10426" s="6"/>
      <c r="L10426" s="172"/>
    </row>
    <row r="10427" spans="11:12" x14ac:dyDescent="0.2">
      <c r="K10427" s="6"/>
      <c r="L10427" s="172"/>
    </row>
    <row r="10428" spans="11:12" x14ac:dyDescent="0.2">
      <c r="K10428" s="6"/>
      <c r="L10428" s="172"/>
    </row>
    <row r="10429" spans="11:12" x14ac:dyDescent="0.2">
      <c r="K10429" s="6"/>
      <c r="L10429" s="172"/>
    </row>
    <row r="10430" spans="11:12" x14ac:dyDescent="0.2">
      <c r="K10430" s="6"/>
      <c r="L10430" s="172"/>
    </row>
    <row r="10431" spans="11:12" x14ac:dyDescent="0.2">
      <c r="K10431" s="6"/>
      <c r="L10431" s="172"/>
    </row>
    <row r="10432" spans="11:12" x14ac:dyDescent="0.2">
      <c r="K10432" s="6"/>
      <c r="L10432" s="172"/>
    </row>
    <row r="10433" spans="11:12" x14ac:dyDescent="0.2">
      <c r="K10433" s="6"/>
      <c r="L10433" s="172"/>
    </row>
    <row r="10434" spans="11:12" x14ac:dyDescent="0.2">
      <c r="K10434" s="6"/>
      <c r="L10434" s="172"/>
    </row>
    <row r="10435" spans="11:12" x14ac:dyDescent="0.2">
      <c r="K10435" s="6"/>
      <c r="L10435" s="172"/>
    </row>
    <row r="10436" spans="11:12" x14ac:dyDescent="0.2">
      <c r="K10436" s="6"/>
      <c r="L10436" s="172"/>
    </row>
    <row r="10437" spans="11:12" x14ac:dyDescent="0.2">
      <c r="K10437" s="6"/>
      <c r="L10437" s="172"/>
    </row>
    <row r="10438" spans="11:12" x14ac:dyDescent="0.2">
      <c r="K10438" s="6"/>
      <c r="L10438" s="172"/>
    </row>
    <row r="10439" spans="11:12" x14ac:dyDescent="0.2">
      <c r="K10439" s="6"/>
      <c r="L10439" s="172"/>
    </row>
    <row r="10440" spans="11:12" x14ac:dyDescent="0.2">
      <c r="K10440" s="6"/>
      <c r="L10440" s="172"/>
    </row>
    <row r="10441" spans="11:12" x14ac:dyDescent="0.2">
      <c r="K10441" s="6"/>
      <c r="L10441" s="172"/>
    </row>
    <row r="10442" spans="11:12" x14ac:dyDescent="0.2">
      <c r="K10442" s="6"/>
      <c r="L10442" s="172"/>
    </row>
    <row r="10443" spans="11:12" x14ac:dyDescent="0.2">
      <c r="K10443" s="6"/>
      <c r="L10443" s="172"/>
    </row>
    <row r="10444" spans="11:12" x14ac:dyDescent="0.2">
      <c r="K10444" s="6"/>
      <c r="L10444" s="172"/>
    </row>
    <row r="10445" spans="11:12" x14ac:dyDescent="0.2">
      <c r="K10445" s="6"/>
      <c r="L10445" s="172"/>
    </row>
    <row r="10446" spans="11:12" x14ac:dyDescent="0.2">
      <c r="K10446" s="6"/>
      <c r="L10446" s="172"/>
    </row>
    <row r="10447" spans="11:12" x14ac:dyDescent="0.2">
      <c r="K10447" s="6"/>
      <c r="L10447" s="172"/>
    </row>
    <row r="10448" spans="11:12" x14ac:dyDescent="0.2">
      <c r="K10448" s="6"/>
      <c r="L10448" s="172"/>
    </row>
    <row r="10449" spans="11:12" x14ac:dyDescent="0.2">
      <c r="K10449" s="6"/>
      <c r="L10449" s="172"/>
    </row>
    <row r="10450" spans="11:12" x14ac:dyDescent="0.2">
      <c r="K10450" s="6"/>
      <c r="L10450" s="172"/>
    </row>
    <row r="10451" spans="11:12" x14ac:dyDescent="0.2">
      <c r="K10451" s="6"/>
      <c r="L10451" s="172"/>
    </row>
    <row r="10452" spans="11:12" x14ac:dyDescent="0.2">
      <c r="K10452" s="6"/>
      <c r="L10452" s="172"/>
    </row>
    <row r="10453" spans="11:12" x14ac:dyDescent="0.2">
      <c r="K10453" s="6"/>
      <c r="L10453" s="172"/>
    </row>
    <row r="10454" spans="11:12" x14ac:dyDescent="0.2">
      <c r="K10454" s="6"/>
      <c r="L10454" s="172"/>
    </row>
    <row r="10455" spans="11:12" x14ac:dyDescent="0.2">
      <c r="K10455" s="6"/>
      <c r="L10455" s="172"/>
    </row>
    <row r="10456" spans="11:12" x14ac:dyDescent="0.2">
      <c r="K10456" s="6"/>
      <c r="L10456" s="172"/>
    </row>
    <row r="10457" spans="11:12" x14ac:dyDescent="0.2">
      <c r="K10457" s="6"/>
      <c r="L10457" s="172"/>
    </row>
    <row r="10458" spans="11:12" x14ac:dyDescent="0.2">
      <c r="K10458" s="6"/>
      <c r="L10458" s="172"/>
    </row>
    <row r="10459" spans="11:12" x14ac:dyDescent="0.2">
      <c r="K10459" s="6"/>
      <c r="L10459" s="172"/>
    </row>
    <row r="10460" spans="11:12" x14ac:dyDescent="0.2">
      <c r="K10460" s="6"/>
      <c r="L10460" s="172"/>
    </row>
    <row r="10461" spans="11:12" x14ac:dyDescent="0.2">
      <c r="K10461" s="6"/>
      <c r="L10461" s="172"/>
    </row>
    <row r="10462" spans="11:12" x14ac:dyDescent="0.2">
      <c r="K10462" s="6"/>
      <c r="L10462" s="172"/>
    </row>
    <row r="10463" spans="11:12" x14ac:dyDescent="0.2">
      <c r="K10463" s="6"/>
      <c r="L10463" s="172"/>
    </row>
    <row r="10464" spans="11:12" x14ac:dyDescent="0.2">
      <c r="K10464" s="6"/>
      <c r="L10464" s="172"/>
    </row>
    <row r="10465" spans="11:12" x14ac:dyDescent="0.2">
      <c r="K10465" s="6"/>
      <c r="L10465" s="172"/>
    </row>
    <row r="10466" spans="11:12" x14ac:dyDescent="0.2">
      <c r="K10466" s="6"/>
      <c r="L10466" s="172"/>
    </row>
    <row r="10467" spans="11:12" x14ac:dyDescent="0.2">
      <c r="K10467" s="6"/>
      <c r="L10467" s="172"/>
    </row>
    <row r="10468" spans="11:12" x14ac:dyDescent="0.2">
      <c r="K10468" s="6"/>
      <c r="L10468" s="172"/>
    </row>
    <row r="10469" spans="11:12" x14ac:dyDescent="0.2">
      <c r="K10469" s="6"/>
      <c r="L10469" s="172"/>
    </row>
    <row r="10470" spans="11:12" x14ac:dyDescent="0.2">
      <c r="K10470" s="6"/>
      <c r="L10470" s="172"/>
    </row>
    <row r="10471" spans="11:12" x14ac:dyDescent="0.2">
      <c r="K10471" s="6"/>
      <c r="L10471" s="172"/>
    </row>
    <row r="10472" spans="11:12" x14ac:dyDescent="0.2">
      <c r="K10472" s="6"/>
      <c r="L10472" s="172"/>
    </row>
    <row r="10473" spans="11:12" x14ac:dyDescent="0.2">
      <c r="K10473" s="6"/>
      <c r="L10473" s="172"/>
    </row>
    <row r="10474" spans="11:12" x14ac:dyDescent="0.2">
      <c r="K10474" s="6"/>
      <c r="L10474" s="172"/>
    </row>
    <row r="10475" spans="11:12" x14ac:dyDescent="0.2">
      <c r="K10475" s="6"/>
      <c r="L10475" s="172"/>
    </row>
    <row r="10476" spans="11:12" x14ac:dyDescent="0.2">
      <c r="K10476" s="6"/>
      <c r="L10476" s="172"/>
    </row>
    <row r="10477" spans="11:12" x14ac:dyDescent="0.2">
      <c r="K10477" s="6"/>
      <c r="L10477" s="172"/>
    </row>
    <row r="10478" spans="11:12" x14ac:dyDescent="0.2">
      <c r="K10478" s="6"/>
      <c r="L10478" s="172"/>
    </row>
    <row r="10479" spans="11:12" x14ac:dyDescent="0.2">
      <c r="K10479" s="6"/>
      <c r="L10479" s="172"/>
    </row>
    <row r="10480" spans="11:12" x14ac:dyDescent="0.2">
      <c r="K10480" s="6"/>
      <c r="L10480" s="172"/>
    </row>
    <row r="10481" spans="11:12" x14ac:dyDescent="0.2">
      <c r="K10481" s="6"/>
      <c r="L10481" s="172"/>
    </row>
    <row r="10482" spans="11:12" x14ac:dyDescent="0.2">
      <c r="K10482" s="6"/>
      <c r="L10482" s="172"/>
    </row>
    <row r="10483" spans="11:12" x14ac:dyDescent="0.2">
      <c r="K10483" s="6"/>
      <c r="L10483" s="172"/>
    </row>
    <row r="10484" spans="11:12" x14ac:dyDescent="0.2">
      <c r="K10484" s="6"/>
      <c r="L10484" s="172"/>
    </row>
    <row r="10485" spans="11:12" x14ac:dyDescent="0.2">
      <c r="K10485" s="6"/>
      <c r="L10485" s="172"/>
    </row>
    <row r="10486" spans="11:12" x14ac:dyDescent="0.2">
      <c r="K10486" s="6"/>
      <c r="L10486" s="172"/>
    </row>
    <row r="10487" spans="11:12" x14ac:dyDescent="0.2">
      <c r="K10487" s="6"/>
      <c r="L10487" s="172"/>
    </row>
    <row r="10488" spans="11:12" x14ac:dyDescent="0.2">
      <c r="K10488" s="6"/>
      <c r="L10488" s="172"/>
    </row>
    <row r="10489" spans="11:12" x14ac:dyDescent="0.2">
      <c r="K10489" s="6"/>
      <c r="L10489" s="172"/>
    </row>
    <row r="10490" spans="11:12" x14ac:dyDescent="0.2">
      <c r="K10490" s="6"/>
      <c r="L10490" s="172"/>
    </row>
    <row r="10491" spans="11:12" x14ac:dyDescent="0.2">
      <c r="K10491" s="6"/>
      <c r="L10491" s="172"/>
    </row>
    <row r="10492" spans="11:12" x14ac:dyDescent="0.2">
      <c r="K10492" s="6"/>
      <c r="L10492" s="172"/>
    </row>
    <row r="10493" spans="11:12" x14ac:dyDescent="0.2">
      <c r="K10493" s="6"/>
      <c r="L10493" s="172"/>
    </row>
    <row r="10494" spans="11:12" x14ac:dyDescent="0.2">
      <c r="K10494" s="6"/>
      <c r="L10494" s="172"/>
    </row>
    <row r="10495" spans="11:12" x14ac:dyDescent="0.2">
      <c r="K10495" s="6"/>
      <c r="L10495" s="172"/>
    </row>
    <row r="10496" spans="11:12" x14ac:dyDescent="0.2">
      <c r="K10496" s="6"/>
      <c r="L10496" s="172"/>
    </row>
    <row r="10497" spans="11:12" x14ac:dyDescent="0.2">
      <c r="K10497" s="6"/>
      <c r="L10497" s="172"/>
    </row>
    <row r="10498" spans="11:12" x14ac:dyDescent="0.2">
      <c r="K10498" s="6"/>
      <c r="L10498" s="172"/>
    </row>
    <row r="10499" spans="11:12" x14ac:dyDescent="0.2">
      <c r="K10499" s="6"/>
      <c r="L10499" s="172"/>
    </row>
    <row r="10500" spans="11:12" x14ac:dyDescent="0.2">
      <c r="K10500" s="6"/>
      <c r="L10500" s="172"/>
    </row>
    <row r="10501" spans="11:12" x14ac:dyDescent="0.2">
      <c r="K10501" s="6"/>
      <c r="L10501" s="172"/>
    </row>
    <row r="10502" spans="11:12" x14ac:dyDescent="0.2">
      <c r="K10502" s="6"/>
      <c r="L10502" s="172"/>
    </row>
    <row r="10503" spans="11:12" x14ac:dyDescent="0.2">
      <c r="K10503" s="6"/>
      <c r="L10503" s="172"/>
    </row>
    <row r="10504" spans="11:12" x14ac:dyDescent="0.2">
      <c r="K10504" s="6"/>
      <c r="L10504" s="172"/>
    </row>
    <row r="10505" spans="11:12" x14ac:dyDescent="0.2">
      <c r="K10505" s="6"/>
      <c r="L10505" s="172"/>
    </row>
    <row r="10506" spans="11:12" x14ac:dyDescent="0.2">
      <c r="K10506" s="6"/>
      <c r="L10506" s="172"/>
    </row>
    <row r="10507" spans="11:12" x14ac:dyDescent="0.2">
      <c r="K10507" s="6"/>
      <c r="L10507" s="172"/>
    </row>
    <row r="10508" spans="11:12" x14ac:dyDescent="0.2">
      <c r="K10508" s="6"/>
      <c r="L10508" s="172"/>
    </row>
    <row r="10509" spans="11:12" x14ac:dyDescent="0.2">
      <c r="K10509" s="6"/>
      <c r="L10509" s="172"/>
    </row>
    <row r="10510" spans="11:12" x14ac:dyDescent="0.2">
      <c r="K10510" s="6"/>
      <c r="L10510" s="172"/>
    </row>
    <row r="10511" spans="11:12" x14ac:dyDescent="0.2">
      <c r="K10511" s="6"/>
      <c r="L10511" s="172"/>
    </row>
    <row r="10512" spans="11:12" x14ac:dyDescent="0.2">
      <c r="K10512" s="6"/>
      <c r="L10512" s="172"/>
    </row>
    <row r="10513" spans="11:12" x14ac:dyDescent="0.2">
      <c r="K10513" s="6"/>
      <c r="L10513" s="172"/>
    </row>
    <row r="10514" spans="11:12" x14ac:dyDescent="0.2">
      <c r="K10514" s="6"/>
      <c r="L10514" s="172"/>
    </row>
    <row r="10515" spans="11:12" x14ac:dyDescent="0.2">
      <c r="K10515" s="6"/>
      <c r="L10515" s="172"/>
    </row>
    <row r="10516" spans="11:12" x14ac:dyDescent="0.2">
      <c r="K10516" s="6"/>
      <c r="L10516" s="172"/>
    </row>
    <row r="10517" spans="11:12" x14ac:dyDescent="0.2">
      <c r="K10517" s="6"/>
      <c r="L10517" s="172"/>
    </row>
    <row r="10518" spans="11:12" x14ac:dyDescent="0.2">
      <c r="K10518" s="6"/>
      <c r="L10518" s="172"/>
    </row>
    <row r="10519" spans="11:12" x14ac:dyDescent="0.2">
      <c r="K10519" s="6"/>
      <c r="L10519" s="172"/>
    </row>
    <row r="10520" spans="11:12" x14ac:dyDescent="0.2">
      <c r="K10520" s="6"/>
      <c r="L10520" s="172"/>
    </row>
    <row r="10521" spans="11:12" x14ac:dyDescent="0.2">
      <c r="K10521" s="6"/>
      <c r="L10521" s="172"/>
    </row>
    <row r="10522" spans="11:12" x14ac:dyDescent="0.2">
      <c r="K10522" s="6"/>
      <c r="L10522" s="172"/>
    </row>
    <row r="10523" spans="11:12" x14ac:dyDescent="0.2">
      <c r="K10523" s="6"/>
      <c r="L10523" s="172"/>
    </row>
    <row r="10524" spans="11:12" x14ac:dyDescent="0.2">
      <c r="K10524" s="6"/>
      <c r="L10524" s="172"/>
    </row>
    <row r="10525" spans="11:12" x14ac:dyDescent="0.2">
      <c r="K10525" s="6"/>
      <c r="L10525" s="172"/>
    </row>
    <row r="10526" spans="11:12" x14ac:dyDescent="0.2">
      <c r="K10526" s="6"/>
      <c r="L10526" s="172"/>
    </row>
    <row r="10527" spans="11:12" x14ac:dyDescent="0.2">
      <c r="K10527" s="6"/>
      <c r="L10527" s="172"/>
    </row>
    <row r="10528" spans="11:12" x14ac:dyDescent="0.2">
      <c r="K10528" s="6"/>
      <c r="L10528" s="172"/>
    </row>
    <row r="10529" spans="11:12" x14ac:dyDescent="0.2">
      <c r="K10529" s="6"/>
      <c r="L10529" s="172"/>
    </row>
    <row r="10530" spans="11:12" x14ac:dyDescent="0.2">
      <c r="K10530" s="6"/>
      <c r="L10530" s="172"/>
    </row>
    <row r="10531" spans="11:12" x14ac:dyDescent="0.2">
      <c r="K10531" s="6"/>
      <c r="L10531" s="172"/>
    </row>
    <row r="10532" spans="11:12" x14ac:dyDescent="0.2">
      <c r="K10532" s="6"/>
      <c r="L10532" s="172"/>
    </row>
    <row r="10533" spans="11:12" x14ac:dyDescent="0.2">
      <c r="K10533" s="6"/>
      <c r="L10533" s="172"/>
    </row>
    <row r="10534" spans="11:12" x14ac:dyDescent="0.2">
      <c r="K10534" s="6"/>
      <c r="L10534" s="172"/>
    </row>
    <row r="10535" spans="11:12" x14ac:dyDescent="0.2">
      <c r="K10535" s="6"/>
      <c r="L10535" s="172"/>
    </row>
    <row r="10536" spans="11:12" x14ac:dyDescent="0.2">
      <c r="K10536" s="6"/>
      <c r="L10536" s="172"/>
    </row>
    <row r="10537" spans="11:12" x14ac:dyDescent="0.2">
      <c r="K10537" s="6"/>
      <c r="L10537" s="172"/>
    </row>
    <row r="10538" spans="11:12" x14ac:dyDescent="0.2">
      <c r="K10538" s="6"/>
      <c r="L10538" s="172"/>
    </row>
    <row r="10539" spans="11:12" x14ac:dyDescent="0.2">
      <c r="K10539" s="6"/>
      <c r="L10539" s="172"/>
    </row>
    <row r="10540" spans="11:12" x14ac:dyDescent="0.2">
      <c r="K10540" s="6"/>
      <c r="L10540" s="172"/>
    </row>
    <row r="10541" spans="11:12" x14ac:dyDescent="0.2">
      <c r="K10541" s="6"/>
      <c r="L10541" s="172"/>
    </row>
    <row r="10542" spans="11:12" x14ac:dyDescent="0.2">
      <c r="K10542" s="6"/>
      <c r="L10542" s="172"/>
    </row>
    <row r="10543" spans="11:12" x14ac:dyDescent="0.2">
      <c r="K10543" s="6"/>
      <c r="L10543" s="172"/>
    </row>
    <row r="10544" spans="11:12" x14ac:dyDescent="0.2">
      <c r="K10544" s="6"/>
      <c r="L10544" s="172"/>
    </row>
    <row r="10545" spans="11:12" x14ac:dyDescent="0.2">
      <c r="K10545" s="6"/>
      <c r="L10545" s="172"/>
    </row>
    <row r="10546" spans="11:12" x14ac:dyDescent="0.2">
      <c r="K10546" s="6"/>
      <c r="L10546" s="172"/>
    </row>
    <row r="10547" spans="11:12" x14ac:dyDescent="0.2">
      <c r="K10547" s="6"/>
      <c r="L10547" s="172"/>
    </row>
    <row r="10548" spans="11:12" x14ac:dyDescent="0.2">
      <c r="K10548" s="6"/>
      <c r="L10548" s="172"/>
    </row>
    <row r="10549" spans="11:12" x14ac:dyDescent="0.2">
      <c r="K10549" s="6"/>
      <c r="L10549" s="172"/>
    </row>
    <row r="10550" spans="11:12" x14ac:dyDescent="0.2">
      <c r="K10550" s="6"/>
      <c r="L10550" s="172"/>
    </row>
    <row r="10551" spans="11:12" x14ac:dyDescent="0.2">
      <c r="K10551" s="6"/>
      <c r="L10551" s="172"/>
    </row>
    <row r="10552" spans="11:12" x14ac:dyDescent="0.2">
      <c r="K10552" s="6"/>
      <c r="L10552" s="172"/>
    </row>
    <row r="10553" spans="11:12" x14ac:dyDescent="0.2">
      <c r="K10553" s="6"/>
      <c r="L10553" s="172"/>
    </row>
    <row r="10554" spans="11:12" x14ac:dyDescent="0.2">
      <c r="K10554" s="6"/>
      <c r="L10554" s="172"/>
    </row>
    <row r="10555" spans="11:12" x14ac:dyDescent="0.2">
      <c r="K10555" s="6"/>
      <c r="L10555" s="172"/>
    </row>
    <row r="10556" spans="11:12" x14ac:dyDescent="0.2">
      <c r="K10556" s="6"/>
      <c r="L10556" s="172"/>
    </row>
    <row r="10557" spans="11:12" x14ac:dyDescent="0.2">
      <c r="K10557" s="6"/>
      <c r="L10557" s="172"/>
    </row>
    <row r="10558" spans="11:12" x14ac:dyDescent="0.2">
      <c r="K10558" s="6"/>
      <c r="L10558" s="172"/>
    </row>
    <row r="10559" spans="11:12" x14ac:dyDescent="0.2">
      <c r="K10559" s="6"/>
      <c r="L10559" s="172"/>
    </row>
    <row r="10560" spans="11:12" x14ac:dyDescent="0.2">
      <c r="K10560" s="6"/>
      <c r="L10560" s="172"/>
    </row>
    <row r="10561" spans="11:12" x14ac:dyDescent="0.2">
      <c r="K10561" s="6"/>
      <c r="L10561" s="172"/>
    </row>
    <row r="10562" spans="11:12" x14ac:dyDescent="0.2">
      <c r="K10562" s="6"/>
      <c r="L10562" s="172"/>
    </row>
    <row r="10563" spans="11:12" x14ac:dyDescent="0.2">
      <c r="K10563" s="6"/>
      <c r="L10563" s="172"/>
    </row>
    <row r="10564" spans="11:12" x14ac:dyDescent="0.2">
      <c r="K10564" s="6"/>
      <c r="L10564" s="172"/>
    </row>
    <row r="10565" spans="11:12" x14ac:dyDescent="0.2">
      <c r="K10565" s="6"/>
      <c r="L10565" s="172"/>
    </row>
    <row r="10566" spans="11:12" x14ac:dyDescent="0.2">
      <c r="K10566" s="6"/>
      <c r="L10566" s="172"/>
    </row>
    <row r="10567" spans="11:12" x14ac:dyDescent="0.2">
      <c r="K10567" s="6"/>
      <c r="L10567" s="172"/>
    </row>
    <row r="10568" spans="11:12" x14ac:dyDescent="0.2">
      <c r="K10568" s="6"/>
      <c r="L10568" s="172"/>
    </row>
    <row r="10569" spans="11:12" x14ac:dyDescent="0.2">
      <c r="K10569" s="6"/>
      <c r="L10569" s="172"/>
    </row>
    <row r="10570" spans="11:12" x14ac:dyDescent="0.2">
      <c r="K10570" s="6"/>
      <c r="L10570" s="172"/>
    </row>
    <row r="10571" spans="11:12" x14ac:dyDescent="0.2">
      <c r="K10571" s="6"/>
      <c r="L10571" s="172"/>
    </row>
    <row r="10572" spans="11:12" x14ac:dyDescent="0.2">
      <c r="K10572" s="6"/>
      <c r="L10572" s="172"/>
    </row>
    <row r="10573" spans="11:12" x14ac:dyDescent="0.2">
      <c r="K10573" s="6"/>
      <c r="L10573" s="172"/>
    </row>
    <row r="10574" spans="11:12" x14ac:dyDescent="0.2">
      <c r="K10574" s="6"/>
      <c r="L10574" s="172"/>
    </row>
    <row r="10575" spans="11:12" x14ac:dyDescent="0.2">
      <c r="K10575" s="6"/>
      <c r="L10575" s="172"/>
    </row>
    <row r="10576" spans="11:12" x14ac:dyDescent="0.2">
      <c r="K10576" s="6"/>
      <c r="L10576" s="172"/>
    </row>
    <row r="10577" spans="11:12" x14ac:dyDescent="0.2">
      <c r="K10577" s="6"/>
      <c r="L10577" s="172"/>
    </row>
    <row r="10578" spans="11:12" x14ac:dyDescent="0.2">
      <c r="K10578" s="6"/>
      <c r="L10578" s="172"/>
    </row>
    <row r="10579" spans="11:12" x14ac:dyDescent="0.2">
      <c r="K10579" s="6"/>
      <c r="L10579" s="172"/>
    </row>
    <row r="10580" spans="11:12" x14ac:dyDescent="0.2">
      <c r="K10580" s="6"/>
      <c r="L10580" s="172"/>
    </row>
    <row r="10581" spans="11:12" x14ac:dyDescent="0.2">
      <c r="K10581" s="6"/>
      <c r="L10581" s="172"/>
    </row>
    <row r="10582" spans="11:12" x14ac:dyDescent="0.2">
      <c r="K10582" s="6"/>
      <c r="L10582" s="172"/>
    </row>
    <row r="10583" spans="11:12" x14ac:dyDescent="0.2">
      <c r="K10583" s="6"/>
      <c r="L10583" s="172"/>
    </row>
    <row r="10584" spans="11:12" x14ac:dyDescent="0.2">
      <c r="K10584" s="6"/>
      <c r="L10584" s="172"/>
    </row>
    <row r="10585" spans="11:12" x14ac:dyDescent="0.2">
      <c r="K10585" s="6"/>
      <c r="L10585" s="172"/>
    </row>
    <row r="10586" spans="11:12" x14ac:dyDescent="0.2">
      <c r="K10586" s="6"/>
      <c r="L10586" s="172"/>
    </row>
    <row r="10587" spans="11:12" x14ac:dyDescent="0.2">
      <c r="K10587" s="6"/>
      <c r="L10587" s="172"/>
    </row>
    <row r="10588" spans="11:12" x14ac:dyDescent="0.2">
      <c r="K10588" s="6"/>
      <c r="L10588" s="172"/>
    </row>
    <row r="10589" spans="11:12" x14ac:dyDescent="0.2">
      <c r="K10589" s="6"/>
      <c r="L10589" s="172"/>
    </row>
    <row r="10590" spans="11:12" x14ac:dyDescent="0.2">
      <c r="K10590" s="6"/>
      <c r="L10590" s="172"/>
    </row>
    <row r="10591" spans="11:12" x14ac:dyDescent="0.2">
      <c r="K10591" s="6"/>
      <c r="L10591" s="172"/>
    </row>
    <row r="10592" spans="11:12" x14ac:dyDescent="0.2">
      <c r="K10592" s="6"/>
      <c r="L10592" s="172"/>
    </row>
    <row r="10593" spans="11:12" x14ac:dyDescent="0.2">
      <c r="K10593" s="6"/>
      <c r="L10593" s="172"/>
    </row>
    <row r="10594" spans="11:12" x14ac:dyDescent="0.2">
      <c r="K10594" s="6"/>
      <c r="L10594" s="172"/>
    </row>
    <row r="10595" spans="11:12" x14ac:dyDescent="0.2">
      <c r="K10595" s="6"/>
      <c r="L10595" s="172"/>
    </row>
    <row r="10596" spans="11:12" x14ac:dyDescent="0.2">
      <c r="K10596" s="6"/>
      <c r="L10596" s="172"/>
    </row>
    <row r="10597" spans="11:12" x14ac:dyDescent="0.2">
      <c r="K10597" s="6"/>
      <c r="L10597" s="172"/>
    </row>
    <row r="10598" spans="11:12" x14ac:dyDescent="0.2">
      <c r="K10598" s="6"/>
      <c r="L10598" s="172"/>
    </row>
    <row r="10599" spans="11:12" x14ac:dyDescent="0.2">
      <c r="K10599" s="6"/>
      <c r="L10599" s="172"/>
    </row>
    <row r="10600" spans="11:12" x14ac:dyDescent="0.2">
      <c r="K10600" s="6"/>
      <c r="L10600" s="172"/>
    </row>
    <row r="10601" spans="11:12" x14ac:dyDescent="0.2">
      <c r="K10601" s="6"/>
      <c r="L10601" s="172"/>
    </row>
    <row r="10602" spans="11:12" x14ac:dyDescent="0.2">
      <c r="K10602" s="6"/>
      <c r="L10602" s="172"/>
    </row>
    <row r="10603" spans="11:12" x14ac:dyDescent="0.2">
      <c r="K10603" s="6"/>
      <c r="L10603" s="172"/>
    </row>
    <row r="10604" spans="11:12" x14ac:dyDescent="0.2">
      <c r="K10604" s="6"/>
      <c r="L10604" s="172"/>
    </row>
    <row r="10605" spans="11:12" x14ac:dyDescent="0.2">
      <c r="K10605" s="6"/>
      <c r="L10605" s="172"/>
    </row>
    <row r="10606" spans="11:12" x14ac:dyDescent="0.2">
      <c r="K10606" s="6"/>
      <c r="L10606" s="172"/>
    </row>
    <row r="10607" spans="11:12" x14ac:dyDescent="0.2">
      <c r="K10607" s="6"/>
      <c r="L10607" s="172"/>
    </row>
    <row r="10608" spans="11:12" x14ac:dyDescent="0.2">
      <c r="K10608" s="6"/>
      <c r="L10608" s="172"/>
    </row>
    <row r="10609" spans="11:12" x14ac:dyDescent="0.2">
      <c r="K10609" s="6"/>
      <c r="L10609" s="172"/>
    </row>
    <row r="10610" spans="11:12" x14ac:dyDescent="0.2">
      <c r="K10610" s="6"/>
      <c r="L10610" s="172"/>
    </row>
    <row r="10611" spans="11:12" x14ac:dyDescent="0.2">
      <c r="K10611" s="6"/>
      <c r="L10611" s="172"/>
    </row>
    <row r="10612" spans="11:12" x14ac:dyDescent="0.2">
      <c r="K10612" s="6"/>
      <c r="L10612" s="172"/>
    </row>
    <row r="10613" spans="11:12" x14ac:dyDescent="0.2">
      <c r="K10613" s="6"/>
      <c r="L10613" s="172"/>
    </row>
    <row r="10614" spans="11:12" x14ac:dyDescent="0.2">
      <c r="K10614" s="6"/>
      <c r="L10614" s="172"/>
    </row>
    <row r="10615" spans="11:12" x14ac:dyDescent="0.2">
      <c r="K10615" s="6"/>
      <c r="L10615" s="172"/>
    </row>
    <row r="10616" spans="11:12" x14ac:dyDescent="0.2">
      <c r="K10616" s="6"/>
      <c r="L10616" s="172"/>
    </row>
    <row r="10617" spans="11:12" x14ac:dyDescent="0.2">
      <c r="K10617" s="6"/>
      <c r="L10617" s="172"/>
    </row>
    <row r="10618" spans="11:12" x14ac:dyDescent="0.2">
      <c r="K10618" s="6"/>
      <c r="L10618" s="172"/>
    </row>
    <row r="10619" spans="11:12" x14ac:dyDescent="0.2">
      <c r="K10619" s="6"/>
      <c r="L10619" s="172"/>
    </row>
    <row r="10620" spans="11:12" x14ac:dyDescent="0.2">
      <c r="K10620" s="6"/>
      <c r="L10620" s="172"/>
    </row>
    <row r="10621" spans="11:12" x14ac:dyDescent="0.2">
      <c r="K10621" s="6"/>
      <c r="L10621" s="172"/>
    </row>
    <row r="10622" spans="11:12" x14ac:dyDescent="0.2">
      <c r="K10622" s="6"/>
      <c r="L10622" s="172"/>
    </row>
    <row r="10623" spans="11:12" x14ac:dyDescent="0.2">
      <c r="K10623" s="6"/>
      <c r="L10623" s="172"/>
    </row>
    <row r="10624" spans="11:12" x14ac:dyDescent="0.2">
      <c r="K10624" s="6"/>
      <c r="L10624" s="172"/>
    </row>
    <row r="10625" spans="11:12" x14ac:dyDescent="0.2">
      <c r="K10625" s="6"/>
      <c r="L10625" s="172"/>
    </row>
    <row r="10626" spans="11:12" x14ac:dyDescent="0.2">
      <c r="K10626" s="6"/>
      <c r="L10626" s="172"/>
    </row>
    <row r="10627" spans="11:12" x14ac:dyDescent="0.2">
      <c r="K10627" s="6"/>
      <c r="L10627" s="172"/>
    </row>
    <row r="10628" spans="11:12" x14ac:dyDescent="0.2">
      <c r="K10628" s="6"/>
      <c r="L10628" s="172"/>
    </row>
    <row r="10629" spans="11:12" x14ac:dyDescent="0.2">
      <c r="K10629" s="6"/>
      <c r="L10629" s="172"/>
    </row>
    <row r="10630" spans="11:12" x14ac:dyDescent="0.2">
      <c r="K10630" s="6"/>
      <c r="L10630" s="172"/>
    </row>
    <row r="10631" spans="11:12" x14ac:dyDescent="0.2">
      <c r="K10631" s="6"/>
      <c r="L10631" s="172"/>
    </row>
    <row r="10632" spans="11:12" x14ac:dyDescent="0.2">
      <c r="K10632" s="6"/>
      <c r="L10632" s="172"/>
    </row>
    <row r="10633" spans="11:12" x14ac:dyDescent="0.2">
      <c r="K10633" s="6"/>
      <c r="L10633" s="172"/>
    </row>
    <row r="10634" spans="11:12" x14ac:dyDescent="0.2">
      <c r="K10634" s="6"/>
      <c r="L10634" s="172"/>
    </row>
    <row r="10635" spans="11:12" x14ac:dyDescent="0.2">
      <c r="K10635" s="6"/>
      <c r="L10635" s="172"/>
    </row>
    <row r="10636" spans="11:12" x14ac:dyDescent="0.2">
      <c r="K10636" s="6"/>
      <c r="L10636" s="172"/>
    </row>
    <row r="10637" spans="11:12" x14ac:dyDescent="0.2">
      <c r="K10637" s="6"/>
      <c r="L10637" s="172"/>
    </row>
    <row r="10638" spans="11:12" x14ac:dyDescent="0.2">
      <c r="K10638" s="6"/>
      <c r="L10638" s="172"/>
    </row>
    <row r="10639" spans="11:12" x14ac:dyDescent="0.2">
      <c r="K10639" s="6"/>
      <c r="L10639" s="172"/>
    </row>
    <row r="10640" spans="11:12" x14ac:dyDescent="0.2">
      <c r="K10640" s="6"/>
      <c r="L10640" s="172"/>
    </row>
    <row r="10641" spans="11:12" x14ac:dyDescent="0.2">
      <c r="K10641" s="6"/>
      <c r="L10641" s="172"/>
    </row>
    <row r="10642" spans="11:12" x14ac:dyDescent="0.2">
      <c r="K10642" s="6"/>
      <c r="L10642" s="172"/>
    </row>
    <row r="10643" spans="11:12" x14ac:dyDescent="0.2">
      <c r="K10643" s="6"/>
      <c r="L10643" s="172"/>
    </row>
    <row r="10644" spans="11:12" x14ac:dyDescent="0.2">
      <c r="K10644" s="6"/>
      <c r="L10644" s="172"/>
    </row>
    <row r="10645" spans="11:12" x14ac:dyDescent="0.2">
      <c r="K10645" s="6"/>
      <c r="L10645" s="172"/>
    </row>
    <row r="10646" spans="11:12" x14ac:dyDescent="0.2">
      <c r="K10646" s="6"/>
      <c r="L10646" s="172"/>
    </row>
    <row r="10647" spans="11:12" x14ac:dyDescent="0.2">
      <c r="K10647" s="6"/>
      <c r="L10647" s="172"/>
    </row>
    <row r="10648" spans="11:12" x14ac:dyDescent="0.2">
      <c r="K10648" s="6"/>
      <c r="L10648" s="172"/>
    </row>
    <row r="10649" spans="11:12" x14ac:dyDescent="0.2">
      <c r="K10649" s="6"/>
      <c r="L10649" s="172"/>
    </row>
    <row r="10650" spans="11:12" x14ac:dyDescent="0.2">
      <c r="K10650" s="6"/>
      <c r="L10650" s="172"/>
    </row>
    <row r="10651" spans="11:12" x14ac:dyDescent="0.2">
      <c r="K10651" s="6"/>
      <c r="L10651" s="172"/>
    </row>
    <row r="10652" spans="11:12" x14ac:dyDescent="0.2">
      <c r="K10652" s="6"/>
      <c r="L10652" s="172"/>
    </row>
    <row r="10653" spans="11:12" x14ac:dyDescent="0.2">
      <c r="K10653" s="6"/>
      <c r="L10653" s="172"/>
    </row>
    <row r="10654" spans="11:12" x14ac:dyDescent="0.2">
      <c r="K10654" s="6"/>
      <c r="L10654" s="172"/>
    </row>
    <row r="10655" spans="11:12" x14ac:dyDescent="0.2">
      <c r="K10655" s="6"/>
      <c r="L10655" s="172"/>
    </row>
    <row r="10656" spans="11:12" x14ac:dyDescent="0.2">
      <c r="K10656" s="6"/>
      <c r="L10656" s="172"/>
    </row>
    <row r="10657" spans="11:12" x14ac:dyDescent="0.2">
      <c r="K10657" s="6"/>
      <c r="L10657" s="172"/>
    </row>
    <row r="10658" spans="11:12" x14ac:dyDescent="0.2">
      <c r="K10658" s="6"/>
      <c r="L10658" s="172"/>
    </row>
    <row r="10659" spans="11:12" x14ac:dyDescent="0.2">
      <c r="K10659" s="6"/>
      <c r="L10659" s="172"/>
    </row>
    <row r="10660" spans="11:12" x14ac:dyDescent="0.2">
      <c r="K10660" s="6"/>
      <c r="L10660" s="172"/>
    </row>
    <row r="10661" spans="11:12" x14ac:dyDescent="0.2">
      <c r="K10661" s="6"/>
      <c r="L10661" s="172"/>
    </row>
    <row r="10662" spans="11:12" x14ac:dyDescent="0.2">
      <c r="K10662" s="6"/>
      <c r="L10662" s="172"/>
    </row>
    <row r="10663" spans="11:12" x14ac:dyDescent="0.2">
      <c r="K10663" s="6"/>
      <c r="L10663" s="172"/>
    </row>
    <row r="10664" spans="11:12" x14ac:dyDescent="0.2">
      <c r="K10664" s="6"/>
      <c r="L10664" s="172"/>
    </row>
    <row r="10665" spans="11:12" x14ac:dyDescent="0.2">
      <c r="K10665" s="6"/>
      <c r="L10665" s="172"/>
    </row>
    <row r="10666" spans="11:12" x14ac:dyDescent="0.2">
      <c r="K10666" s="6"/>
      <c r="L10666" s="172"/>
    </row>
    <row r="10667" spans="11:12" x14ac:dyDescent="0.2">
      <c r="K10667" s="6"/>
      <c r="L10667" s="172"/>
    </row>
    <row r="10668" spans="11:12" x14ac:dyDescent="0.2">
      <c r="K10668" s="6"/>
      <c r="L10668" s="172"/>
    </row>
    <row r="10669" spans="11:12" x14ac:dyDescent="0.2">
      <c r="K10669" s="6"/>
      <c r="L10669" s="172"/>
    </row>
    <row r="10670" spans="11:12" x14ac:dyDescent="0.2">
      <c r="K10670" s="6"/>
      <c r="L10670" s="172"/>
    </row>
    <row r="10671" spans="11:12" x14ac:dyDescent="0.2">
      <c r="K10671" s="6"/>
      <c r="L10671" s="172"/>
    </row>
    <row r="10672" spans="11:12" x14ac:dyDescent="0.2">
      <c r="K10672" s="6"/>
      <c r="L10672" s="172"/>
    </row>
    <row r="10673" spans="11:12" x14ac:dyDescent="0.2">
      <c r="K10673" s="6"/>
      <c r="L10673" s="172"/>
    </row>
    <row r="10674" spans="11:12" x14ac:dyDescent="0.2">
      <c r="K10674" s="6"/>
      <c r="L10674" s="172"/>
    </row>
    <row r="10675" spans="11:12" x14ac:dyDescent="0.2">
      <c r="K10675" s="6"/>
      <c r="L10675" s="172"/>
    </row>
    <row r="10676" spans="11:12" x14ac:dyDescent="0.2">
      <c r="K10676" s="6"/>
      <c r="L10676" s="172"/>
    </row>
    <row r="10677" spans="11:12" x14ac:dyDescent="0.2">
      <c r="K10677" s="6"/>
      <c r="L10677" s="172"/>
    </row>
    <row r="10678" spans="11:12" x14ac:dyDescent="0.2">
      <c r="K10678" s="6"/>
      <c r="L10678" s="172"/>
    </row>
    <row r="10679" spans="11:12" x14ac:dyDescent="0.2">
      <c r="K10679" s="6"/>
      <c r="L10679" s="172"/>
    </row>
    <row r="10680" spans="11:12" x14ac:dyDescent="0.2">
      <c r="K10680" s="6"/>
      <c r="L10680" s="172"/>
    </row>
    <row r="10681" spans="11:12" x14ac:dyDescent="0.2">
      <c r="K10681" s="6"/>
      <c r="L10681" s="172"/>
    </row>
    <row r="10682" spans="11:12" x14ac:dyDescent="0.2">
      <c r="K10682" s="6"/>
      <c r="L10682" s="172"/>
    </row>
    <row r="10683" spans="11:12" x14ac:dyDescent="0.2">
      <c r="K10683" s="6"/>
      <c r="L10683" s="172"/>
    </row>
    <row r="10684" spans="11:12" x14ac:dyDescent="0.2">
      <c r="K10684" s="6"/>
      <c r="L10684" s="172"/>
    </row>
    <row r="10685" spans="11:12" x14ac:dyDescent="0.2">
      <c r="K10685" s="6"/>
      <c r="L10685" s="172"/>
    </row>
    <row r="10686" spans="11:12" x14ac:dyDescent="0.2">
      <c r="K10686" s="6"/>
      <c r="L10686" s="172"/>
    </row>
    <row r="10687" spans="11:12" x14ac:dyDescent="0.2">
      <c r="K10687" s="6"/>
      <c r="L10687" s="172"/>
    </row>
    <row r="10688" spans="11:12" x14ac:dyDescent="0.2">
      <c r="K10688" s="6"/>
      <c r="L10688" s="172"/>
    </row>
    <row r="10689" spans="11:12" x14ac:dyDescent="0.2">
      <c r="K10689" s="6"/>
      <c r="L10689" s="172"/>
    </row>
    <row r="10690" spans="11:12" x14ac:dyDescent="0.2">
      <c r="K10690" s="6"/>
      <c r="L10690" s="172"/>
    </row>
    <row r="10691" spans="11:12" x14ac:dyDescent="0.2">
      <c r="K10691" s="6"/>
      <c r="L10691" s="172"/>
    </row>
    <row r="10692" spans="11:12" x14ac:dyDescent="0.2">
      <c r="K10692" s="6"/>
      <c r="L10692" s="172"/>
    </row>
    <row r="10693" spans="11:12" x14ac:dyDescent="0.2">
      <c r="K10693" s="6"/>
      <c r="L10693" s="172"/>
    </row>
    <row r="10694" spans="11:12" x14ac:dyDescent="0.2">
      <c r="K10694" s="6"/>
      <c r="L10694" s="172"/>
    </row>
    <row r="10695" spans="11:12" x14ac:dyDescent="0.2">
      <c r="K10695" s="6"/>
      <c r="L10695" s="172"/>
    </row>
    <row r="10696" spans="11:12" x14ac:dyDescent="0.2">
      <c r="K10696" s="6"/>
      <c r="L10696" s="172"/>
    </row>
    <row r="10697" spans="11:12" x14ac:dyDescent="0.2">
      <c r="K10697" s="6"/>
      <c r="L10697" s="172"/>
    </row>
    <row r="10698" spans="11:12" x14ac:dyDescent="0.2">
      <c r="K10698" s="6"/>
      <c r="L10698" s="172"/>
    </row>
    <row r="10699" spans="11:12" x14ac:dyDescent="0.2">
      <c r="K10699" s="6"/>
      <c r="L10699" s="172"/>
    </row>
    <row r="10700" spans="11:12" x14ac:dyDescent="0.2">
      <c r="K10700" s="6"/>
      <c r="L10700" s="172"/>
    </row>
    <row r="10701" spans="11:12" x14ac:dyDescent="0.2">
      <c r="K10701" s="6"/>
      <c r="L10701" s="172"/>
    </row>
    <row r="10702" spans="11:12" x14ac:dyDescent="0.2">
      <c r="K10702" s="6"/>
      <c r="L10702" s="172"/>
    </row>
    <row r="10703" spans="11:12" x14ac:dyDescent="0.2">
      <c r="K10703" s="6"/>
      <c r="L10703" s="172"/>
    </row>
    <row r="10704" spans="11:12" x14ac:dyDescent="0.2">
      <c r="K10704" s="6"/>
      <c r="L10704" s="172"/>
    </row>
    <row r="10705" spans="11:12" x14ac:dyDescent="0.2">
      <c r="K10705" s="6"/>
      <c r="L10705" s="172"/>
    </row>
    <row r="10706" spans="11:12" x14ac:dyDescent="0.2">
      <c r="K10706" s="6"/>
      <c r="L10706" s="172"/>
    </row>
    <row r="10707" spans="11:12" x14ac:dyDescent="0.2">
      <c r="K10707" s="6"/>
      <c r="L10707" s="172"/>
    </row>
    <row r="10708" spans="11:12" x14ac:dyDescent="0.2">
      <c r="K10708" s="6"/>
      <c r="L10708" s="172"/>
    </row>
    <row r="10709" spans="11:12" x14ac:dyDescent="0.2">
      <c r="K10709" s="6"/>
      <c r="L10709" s="172"/>
    </row>
    <row r="10710" spans="11:12" x14ac:dyDescent="0.2">
      <c r="K10710" s="6"/>
      <c r="L10710" s="172"/>
    </row>
    <row r="10711" spans="11:12" x14ac:dyDescent="0.2">
      <c r="K10711" s="6"/>
      <c r="L10711" s="172"/>
    </row>
    <row r="10712" spans="11:12" x14ac:dyDescent="0.2">
      <c r="K10712" s="6"/>
      <c r="L10712" s="172"/>
    </row>
    <row r="10713" spans="11:12" x14ac:dyDescent="0.2">
      <c r="K10713" s="6"/>
      <c r="L10713" s="172"/>
    </row>
    <row r="10714" spans="11:12" x14ac:dyDescent="0.2">
      <c r="K10714" s="6"/>
      <c r="L10714" s="172"/>
    </row>
    <row r="10715" spans="11:12" x14ac:dyDescent="0.2">
      <c r="K10715" s="6"/>
      <c r="L10715" s="172"/>
    </row>
    <row r="10716" spans="11:12" x14ac:dyDescent="0.2">
      <c r="K10716" s="6"/>
      <c r="L10716" s="172"/>
    </row>
    <row r="10717" spans="11:12" x14ac:dyDescent="0.2">
      <c r="K10717" s="6"/>
      <c r="L10717" s="172"/>
    </row>
    <row r="10718" spans="11:12" x14ac:dyDescent="0.2">
      <c r="K10718" s="6"/>
      <c r="L10718" s="172"/>
    </row>
    <row r="10719" spans="11:12" x14ac:dyDescent="0.2">
      <c r="K10719" s="6"/>
      <c r="L10719" s="172"/>
    </row>
    <row r="10720" spans="11:12" x14ac:dyDescent="0.2">
      <c r="K10720" s="6"/>
      <c r="L10720" s="172"/>
    </row>
    <row r="10721" spans="11:12" x14ac:dyDescent="0.2">
      <c r="K10721" s="6"/>
      <c r="L10721" s="172"/>
    </row>
    <row r="10722" spans="11:12" x14ac:dyDescent="0.2">
      <c r="K10722" s="6"/>
      <c r="L10722" s="172"/>
    </row>
    <row r="10723" spans="11:12" x14ac:dyDescent="0.2">
      <c r="K10723" s="6"/>
      <c r="L10723" s="172"/>
    </row>
    <row r="10724" spans="11:12" x14ac:dyDescent="0.2">
      <c r="K10724" s="6"/>
      <c r="L10724" s="172"/>
    </row>
    <row r="10725" spans="11:12" x14ac:dyDescent="0.2">
      <c r="K10725" s="6"/>
      <c r="L10725" s="172"/>
    </row>
    <row r="10726" spans="11:12" x14ac:dyDescent="0.2">
      <c r="K10726" s="6"/>
      <c r="L10726" s="172"/>
    </row>
    <row r="10727" spans="11:12" x14ac:dyDescent="0.2">
      <c r="K10727" s="6"/>
      <c r="L10727" s="172"/>
    </row>
    <row r="10728" spans="11:12" x14ac:dyDescent="0.2">
      <c r="K10728" s="6"/>
      <c r="L10728" s="172"/>
    </row>
    <row r="10729" spans="11:12" x14ac:dyDescent="0.2">
      <c r="K10729" s="6"/>
      <c r="L10729" s="172"/>
    </row>
    <row r="10730" spans="11:12" x14ac:dyDescent="0.2">
      <c r="K10730" s="6"/>
      <c r="L10730" s="172"/>
    </row>
    <row r="10731" spans="11:12" x14ac:dyDescent="0.2">
      <c r="K10731" s="6"/>
      <c r="L10731" s="172"/>
    </row>
    <row r="10732" spans="11:12" x14ac:dyDescent="0.2">
      <c r="K10732" s="6"/>
      <c r="L10732" s="172"/>
    </row>
    <row r="10733" spans="11:12" x14ac:dyDescent="0.2">
      <c r="K10733" s="6"/>
      <c r="L10733" s="172"/>
    </row>
    <row r="10734" spans="11:12" x14ac:dyDescent="0.2">
      <c r="K10734" s="6"/>
      <c r="L10734" s="172"/>
    </row>
    <row r="10735" spans="11:12" x14ac:dyDescent="0.2">
      <c r="K10735" s="6"/>
      <c r="L10735" s="172"/>
    </row>
    <row r="10736" spans="11:12" x14ac:dyDescent="0.2">
      <c r="K10736" s="6"/>
      <c r="L10736" s="172"/>
    </row>
    <row r="10737" spans="11:12" x14ac:dyDescent="0.2">
      <c r="K10737" s="6"/>
      <c r="L10737" s="172"/>
    </row>
    <row r="10738" spans="11:12" x14ac:dyDescent="0.2">
      <c r="K10738" s="6"/>
      <c r="L10738" s="172"/>
    </row>
    <row r="10739" spans="11:12" x14ac:dyDescent="0.2">
      <c r="K10739" s="6"/>
      <c r="L10739" s="172"/>
    </row>
    <row r="10740" spans="11:12" x14ac:dyDescent="0.2">
      <c r="K10740" s="6"/>
      <c r="L10740" s="172"/>
    </row>
    <row r="10741" spans="11:12" x14ac:dyDescent="0.2">
      <c r="K10741" s="6"/>
      <c r="L10741" s="172"/>
    </row>
    <row r="10742" spans="11:12" x14ac:dyDescent="0.2">
      <c r="K10742" s="6"/>
      <c r="L10742" s="172"/>
    </row>
    <row r="10743" spans="11:12" x14ac:dyDescent="0.2">
      <c r="K10743" s="6"/>
      <c r="L10743" s="172"/>
    </row>
    <row r="10744" spans="11:12" x14ac:dyDescent="0.2">
      <c r="K10744" s="6"/>
      <c r="L10744" s="172"/>
    </row>
    <row r="10745" spans="11:12" x14ac:dyDescent="0.2">
      <c r="K10745" s="6"/>
      <c r="L10745" s="172"/>
    </row>
    <row r="10746" spans="11:12" x14ac:dyDescent="0.2">
      <c r="K10746" s="6"/>
      <c r="L10746" s="172"/>
    </row>
    <row r="10747" spans="11:12" x14ac:dyDescent="0.2">
      <c r="K10747" s="6"/>
      <c r="L10747" s="172"/>
    </row>
    <row r="10748" spans="11:12" x14ac:dyDescent="0.2">
      <c r="K10748" s="6"/>
      <c r="L10748" s="172"/>
    </row>
    <row r="10749" spans="11:12" x14ac:dyDescent="0.2">
      <c r="K10749" s="6"/>
      <c r="L10749" s="172"/>
    </row>
    <row r="10750" spans="11:12" x14ac:dyDescent="0.2">
      <c r="K10750" s="6"/>
      <c r="L10750" s="172"/>
    </row>
    <row r="10751" spans="11:12" x14ac:dyDescent="0.2">
      <c r="K10751" s="6"/>
      <c r="L10751" s="172"/>
    </row>
    <row r="10752" spans="11:12" x14ac:dyDescent="0.2">
      <c r="K10752" s="6"/>
      <c r="L10752" s="172"/>
    </row>
    <row r="10753" spans="11:12" x14ac:dyDescent="0.2">
      <c r="K10753" s="6"/>
      <c r="L10753" s="172"/>
    </row>
    <row r="10754" spans="11:12" x14ac:dyDescent="0.2">
      <c r="K10754" s="6"/>
      <c r="L10754" s="172"/>
    </row>
    <row r="10755" spans="11:12" x14ac:dyDescent="0.2">
      <c r="K10755" s="6"/>
      <c r="L10755" s="172"/>
    </row>
    <row r="10756" spans="11:12" x14ac:dyDescent="0.2">
      <c r="K10756" s="6"/>
      <c r="L10756" s="172"/>
    </row>
    <row r="10757" spans="11:12" x14ac:dyDescent="0.2">
      <c r="K10757" s="6"/>
      <c r="L10757" s="172"/>
    </row>
    <row r="10758" spans="11:12" x14ac:dyDescent="0.2">
      <c r="K10758" s="6"/>
      <c r="L10758" s="172"/>
    </row>
    <row r="10759" spans="11:12" x14ac:dyDescent="0.2">
      <c r="K10759" s="6"/>
      <c r="L10759" s="172"/>
    </row>
    <row r="10760" spans="11:12" x14ac:dyDescent="0.2">
      <c r="K10760" s="6"/>
      <c r="L10760" s="172"/>
    </row>
    <row r="10761" spans="11:12" x14ac:dyDescent="0.2">
      <c r="K10761" s="6"/>
      <c r="L10761" s="172"/>
    </row>
    <row r="10762" spans="11:12" x14ac:dyDescent="0.2">
      <c r="K10762" s="6"/>
      <c r="L10762" s="172"/>
    </row>
    <row r="10763" spans="11:12" x14ac:dyDescent="0.2">
      <c r="K10763" s="6"/>
      <c r="L10763" s="172"/>
    </row>
    <row r="10764" spans="11:12" x14ac:dyDescent="0.2">
      <c r="K10764" s="6"/>
      <c r="L10764" s="172"/>
    </row>
    <row r="10765" spans="11:12" x14ac:dyDescent="0.2">
      <c r="K10765" s="6"/>
      <c r="L10765" s="172"/>
    </row>
    <row r="10766" spans="11:12" x14ac:dyDescent="0.2">
      <c r="K10766" s="6"/>
      <c r="L10766" s="172"/>
    </row>
    <row r="10767" spans="11:12" x14ac:dyDescent="0.2">
      <c r="K10767" s="6"/>
      <c r="L10767" s="172"/>
    </row>
    <row r="10768" spans="11:12" x14ac:dyDescent="0.2">
      <c r="K10768" s="6"/>
      <c r="L10768" s="172"/>
    </row>
    <row r="10769" spans="11:12" x14ac:dyDescent="0.2">
      <c r="K10769" s="6"/>
      <c r="L10769" s="172"/>
    </row>
    <row r="10770" spans="11:12" x14ac:dyDescent="0.2">
      <c r="K10770" s="6"/>
      <c r="L10770" s="172"/>
    </row>
    <row r="10771" spans="11:12" x14ac:dyDescent="0.2">
      <c r="K10771" s="6"/>
      <c r="L10771" s="172"/>
    </row>
    <row r="10772" spans="11:12" x14ac:dyDescent="0.2">
      <c r="K10772" s="6"/>
      <c r="L10772" s="172"/>
    </row>
    <row r="10773" spans="11:12" x14ac:dyDescent="0.2">
      <c r="K10773" s="6"/>
      <c r="L10773" s="172"/>
    </row>
    <row r="10774" spans="11:12" x14ac:dyDescent="0.2">
      <c r="K10774" s="6"/>
      <c r="L10774" s="172"/>
    </row>
    <row r="10775" spans="11:12" x14ac:dyDescent="0.2">
      <c r="K10775" s="6"/>
      <c r="L10775" s="172"/>
    </row>
    <row r="10776" spans="11:12" x14ac:dyDescent="0.2">
      <c r="K10776" s="6"/>
      <c r="L10776" s="172"/>
    </row>
    <row r="10777" spans="11:12" x14ac:dyDescent="0.2">
      <c r="K10777" s="6"/>
      <c r="L10777" s="172"/>
    </row>
    <row r="10778" spans="11:12" x14ac:dyDescent="0.2">
      <c r="K10778" s="6"/>
      <c r="L10778" s="172"/>
    </row>
    <row r="10779" spans="11:12" x14ac:dyDescent="0.2">
      <c r="K10779" s="6"/>
      <c r="L10779" s="172"/>
    </row>
    <row r="10780" spans="11:12" x14ac:dyDescent="0.2">
      <c r="K10780" s="6"/>
      <c r="L10780" s="172"/>
    </row>
    <row r="10781" spans="11:12" x14ac:dyDescent="0.2">
      <c r="K10781" s="6"/>
      <c r="L10781" s="172"/>
    </row>
    <row r="10782" spans="11:12" x14ac:dyDescent="0.2">
      <c r="K10782" s="6"/>
      <c r="L10782" s="172"/>
    </row>
    <row r="10783" spans="11:12" x14ac:dyDescent="0.2">
      <c r="K10783" s="6"/>
      <c r="L10783" s="172"/>
    </row>
    <row r="10784" spans="11:12" x14ac:dyDescent="0.2">
      <c r="K10784" s="6"/>
      <c r="L10784" s="172"/>
    </row>
    <row r="10785" spans="11:12" x14ac:dyDescent="0.2">
      <c r="K10785" s="6"/>
      <c r="L10785" s="172"/>
    </row>
    <row r="10786" spans="11:12" x14ac:dyDescent="0.2">
      <c r="K10786" s="6"/>
      <c r="L10786" s="172"/>
    </row>
    <row r="10787" spans="11:12" x14ac:dyDescent="0.2">
      <c r="K10787" s="6"/>
      <c r="L10787" s="172"/>
    </row>
    <row r="10788" spans="11:12" x14ac:dyDescent="0.2">
      <c r="K10788" s="6"/>
      <c r="L10788" s="172"/>
    </row>
    <row r="10789" spans="11:12" x14ac:dyDescent="0.2">
      <c r="K10789" s="6"/>
      <c r="L10789" s="172"/>
    </row>
    <row r="10790" spans="11:12" x14ac:dyDescent="0.2">
      <c r="K10790" s="6"/>
      <c r="L10790" s="172"/>
    </row>
    <row r="10791" spans="11:12" x14ac:dyDescent="0.2">
      <c r="K10791" s="6"/>
      <c r="L10791" s="172"/>
    </row>
    <row r="10792" spans="11:12" x14ac:dyDescent="0.2">
      <c r="K10792" s="6"/>
      <c r="L10792" s="172"/>
    </row>
    <row r="10793" spans="11:12" x14ac:dyDescent="0.2">
      <c r="K10793" s="6"/>
      <c r="L10793" s="172"/>
    </row>
    <row r="10794" spans="11:12" x14ac:dyDescent="0.2">
      <c r="K10794" s="6"/>
      <c r="L10794" s="172"/>
    </row>
    <row r="10795" spans="11:12" x14ac:dyDescent="0.2">
      <c r="K10795" s="6"/>
      <c r="L10795" s="172"/>
    </row>
    <row r="10796" spans="11:12" x14ac:dyDescent="0.2">
      <c r="K10796" s="6"/>
      <c r="L10796" s="172"/>
    </row>
    <row r="10797" spans="11:12" x14ac:dyDescent="0.2">
      <c r="K10797" s="6"/>
      <c r="L10797" s="172"/>
    </row>
    <row r="10798" spans="11:12" x14ac:dyDescent="0.2">
      <c r="K10798" s="6"/>
      <c r="L10798" s="172"/>
    </row>
    <row r="10799" spans="11:12" x14ac:dyDescent="0.2">
      <c r="K10799" s="6"/>
      <c r="L10799" s="172"/>
    </row>
    <row r="10800" spans="11:12" x14ac:dyDescent="0.2">
      <c r="K10800" s="6"/>
      <c r="L10800" s="172"/>
    </row>
    <row r="10801" spans="11:12" x14ac:dyDescent="0.2">
      <c r="K10801" s="6"/>
      <c r="L10801" s="172"/>
    </row>
    <row r="10802" spans="11:12" x14ac:dyDescent="0.2">
      <c r="K10802" s="6"/>
      <c r="L10802" s="172"/>
    </row>
    <row r="10803" spans="11:12" x14ac:dyDescent="0.2">
      <c r="K10803" s="6"/>
      <c r="L10803" s="172"/>
    </row>
    <row r="10804" spans="11:12" x14ac:dyDescent="0.2">
      <c r="K10804" s="6"/>
      <c r="L10804" s="172"/>
    </row>
    <row r="10805" spans="11:12" x14ac:dyDescent="0.2">
      <c r="K10805" s="6"/>
      <c r="L10805" s="172"/>
    </row>
    <row r="10806" spans="11:12" x14ac:dyDescent="0.2">
      <c r="K10806" s="6"/>
      <c r="L10806" s="172"/>
    </row>
    <row r="10807" spans="11:12" x14ac:dyDescent="0.2">
      <c r="K10807" s="6"/>
      <c r="L10807" s="172"/>
    </row>
    <row r="10808" spans="11:12" x14ac:dyDescent="0.2">
      <c r="K10808" s="6"/>
      <c r="L10808" s="172"/>
    </row>
    <row r="10809" spans="11:12" x14ac:dyDescent="0.2">
      <c r="K10809" s="6"/>
      <c r="L10809" s="172"/>
    </row>
    <row r="10810" spans="11:12" x14ac:dyDescent="0.2">
      <c r="K10810" s="6"/>
      <c r="L10810" s="172"/>
    </row>
    <row r="10811" spans="11:12" x14ac:dyDescent="0.2">
      <c r="K10811" s="6"/>
      <c r="L10811" s="172"/>
    </row>
    <row r="10812" spans="11:12" x14ac:dyDescent="0.2">
      <c r="K10812" s="6"/>
      <c r="L10812" s="172"/>
    </row>
    <row r="10813" spans="11:12" x14ac:dyDescent="0.2">
      <c r="K10813" s="6"/>
      <c r="L10813" s="172"/>
    </row>
    <row r="10814" spans="11:12" x14ac:dyDescent="0.2">
      <c r="K10814" s="6"/>
      <c r="L10814" s="172"/>
    </row>
    <row r="10815" spans="11:12" x14ac:dyDescent="0.2">
      <c r="K10815" s="6"/>
      <c r="L10815" s="172"/>
    </row>
    <row r="10816" spans="11:12" x14ac:dyDescent="0.2">
      <c r="K10816" s="6"/>
      <c r="L10816" s="172"/>
    </row>
    <row r="10817" spans="11:12" x14ac:dyDescent="0.2">
      <c r="K10817" s="6"/>
      <c r="L10817" s="172"/>
    </row>
    <row r="10818" spans="11:12" x14ac:dyDescent="0.2">
      <c r="K10818" s="6"/>
      <c r="L10818" s="172"/>
    </row>
    <row r="10819" spans="11:12" x14ac:dyDescent="0.2">
      <c r="K10819" s="6"/>
      <c r="L10819" s="172"/>
    </row>
    <row r="10820" spans="11:12" x14ac:dyDescent="0.2">
      <c r="K10820" s="6"/>
      <c r="L10820" s="172"/>
    </row>
    <row r="10821" spans="11:12" x14ac:dyDescent="0.2">
      <c r="K10821" s="6"/>
      <c r="L10821" s="172"/>
    </row>
    <row r="10822" spans="11:12" x14ac:dyDescent="0.2">
      <c r="K10822" s="6"/>
      <c r="L10822" s="172"/>
    </row>
    <row r="10823" spans="11:12" x14ac:dyDescent="0.2">
      <c r="K10823" s="6"/>
      <c r="L10823" s="172"/>
    </row>
    <row r="10824" spans="11:12" x14ac:dyDescent="0.2">
      <c r="K10824" s="6"/>
      <c r="L10824" s="172"/>
    </row>
    <row r="10825" spans="11:12" x14ac:dyDescent="0.2">
      <c r="K10825" s="6"/>
      <c r="L10825" s="172"/>
    </row>
    <row r="10826" spans="11:12" x14ac:dyDescent="0.2">
      <c r="K10826" s="6"/>
      <c r="L10826" s="172"/>
    </row>
    <row r="10827" spans="11:12" x14ac:dyDescent="0.2">
      <c r="K10827" s="6"/>
      <c r="L10827" s="172"/>
    </row>
    <row r="10828" spans="11:12" x14ac:dyDescent="0.2">
      <c r="K10828" s="6"/>
      <c r="L10828" s="172"/>
    </row>
    <row r="10829" spans="11:12" x14ac:dyDescent="0.2">
      <c r="K10829" s="6"/>
      <c r="L10829" s="172"/>
    </row>
    <row r="10830" spans="11:12" x14ac:dyDescent="0.2">
      <c r="K10830" s="6"/>
      <c r="L10830" s="172"/>
    </row>
    <row r="10831" spans="11:12" x14ac:dyDescent="0.2">
      <c r="K10831" s="6"/>
      <c r="L10831" s="172"/>
    </row>
    <row r="10832" spans="11:12" x14ac:dyDescent="0.2">
      <c r="K10832" s="6"/>
      <c r="L10832" s="172"/>
    </row>
    <row r="10833" spans="11:12" x14ac:dyDescent="0.2">
      <c r="K10833" s="6"/>
      <c r="L10833" s="172"/>
    </row>
    <row r="10834" spans="11:12" x14ac:dyDescent="0.2">
      <c r="K10834" s="6"/>
      <c r="L10834" s="172"/>
    </row>
    <row r="10835" spans="11:12" x14ac:dyDescent="0.2">
      <c r="K10835" s="6"/>
      <c r="L10835" s="172"/>
    </row>
    <row r="10836" spans="11:12" x14ac:dyDescent="0.2">
      <c r="K10836" s="6"/>
      <c r="L10836" s="172"/>
    </row>
    <row r="10837" spans="11:12" x14ac:dyDescent="0.2">
      <c r="K10837" s="6"/>
      <c r="L10837" s="172"/>
    </row>
    <row r="10838" spans="11:12" x14ac:dyDescent="0.2">
      <c r="K10838" s="6"/>
      <c r="L10838" s="172"/>
    </row>
    <row r="10839" spans="11:12" x14ac:dyDescent="0.2">
      <c r="K10839" s="6"/>
      <c r="L10839" s="172"/>
    </row>
    <row r="10840" spans="11:12" x14ac:dyDescent="0.2">
      <c r="K10840" s="6"/>
      <c r="L10840" s="172"/>
    </row>
    <row r="10841" spans="11:12" x14ac:dyDescent="0.2">
      <c r="K10841" s="6"/>
      <c r="L10841" s="172"/>
    </row>
    <row r="10842" spans="11:12" x14ac:dyDescent="0.2">
      <c r="K10842" s="6"/>
      <c r="L10842" s="172"/>
    </row>
    <row r="10843" spans="11:12" x14ac:dyDescent="0.2">
      <c r="K10843" s="6"/>
      <c r="L10843" s="172"/>
    </row>
    <row r="10844" spans="11:12" x14ac:dyDescent="0.2">
      <c r="K10844" s="6"/>
      <c r="L10844" s="172"/>
    </row>
    <row r="10845" spans="11:12" x14ac:dyDescent="0.2">
      <c r="K10845" s="6"/>
      <c r="L10845" s="172"/>
    </row>
    <row r="10846" spans="11:12" x14ac:dyDescent="0.2">
      <c r="K10846" s="6"/>
      <c r="L10846" s="172"/>
    </row>
    <row r="10847" spans="11:12" x14ac:dyDescent="0.2">
      <c r="K10847" s="6"/>
      <c r="L10847" s="172"/>
    </row>
    <row r="10848" spans="11:12" x14ac:dyDescent="0.2">
      <c r="K10848" s="6"/>
      <c r="L10848" s="172"/>
    </row>
    <row r="10849" spans="11:12" x14ac:dyDescent="0.2">
      <c r="K10849" s="6"/>
      <c r="L10849" s="172"/>
    </row>
    <row r="10850" spans="11:12" x14ac:dyDescent="0.2">
      <c r="K10850" s="6"/>
      <c r="L10850" s="172"/>
    </row>
    <row r="10851" spans="11:12" x14ac:dyDescent="0.2">
      <c r="K10851" s="6"/>
      <c r="L10851" s="172"/>
    </row>
    <row r="10852" spans="11:12" x14ac:dyDescent="0.2">
      <c r="K10852" s="6"/>
      <c r="L10852" s="172"/>
    </row>
    <row r="10853" spans="11:12" x14ac:dyDescent="0.2">
      <c r="K10853" s="6"/>
      <c r="L10853" s="172"/>
    </row>
    <row r="10854" spans="11:12" x14ac:dyDescent="0.2">
      <c r="K10854" s="6"/>
      <c r="L10854" s="172"/>
    </row>
    <row r="10855" spans="11:12" x14ac:dyDescent="0.2">
      <c r="K10855" s="6"/>
      <c r="L10855" s="172"/>
    </row>
    <row r="10856" spans="11:12" x14ac:dyDescent="0.2">
      <c r="K10856" s="6"/>
      <c r="L10856" s="172"/>
    </row>
    <row r="10857" spans="11:12" x14ac:dyDescent="0.2">
      <c r="K10857" s="6"/>
      <c r="L10857" s="172"/>
    </row>
    <row r="10858" spans="11:12" x14ac:dyDescent="0.2">
      <c r="K10858" s="6"/>
      <c r="L10858" s="172"/>
    </row>
    <row r="10859" spans="11:12" x14ac:dyDescent="0.2">
      <c r="K10859" s="6"/>
      <c r="L10859" s="172"/>
    </row>
    <row r="10860" spans="11:12" x14ac:dyDescent="0.2">
      <c r="K10860" s="6"/>
      <c r="L10860" s="172"/>
    </row>
    <row r="10861" spans="11:12" x14ac:dyDescent="0.2">
      <c r="K10861" s="6"/>
      <c r="L10861" s="172"/>
    </row>
    <row r="10862" spans="11:12" x14ac:dyDescent="0.2">
      <c r="K10862" s="6"/>
      <c r="L10862" s="172"/>
    </row>
    <row r="10863" spans="11:12" x14ac:dyDescent="0.2">
      <c r="K10863" s="6"/>
      <c r="L10863" s="172"/>
    </row>
    <row r="10864" spans="11:12" x14ac:dyDescent="0.2">
      <c r="K10864" s="6"/>
      <c r="L10864" s="172"/>
    </row>
    <row r="10865" spans="11:12" x14ac:dyDescent="0.2">
      <c r="K10865" s="6"/>
      <c r="L10865" s="172"/>
    </row>
    <row r="10866" spans="11:12" x14ac:dyDescent="0.2">
      <c r="K10866" s="6"/>
      <c r="L10866" s="172"/>
    </row>
    <row r="10867" spans="11:12" x14ac:dyDescent="0.2">
      <c r="K10867" s="6"/>
      <c r="L10867" s="172"/>
    </row>
    <row r="10868" spans="11:12" x14ac:dyDescent="0.2">
      <c r="K10868" s="6"/>
      <c r="L10868" s="172"/>
    </row>
    <row r="10869" spans="11:12" x14ac:dyDescent="0.2">
      <c r="K10869" s="6"/>
      <c r="L10869" s="172"/>
    </row>
    <row r="10870" spans="11:12" x14ac:dyDescent="0.2">
      <c r="K10870" s="6"/>
      <c r="L10870" s="172"/>
    </row>
    <row r="10871" spans="11:12" x14ac:dyDescent="0.2">
      <c r="K10871" s="6"/>
      <c r="L10871" s="172"/>
    </row>
    <row r="10872" spans="11:12" x14ac:dyDescent="0.2">
      <c r="K10872" s="6"/>
      <c r="L10872" s="172"/>
    </row>
    <row r="10873" spans="11:12" x14ac:dyDescent="0.2">
      <c r="K10873" s="6"/>
      <c r="L10873" s="172"/>
    </row>
    <row r="10874" spans="11:12" x14ac:dyDescent="0.2">
      <c r="K10874" s="6"/>
      <c r="L10874" s="172"/>
    </row>
    <row r="10875" spans="11:12" x14ac:dyDescent="0.2">
      <c r="K10875" s="6"/>
      <c r="L10875" s="172"/>
    </row>
    <row r="10876" spans="11:12" x14ac:dyDescent="0.2">
      <c r="K10876" s="6"/>
      <c r="L10876" s="172"/>
    </row>
    <row r="10877" spans="11:12" x14ac:dyDescent="0.2">
      <c r="K10877" s="6"/>
      <c r="L10877" s="172"/>
    </row>
    <row r="10878" spans="11:12" x14ac:dyDescent="0.2">
      <c r="K10878" s="6"/>
      <c r="L10878" s="172"/>
    </row>
    <row r="10879" spans="11:12" x14ac:dyDescent="0.2">
      <c r="K10879" s="6"/>
      <c r="L10879" s="172"/>
    </row>
    <row r="10880" spans="11:12" x14ac:dyDescent="0.2">
      <c r="K10880" s="6"/>
      <c r="L10880" s="172"/>
    </row>
    <row r="10881" spans="11:12" x14ac:dyDescent="0.2">
      <c r="K10881" s="6"/>
      <c r="L10881" s="172"/>
    </row>
    <row r="10882" spans="11:12" x14ac:dyDescent="0.2">
      <c r="K10882" s="6"/>
      <c r="L10882" s="172"/>
    </row>
    <row r="10883" spans="11:12" x14ac:dyDescent="0.2">
      <c r="K10883" s="6"/>
      <c r="L10883" s="172"/>
    </row>
    <row r="10884" spans="11:12" x14ac:dyDescent="0.2">
      <c r="K10884" s="6"/>
      <c r="L10884" s="172"/>
    </row>
    <row r="10885" spans="11:12" x14ac:dyDescent="0.2">
      <c r="K10885" s="6"/>
      <c r="L10885" s="172"/>
    </row>
    <row r="10886" spans="11:12" x14ac:dyDescent="0.2">
      <c r="K10886" s="6"/>
      <c r="L10886" s="172"/>
    </row>
    <row r="10887" spans="11:12" x14ac:dyDescent="0.2">
      <c r="K10887" s="6"/>
      <c r="L10887" s="172"/>
    </row>
    <row r="10888" spans="11:12" x14ac:dyDescent="0.2">
      <c r="K10888" s="6"/>
      <c r="L10888" s="172"/>
    </row>
    <row r="10889" spans="11:12" x14ac:dyDescent="0.2">
      <c r="K10889" s="6"/>
      <c r="L10889" s="172"/>
    </row>
    <row r="10890" spans="11:12" x14ac:dyDescent="0.2">
      <c r="K10890" s="6"/>
      <c r="L10890" s="172"/>
    </row>
    <row r="10891" spans="11:12" x14ac:dyDescent="0.2">
      <c r="K10891" s="6"/>
      <c r="L10891" s="172"/>
    </row>
    <row r="10892" spans="11:12" x14ac:dyDescent="0.2">
      <c r="K10892" s="6"/>
      <c r="L10892" s="172"/>
    </row>
    <row r="10893" spans="11:12" x14ac:dyDescent="0.2">
      <c r="K10893" s="6"/>
      <c r="L10893" s="172"/>
    </row>
    <row r="10894" spans="11:12" x14ac:dyDescent="0.2">
      <c r="K10894" s="6"/>
      <c r="L10894" s="172"/>
    </row>
    <row r="10895" spans="11:12" x14ac:dyDescent="0.2">
      <c r="K10895" s="6"/>
      <c r="L10895" s="172"/>
    </row>
    <row r="10896" spans="11:12" x14ac:dyDescent="0.2">
      <c r="K10896" s="6"/>
      <c r="L10896" s="172"/>
    </row>
    <row r="10897" spans="11:12" x14ac:dyDescent="0.2">
      <c r="K10897" s="6"/>
      <c r="L10897" s="172"/>
    </row>
    <row r="10898" spans="11:12" x14ac:dyDescent="0.2">
      <c r="K10898" s="6"/>
      <c r="L10898" s="172"/>
    </row>
    <row r="10899" spans="11:12" x14ac:dyDescent="0.2">
      <c r="K10899" s="6"/>
      <c r="L10899" s="172"/>
    </row>
    <row r="10900" spans="11:12" x14ac:dyDescent="0.2">
      <c r="K10900" s="6"/>
      <c r="L10900" s="172"/>
    </row>
    <row r="10901" spans="11:12" x14ac:dyDescent="0.2">
      <c r="K10901" s="6"/>
      <c r="L10901" s="172"/>
    </row>
    <row r="10902" spans="11:12" x14ac:dyDescent="0.2">
      <c r="K10902" s="6"/>
      <c r="L10902" s="172"/>
    </row>
    <row r="10903" spans="11:12" x14ac:dyDescent="0.2">
      <c r="K10903" s="6"/>
      <c r="L10903" s="172"/>
    </row>
    <row r="10904" spans="11:12" x14ac:dyDescent="0.2">
      <c r="K10904" s="6"/>
      <c r="L10904" s="172"/>
    </row>
    <row r="10905" spans="11:12" x14ac:dyDescent="0.2">
      <c r="K10905" s="6"/>
      <c r="L10905" s="172"/>
    </row>
    <row r="10906" spans="11:12" x14ac:dyDescent="0.2">
      <c r="K10906" s="6"/>
      <c r="L10906" s="172"/>
    </row>
    <row r="10907" spans="11:12" x14ac:dyDescent="0.2">
      <c r="K10907" s="6"/>
      <c r="L10907" s="172"/>
    </row>
    <row r="10908" spans="11:12" x14ac:dyDescent="0.2">
      <c r="K10908" s="6"/>
      <c r="L10908" s="172"/>
    </row>
    <row r="10909" spans="11:12" x14ac:dyDescent="0.2">
      <c r="K10909" s="6"/>
      <c r="L10909" s="172"/>
    </row>
    <row r="10910" spans="11:12" x14ac:dyDescent="0.2">
      <c r="K10910" s="6"/>
      <c r="L10910" s="172"/>
    </row>
    <row r="10911" spans="11:12" x14ac:dyDescent="0.2">
      <c r="K10911" s="6"/>
      <c r="L10911" s="172"/>
    </row>
    <row r="10912" spans="11:12" x14ac:dyDescent="0.2">
      <c r="K10912" s="6"/>
      <c r="L10912" s="172"/>
    </row>
    <row r="10913" spans="11:12" x14ac:dyDescent="0.2">
      <c r="K10913" s="6"/>
      <c r="L10913" s="172"/>
    </row>
    <row r="10914" spans="11:12" x14ac:dyDescent="0.2">
      <c r="K10914" s="6"/>
      <c r="L10914" s="172"/>
    </row>
    <row r="10915" spans="11:12" x14ac:dyDescent="0.2">
      <c r="K10915" s="6"/>
      <c r="L10915" s="172"/>
    </row>
    <row r="10916" spans="11:12" x14ac:dyDescent="0.2">
      <c r="K10916" s="6"/>
      <c r="L10916" s="172"/>
    </row>
    <row r="10917" spans="11:12" x14ac:dyDescent="0.2">
      <c r="K10917" s="6"/>
      <c r="L10917" s="172"/>
    </row>
    <row r="10918" spans="11:12" x14ac:dyDescent="0.2">
      <c r="K10918" s="6"/>
      <c r="L10918" s="172"/>
    </row>
    <row r="10919" spans="11:12" x14ac:dyDescent="0.2">
      <c r="K10919" s="6"/>
      <c r="L10919" s="172"/>
    </row>
    <row r="10920" spans="11:12" x14ac:dyDescent="0.2">
      <c r="K10920" s="6"/>
      <c r="L10920" s="172"/>
    </row>
    <row r="10921" spans="11:12" x14ac:dyDescent="0.2">
      <c r="K10921" s="6"/>
      <c r="L10921" s="172"/>
    </row>
    <row r="10922" spans="11:12" x14ac:dyDescent="0.2">
      <c r="K10922" s="6"/>
      <c r="L10922" s="172"/>
    </row>
    <row r="10923" spans="11:12" x14ac:dyDescent="0.2">
      <c r="K10923" s="6"/>
      <c r="L10923" s="172"/>
    </row>
    <row r="10924" spans="11:12" x14ac:dyDescent="0.2">
      <c r="K10924" s="6"/>
      <c r="L10924" s="172"/>
    </row>
    <row r="10925" spans="11:12" x14ac:dyDescent="0.2">
      <c r="K10925" s="6"/>
      <c r="L10925" s="172"/>
    </row>
    <row r="10926" spans="11:12" x14ac:dyDescent="0.2">
      <c r="K10926" s="6"/>
      <c r="L10926" s="172"/>
    </row>
    <row r="10927" spans="11:12" x14ac:dyDescent="0.2">
      <c r="K10927" s="6"/>
      <c r="L10927" s="172"/>
    </row>
    <row r="10928" spans="11:12" x14ac:dyDescent="0.2">
      <c r="K10928" s="6"/>
      <c r="L10928" s="172"/>
    </row>
    <row r="10929" spans="11:12" x14ac:dyDescent="0.2">
      <c r="K10929" s="6"/>
      <c r="L10929" s="172"/>
    </row>
    <row r="10930" spans="11:12" x14ac:dyDescent="0.2">
      <c r="K10930" s="6"/>
      <c r="L10930" s="172"/>
    </row>
    <row r="10931" spans="11:12" x14ac:dyDescent="0.2">
      <c r="K10931" s="6"/>
      <c r="L10931" s="172"/>
    </row>
    <row r="10932" spans="11:12" x14ac:dyDescent="0.2">
      <c r="K10932" s="6"/>
      <c r="L10932" s="172"/>
    </row>
    <row r="10933" spans="11:12" x14ac:dyDescent="0.2">
      <c r="K10933" s="6"/>
      <c r="L10933" s="172"/>
    </row>
    <row r="10934" spans="11:12" x14ac:dyDescent="0.2">
      <c r="K10934" s="6"/>
      <c r="L10934" s="172"/>
    </row>
    <row r="10935" spans="11:12" x14ac:dyDescent="0.2">
      <c r="K10935" s="6"/>
      <c r="L10935" s="172"/>
    </row>
    <row r="10936" spans="11:12" x14ac:dyDescent="0.2">
      <c r="K10936" s="6"/>
      <c r="L10936" s="172"/>
    </row>
    <row r="10937" spans="11:12" x14ac:dyDescent="0.2">
      <c r="K10937" s="6"/>
      <c r="L10937" s="172"/>
    </row>
    <row r="10938" spans="11:12" x14ac:dyDescent="0.2">
      <c r="K10938" s="6"/>
      <c r="L10938" s="172"/>
    </row>
    <row r="10939" spans="11:12" x14ac:dyDescent="0.2">
      <c r="K10939" s="6"/>
      <c r="L10939" s="172"/>
    </row>
    <row r="10940" spans="11:12" x14ac:dyDescent="0.2">
      <c r="K10940" s="6"/>
      <c r="L10940" s="172"/>
    </row>
    <row r="10941" spans="11:12" x14ac:dyDescent="0.2">
      <c r="K10941" s="6"/>
      <c r="L10941" s="172"/>
    </row>
    <row r="10942" spans="11:12" x14ac:dyDescent="0.2">
      <c r="K10942" s="6"/>
      <c r="L10942" s="172"/>
    </row>
    <row r="10943" spans="11:12" x14ac:dyDescent="0.2">
      <c r="K10943" s="6"/>
      <c r="L10943" s="172"/>
    </row>
    <row r="10944" spans="11:12" x14ac:dyDescent="0.2">
      <c r="K10944" s="6"/>
      <c r="L10944" s="172"/>
    </row>
    <row r="10945" spans="11:12" x14ac:dyDescent="0.2">
      <c r="K10945" s="6"/>
      <c r="L10945" s="172"/>
    </row>
    <row r="10946" spans="11:12" x14ac:dyDescent="0.2">
      <c r="K10946" s="6"/>
      <c r="L10946" s="172"/>
    </row>
    <row r="10947" spans="11:12" x14ac:dyDescent="0.2">
      <c r="K10947" s="6"/>
      <c r="L10947" s="172"/>
    </row>
    <row r="10948" spans="11:12" x14ac:dyDescent="0.2">
      <c r="K10948" s="6"/>
      <c r="L10948" s="172"/>
    </row>
    <row r="10949" spans="11:12" x14ac:dyDescent="0.2">
      <c r="K10949" s="6"/>
      <c r="L10949" s="172"/>
    </row>
    <row r="10950" spans="11:12" x14ac:dyDescent="0.2">
      <c r="K10950" s="6"/>
      <c r="L10950" s="172"/>
    </row>
    <row r="10951" spans="11:12" x14ac:dyDescent="0.2">
      <c r="K10951" s="6"/>
      <c r="L10951" s="172"/>
    </row>
    <row r="10952" spans="11:12" x14ac:dyDescent="0.2">
      <c r="K10952" s="6"/>
      <c r="L10952" s="172"/>
    </row>
    <row r="10953" spans="11:12" x14ac:dyDescent="0.2">
      <c r="K10953" s="6"/>
      <c r="L10953" s="172"/>
    </row>
    <row r="10954" spans="11:12" x14ac:dyDescent="0.2">
      <c r="K10954" s="6"/>
      <c r="L10954" s="172"/>
    </row>
    <row r="10955" spans="11:12" x14ac:dyDescent="0.2">
      <c r="K10955" s="6"/>
      <c r="L10955" s="172"/>
    </row>
    <row r="10956" spans="11:12" x14ac:dyDescent="0.2">
      <c r="K10956" s="6"/>
      <c r="L10956" s="172"/>
    </row>
    <row r="10957" spans="11:12" x14ac:dyDescent="0.2">
      <c r="K10957" s="6"/>
      <c r="L10957" s="172"/>
    </row>
    <row r="10958" spans="11:12" x14ac:dyDescent="0.2">
      <c r="K10958" s="6"/>
      <c r="L10958" s="172"/>
    </row>
    <row r="10959" spans="11:12" x14ac:dyDescent="0.2">
      <c r="K10959" s="6"/>
      <c r="L10959" s="172"/>
    </row>
    <row r="10960" spans="11:12" x14ac:dyDescent="0.2">
      <c r="K10960" s="6"/>
      <c r="L10960" s="172"/>
    </row>
    <row r="10961" spans="11:12" x14ac:dyDescent="0.2">
      <c r="K10961" s="6"/>
      <c r="L10961" s="172"/>
    </row>
    <row r="10962" spans="11:12" x14ac:dyDescent="0.2">
      <c r="K10962" s="6"/>
      <c r="L10962" s="172"/>
    </row>
    <row r="10963" spans="11:12" x14ac:dyDescent="0.2">
      <c r="K10963" s="6"/>
      <c r="L10963" s="172"/>
    </row>
    <row r="10964" spans="11:12" x14ac:dyDescent="0.2">
      <c r="K10964" s="6"/>
      <c r="L10964" s="172"/>
    </row>
    <row r="10965" spans="11:12" x14ac:dyDescent="0.2">
      <c r="K10965" s="6"/>
      <c r="L10965" s="172"/>
    </row>
    <row r="10966" spans="11:12" x14ac:dyDescent="0.2">
      <c r="K10966" s="6"/>
      <c r="L10966" s="172"/>
    </row>
    <row r="10967" spans="11:12" x14ac:dyDescent="0.2">
      <c r="K10967" s="6"/>
      <c r="L10967" s="172"/>
    </row>
    <row r="10968" spans="11:12" x14ac:dyDescent="0.2">
      <c r="K10968" s="6"/>
      <c r="L10968" s="172"/>
    </row>
    <row r="10969" spans="11:12" x14ac:dyDescent="0.2">
      <c r="K10969" s="6"/>
      <c r="L10969" s="172"/>
    </row>
    <row r="10970" spans="11:12" x14ac:dyDescent="0.2">
      <c r="K10970" s="6"/>
      <c r="L10970" s="172"/>
    </row>
    <row r="10971" spans="11:12" x14ac:dyDescent="0.2">
      <c r="K10971" s="6"/>
      <c r="L10971" s="172"/>
    </row>
    <row r="10972" spans="11:12" x14ac:dyDescent="0.2">
      <c r="K10972" s="6"/>
      <c r="L10972" s="172"/>
    </row>
    <row r="10973" spans="11:12" x14ac:dyDescent="0.2">
      <c r="K10973" s="6"/>
      <c r="L10973" s="172"/>
    </row>
    <row r="10974" spans="11:12" x14ac:dyDescent="0.2">
      <c r="K10974" s="6"/>
      <c r="L10974" s="172"/>
    </row>
    <row r="10975" spans="11:12" x14ac:dyDescent="0.2">
      <c r="K10975" s="6"/>
      <c r="L10975" s="172"/>
    </row>
    <row r="10976" spans="11:12" x14ac:dyDescent="0.2">
      <c r="K10976" s="6"/>
      <c r="L10976" s="172"/>
    </row>
    <row r="10977" spans="11:12" x14ac:dyDescent="0.2">
      <c r="K10977" s="6"/>
      <c r="L10977" s="172"/>
    </row>
    <row r="10978" spans="11:12" x14ac:dyDescent="0.2">
      <c r="K10978" s="6"/>
      <c r="L10978" s="172"/>
    </row>
    <row r="10979" spans="11:12" x14ac:dyDescent="0.2">
      <c r="K10979" s="6"/>
      <c r="L10979" s="172"/>
    </row>
    <row r="10980" spans="11:12" x14ac:dyDescent="0.2">
      <c r="K10980" s="6"/>
      <c r="L10980" s="172"/>
    </row>
    <row r="10981" spans="11:12" x14ac:dyDescent="0.2">
      <c r="K10981" s="6"/>
      <c r="L10981" s="172"/>
    </row>
    <row r="10982" spans="11:12" x14ac:dyDescent="0.2">
      <c r="K10982" s="6"/>
      <c r="L10982" s="172"/>
    </row>
    <row r="10983" spans="11:12" x14ac:dyDescent="0.2">
      <c r="K10983" s="6"/>
      <c r="L10983" s="172"/>
    </row>
    <row r="10984" spans="11:12" x14ac:dyDescent="0.2">
      <c r="K10984" s="6"/>
      <c r="L10984" s="172"/>
    </row>
    <row r="10985" spans="11:12" x14ac:dyDescent="0.2">
      <c r="K10985" s="6"/>
      <c r="L10985" s="172"/>
    </row>
    <row r="10986" spans="11:12" x14ac:dyDescent="0.2">
      <c r="K10986" s="6"/>
      <c r="L10986" s="172"/>
    </row>
    <row r="10987" spans="11:12" x14ac:dyDescent="0.2">
      <c r="K10987" s="6"/>
      <c r="L10987" s="172"/>
    </row>
    <row r="10988" spans="11:12" x14ac:dyDescent="0.2">
      <c r="K10988" s="6"/>
      <c r="L10988" s="172"/>
    </row>
    <row r="10989" spans="11:12" x14ac:dyDescent="0.2">
      <c r="K10989" s="6"/>
      <c r="L10989" s="172"/>
    </row>
    <row r="10990" spans="11:12" x14ac:dyDescent="0.2">
      <c r="K10990" s="6"/>
      <c r="L10990" s="172"/>
    </row>
    <row r="10991" spans="11:12" x14ac:dyDescent="0.2">
      <c r="K10991" s="6"/>
      <c r="L10991" s="172"/>
    </row>
    <row r="10992" spans="11:12" x14ac:dyDescent="0.2">
      <c r="K10992" s="6"/>
      <c r="L10992" s="172"/>
    </row>
    <row r="10993" spans="11:12" x14ac:dyDescent="0.2">
      <c r="K10993" s="6"/>
      <c r="L10993" s="172"/>
    </row>
    <row r="10994" spans="11:12" x14ac:dyDescent="0.2">
      <c r="K10994" s="6"/>
      <c r="L10994" s="172"/>
    </row>
    <row r="10995" spans="11:12" x14ac:dyDescent="0.2">
      <c r="K10995" s="6"/>
      <c r="L10995" s="172"/>
    </row>
    <row r="10996" spans="11:12" x14ac:dyDescent="0.2">
      <c r="K10996" s="6"/>
      <c r="L10996" s="172"/>
    </row>
    <row r="10997" spans="11:12" x14ac:dyDescent="0.2">
      <c r="K10997" s="6"/>
      <c r="L10997" s="172"/>
    </row>
    <row r="10998" spans="11:12" x14ac:dyDescent="0.2">
      <c r="K10998" s="6"/>
      <c r="L10998" s="172"/>
    </row>
    <row r="10999" spans="11:12" x14ac:dyDescent="0.2">
      <c r="K10999" s="6"/>
      <c r="L10999" s="172"/>
    </row>
    <row r="11000" spans="11:12" x14ac:dyDescent="0.2">
      <c r="K11000" s="6"/>
      <c r="L11000" s="172"/>
    </row>
    <row r="11001" spans="11:12" x14ac:dyDescent="0.2">
      <c r="K11001" s="6"/>
      <c r="L11001" s="172"/>
    </row>
    <row r="11002" spans="11:12" x14ac:dyDescent="0.2">
      <c r="K11002" s="6"/>
      <c r="L11002" s="172"/>
    </row>
    <row r="11003" spans="11:12" x14ac:dyDescent="0.2">
      <c r="K11003" s="6"/>
      <c r="L11003" s="172"/>
    </row>
    <row r="11004" spans="11:12" x14ac:dyDescent="0.2">
      <c r="K11004" s="6"/>
      <c r="L11004" s="172"/>
    </row>
    <row r="11005" spans="11:12" x14ac:dyDescent="0.2">
      <c r="K11005" s="6"/>
      <c r="L11005" s="172"/>
    </row>
    <row r="11006" spans="11:12" x14ac:dyDescent="0.2">
      <c r="K11006" s="6"/>
      <c r="L11006" s="172"/>
    </row>
    <row r="11007" spans="11:12" x14ac:dyDescent="0.2">
      <c r="K11007" s="6"/>
      <c r="L11007" s="172"/>
    </row>
    <row r="11008" spans="11:12" x14ac:dyDescent="0.2">
      <c r="K11008" s="6"/>
      <c r="L11008" s="172"/>
    </row>
    <row r="11009" spans="11:12" x14ac:dyDescent="0.2">
      <c r="K11009" s="6"/>
      <c r="L11009" s="172"/>
    </row>
    <row r="11010" spans="11:12" x14ac:dyDescent="0.2">
      <c r="K11010" s="6"/>
      <c r="L11010" s="172"/>
    </row>
    <row r="11011" spans="11:12" x14ac:dyDescent="0.2">
      <c r="K11011" s="6"/>
      <c r="L11011" s="172"/>
    </row>
    <row r="11012" spans="11:12" x14ac:dyDescent="0.2">
      <c r="K11012" s="6"/>
      <c r="L11012" s="172"/>
    </row>
    <row r="11013" spans="11:12" x14ac:dyDescent="0.2">
      <c r="K11013" s="6"/>
      <c r="L11013" s="172"/>
    </row>
    <row r="11014" spans="11:12" x14ac:dyDescent="0.2">
      <c r="K11014" s="6"/>
      <c r="L11014" s="172"/>
    </row>
    <row r="11015" spans="11:12" x14ac:dyDescent="0.2">
      <c r="K11015" s="6"/>
      <c r="L11015" s="172"/>
    </row>
    <row r="11016" spans="11:12" x14ac:dyDescent="0.2">
      <c r="K11016" s="6"/>
      <c r="L11016" s="172"/>
    </row>
    <row r="11017" spans="11:12" x14ac:dyDescent="0.2">
      <c r="K11017" s="6"/>
      <c r="L11017" s="172"/>
    </row>
    <row r="11018" spans="11:12" x14ac:dyDescent="0.2">
      <c r="K11018" s="6"/>
      <c r="L11018" s="172"/>
    </row>
    <row r="11019" spans="11:12" x14ac:dyDescent="0.2">
      <c r="K11019" s="6"/>
      <c r="L11019" s="172"/>
    </row>
    <row r="11020" spans="11:12" x14ac:dyDescent="0.2">
      <c r="K11020" s="6"/>
      <c r="L11020" s="172"/>
    </row>
    <row r="11021" spans="11:12" x14ac:dyDescent="0.2">
      <c r="K11021" s="6"/>
      <c r="L11021" s="172"/>
    </row>
    <row r="11022" spans="11:12" x14ac:dyDescent="0.2">
      <c r="K11022" s="6"/>
      <c r="L11022" s="172"/>
    </row>
    <row r="11023" spans="11:12" x14ac:dyDescent="0.2">
      <c r="K11023" s="6"/>
      <c r="L11023" s="172"/>
    </row>
    <row r="11024" spans="11:12" x14ac:dyDescent="0.2">
      <c r="K11024" s="6"/>
      <c r="L11024" s="172"/>
    </row>
    <row r="11025" spans="11:12" x14ac:dyDescent="0.2">
      <c r="K11025" s="6"/>
      <c r="L11025" s="172"/>
    </row>
    <row r="11026" spans="11:12" x14ac:dyDescent="0.2">
      <c r="K11026" s="6"/>
      <c r="L11026" s="172"/>
    </row>
    <row r="11027" spans="11:12" x14ac:dyDescent="0.2">
      <c r="K11027" s="6"/>
      <c r="L11027" s="172"/>
    </row>
    <row r="11028" spans="11:12" x14ac:dyDescent="0.2">
      <c r="K11028" s="6"/>
      <c r="L11028" s="172"/>
    </row>
    <row r="11029" spans="11:12" x14ac:dyDescent="0.2">
      <c r="K11029" s="6"/>
      <c r="L11029" s="172"/>
    </row>
    <row r="11030" spans="11:12" x14ac:dyDescent="0.2">
      <c r="K11030" s="6"/>
      <c r="L11030" s="172"/>
    </row>
    <row r="11031" spans="11:12" x14ac:dyDescent="0.2">
      <c r="K11031" s="6"/>
      <c r="L11031" s="172"/>
    </row>
    <row r="11032" spans="11:12" x14ac:dyDescent="0.2">
      <c r="K11032" s="6"/>
      <c r="L11032" s="172"/>
    </row>
    <row r="11033" spans="11:12" x14ac:dyDescent="0.2">
      <c r="K11033" s="6"/>
      <c r="L11033" s="172"/>
    </row>
    <row r="11034" spans="11:12" x14ac:dyDescent="0.2">
      <c r="K11034" s="6"/>
      <c r="L11034" s="172"/>
    </row>
    <row r="11035" spans="11:12" x14ac:dyDescent="0.2">
      <c r="K11035" s="6"/>
      <c r="L11035" s="172"/>
    </row>
    <row r="11036" spans="11:12" x14ac:dyDescent="0.2">
      <c r="K11036" s="6"/>
      <c r="L11036" s="172"/>
    </row>
    <row r="11037" spans="11:12" x14ac:dyDescent="0.2">
      <c r="K11037" s="6"/>
      <c r="L11037" s="172"/>
    </row>
    <row r="11038" spans="11:12" x14ac:dyDescent="0.2">
      <c r="K11038" s="6"/>
      <c r="L11038" s="172"/>
    </row>
    <row r="11039" spans="11:12" x14ac:dyDescent="0.2">
      <c r="K11039" s="6"/>
      <c r="L11039" s="172"/>
    </row>
    <row r="11040" spans="11:12" x14ac:dyDescent="0.2">
      <c r="K11040" s="6"/>
      <c r="L11040" s="172"/>
    </row>
    <row r="11041" spans="11:12" x14ac:dyDescent="0.2">
      <c r="K11041" s="6"/>
      <c r="L11041" s="172"/>
    </row>
    <row r="11042" spans="11:12" x14ac:dyDescent="0.2">
      <c r="K11042" s="6"/>
      <c r="L11042" s="172"/>
    </row>
    <row r="11043" spans="11:12" x14ac:dyDescent="0.2">
      <c r="K11043" s="6"/>
      <c r="L11043" s="172"/>
    </row>
    <row r="11044" spans="11:12" x14ac:dyDescent="0.2">
      <c r="K11044" s="6"/>
      <c r="L11044" s="172"/>
    </row>
    <row r="11045" spans="11:12" x14ac:dyDescent="0.2">
      <c r="K11045" s="6"/>
      <c r="L11045" s="172"/>
    </row>
    <row r="11046" spans="11:12" x14ac:dyDescent="0.2">
      <c r="K11046" s="6"/>
      <c r="L11046" s="172"/>
    </row>
    <row r="11047" spans="11:12" x14ac:dyDescent="0.2">
      <c r="K11047" s="6"/>
      <c r="L11047" s="172"/>
    </row>
    <row r="11048" spans="11:12" x14ac:dyDescent="0.2">
      <c r="K11048" s="6"/>
      <c r="L11048" s="172"/>
    </row>
    <row r="11049" spans="11:12" x14ac:dyDescent="0.2">
      <c r="K11049" s="6"/>
      <c r="L11049" s="172"/>
    </row>
    <row r="11050" spans="11:12" x14ac:dyDescent="0.2">
      <c r="K11050" s="6"/>
      <c r="L11050" s="172"/>
    </row>
    <row r="11051" spans="11:12" x14ac:dyDescent="0.2">
      <c r="K11051" s="6"/>
      <c r="L11051" s="172"/>
    </row>
    <row r="11052" spans="11:12" x14ac:dyDescent="0.2">
      <c r="K11052" s="6"/>
      <c r="L11052" s="172"/>
    </row>
    <row r="11053" spans="11:12" x14ac:dyDescent="0.2">
      <c r="K11053" s="6"/>
      <c r="L11053" s="172"/>
    </row>
    <row r="11054" spans="11:12" x14ac:dyDescent="0.2">
      <c r="K11054" s="6"/>
      <c r="L11054" s="172"/>
    </row>
    <row r="11055" spans="11:12" x14ac:dyDescent="0.2">
      <c r="K11055" s="6"/>
      <c r="L11055" s="172"/>
    </row>
    <row r="11056" spans="11:12" x14ac:dyDescent="0.2">
      <c r="K11056" s="6"/>
      <c r="L11056" s="172"/>
    </row>
    <row r="11057" spans="11:12" x14ac:dyDescent="0.2">
      <c r="K11057" s="6"/>
      <c r="L11057" s="172"/>
    </row>
    <row r="11058" spans="11:12" x14ac:dyDescent="0.2">
      <c r="K11058" s="6"/>
      <c r="L11058" s="172"/>
    </row>
    <row r="11059" spans="11:12" x14ac:dyDescent="0.2">
      <c r="K11059" s="6"/>
      <c r="L11059" s="172"/>
    </row>
    <row r="11060" spans="11:12" x14ac:dyDescent="0.2">
      <c r="K11060" s="6"/>
      <c r="L11060" s="172"/>
    </row>
    <row r="11061" spans="11:12" x14ac:dyDescent="0.2">
      <c r="K11061" s="6"/>
      <c r="L11061" s="172"/>
    </row>
    <row r="11062" spans="11:12" x14ac:dyDescent="0.2">
      <c r="K11062" s="6"/>
      <c r="L11062" s="172"/>
    </row>
    <row r="11063" spans="11:12" x14ac:dyDescent="0.2">
      <c r="K11063" s="6"/>
      <c r="L11063" s="172"/>
    </row>
    <row r="11064" spans="11:12" x14ac:dyDescent="0.2">
      <c r="K11064" s="6"/>
      <c r="L11064" s="172"/>
    </row>
    <row r="11065" spans="11:12" x14ac:dyDescent="0.2">
      <c r="K11065" s="6"/>
      <c r="L11065" s="172"/>
    </row>
    <row r="11066" spans="11:12" x14ac:dyDescent="0.2">
      <c r="K11066" s="6"/>
      <c r="L11066" s="172"/>
    </row>
    <row r="11067" spans="11:12" x14ac:dyDescent="0.2">
      <c r="K11067" s="6"/>
      <c r="L11067" s="172"/>
    </row>
    <row r="11068" spans="11:12" x14ac:dyDescent="0.2">
      <c r="K11068" s="6"/>
      <c r="L11068" s="172"/>
    </row>
    <row r="11069" spans="11:12" x14ac:dyDescent="0.2">
      <c r="K11069" s="6"/>
      <c r="L11069" s="172"/>
    </row>
    <row r="11070" spans="11:12" x14ac:dyDescent="0.2">
      <c r="K11070" s="6"/>
      <c r="L11070" s="172"/>
    </row>
    <row r="11071" spans="11:12" x14ac:dyDescent="0.2">
      <c r="K11071" s="6"/>
      <c r="L11071" s="172"/>
    </row>
    <row r="11072" spans="11:12" x14ac:dyDescent="0.2">
      <c r="K11072" s="6"/>
      <c r="L11072" s="172"/>
    </row>
    <row r="11073" spans="11:12" x14ac:dyDescent="0.2">
      <c r="K11073" s="6"/>
      <c r="L11073" s="172"/>
    </row>
    <row r="11074" spans="11:12" x14ac:dyDescent="0.2">
      <c r="K11074" s="6"/>
      <c r="L11074" s="172"/>
    </row>
    <row r="11075" spans="11:12" x14ac:dyDescent="0.2">
      <c r="K11075" s="6"/>
      <c r="L11075" s="172"/>
    </row>
    <row r="11076" spans="11:12" x14ac:dyDescent="0.2">
      <c r="K11076" s="6"/>
      <c r="L11076" s="172"/>
    </row>
    <row r="11077" spans="11:12" x14ac:dyDescent="0.2">
      <c r="K11077" s="6"/>
      <c r="L11077" s="172"/>
    </row>
    <row r="11078" spans="11:12" x14ac:dyDescent="0.2">
      <c r="K11078" s="6"/>
      <c r="L11078" s="172"/>
    </row>
    <row r="11079" spans="11:12" x14ac:dyDescent="0.2">
      <c r="K11079" s="6"/>
      <c r="L11079" s="172"/>
    </row>
    <row r="11080" spans="11:12" x14ac:dyDescent="0.2">
      <c r="K11080" s="6"/>
      <c r="L11080" s="172"/>
    </row>
    <row r="11081" spans="11:12" x14ac:dyDescent="0.2">
      <c r="K11081" s="6"/>
      <c r="L11081" s="172"/>
    </row>
    <row r="11082" spans="11:12" x14ac:dyDescent="0.2">
      <c r="K11082" s="6"/>
      <c r="L11082" s="172"/>
    </row>
    <row r="11083" spans="11:12" x14ac:dyDescent="0.2">
      <c r="K11083" s="6"/>
      <c r="L11083" s="172"/>
    </row>
    <row r="11084" spans="11:12" x14ac:dyDescent="0.2">
      <c r="K11084" s="6"/>
      <c r="L11084" s="172"/>
    </row>
    <row r="11085" spans="11:12" x14ac:dyDescent="0.2">
      <c r="K11085" s="6"/>
      <c r="L11085" s="172"/>
    </row>
    <row r="11086" spans="11:12" x14ac:dyDescent="0.2">
      <c r="K11086" s="6"/>
      <c r="L11086" s="172"/>
    </row>
    <row r="11087" spans="11:12" x14ac:dyDescent="0.2">
      <c r="K11087" s="6"/>
      <c r="L11087" s="172"/>
    </row>
    <row r="11088" spans="11:12" x14ac:dyDescent="0.2">
      <c r="K11088" s="6"/>
      <c r="L11088" s="172"/>
    </row>
    <row r="11089" spans="11:12" x14ac:dyDescent="0.2">
      <c r="K11089" s="6"/>
      <c r="L11089" s="172"/>
    </row>
    <row r="11090" spans="11:12" x14ac:dyDescent="0.2">
      <c r="K11090" s="6"/>
      <c r="L11090" s="172"/>
    </row>
    <row r="11091" spans="11:12" x14ac:dyDescent="0.2">
      <c r="K11091" s="6"/>
      <c r="L11091" s="172"/>
    </row>
    <row r="11092" spans="11:12" x14ac:dyDescent="0.2">
      <c r="K11092" s="6"/>
      <c r="L11092" s="172"/>
    </row>
    <row r="11093" spans="11:12" x14ac:dyDescent="0.2">
      <c r="K11093" s="6"/>
      <c r="L11093" s="172"/>
    </row>
    <row r="11094" spans="11:12" x14ac:dyDescent="0.2">
      <c r="K11094" s="6"/>
      <c r="L11094" s="172"/>
    </row>
    <row r="11095" spans="11:12" x14ac:dyDescent="0.2">
      <c r="K11095" s="6"/>
      <c r="L11095" s="172"/>
    </row>
    <row r="11096" spans="11:12" x14ac:dyDescent="0.2">
      <c r="K11096" s="6"/>
      <c r="L11096" s="172"/>
    </row>
    <row r="11097" spans="11:12" x14ac:dyDescent="0.2">
      <c r="K11097" s="6"/>
      <c r="L11097" s="172"/>
    </row>
    <row r="11098" spans="11:12" x14ac:dyDescent="0.2">
      <c r="K11098" s="6"/>
      <c r="L11098" s="172"/>
    </row>
    <row r="11099" spans="11:12" x14ac:dyDescent="0.2">
      <c r="K11099" s="6"/>
      <c r="L11099" s="172"/>
    </row>
    <row r="11100" spans="11:12" x14ac:dyDescent="0.2">
      <c r="K11100" s="6"/>
      <c r="L11100" s="172"/>
    </row>
    <row r="11101" spans="11:12" x14ac:dyDescent="0.2">
      <c r="K11101" s="6"/>
      <c r="L11101" s="172"/>
    </row>
    <row r="11102" spans="11:12" x14ac:dyDescent="0.2">
      <c r="K11102" s="6"/>
      <c r="L11102" s="172"/>
    </row>
    <row r="11103" spans="11:12" x14ac:dyDescent="0.2">
      <c r="K11103" s="6"/>
      <c r="L11103" s="172"/>
    </row>
    <row r="11104" spans="11:12" x14ac:dyDescent="0.2">
      <c r="K11104" s="6"/>
      <c r="L11104" s="172"/>
    </row>
    <row r="11105" spans="11:12" x14ac:dyDescent="0.2">
      <c r="K11105" s="6"/>
      <c r="L11105" s="172"/>
    </row>
    <row r="11106" spans="11:12" x14ac:dyDescent="0.2">
      <c r="K11106" s="6"/>
      <c r="L11106" s="172"/>
    </row>
    <row r="11107" spans="11:12" x14ac:dyDescent="0.2">
      <c r="K11107" s="6"/>
      <c r="L11107" s="172"/>
    </row>
    <row r="11108" spans="11:12" x14ac:dyDescent="0.2">
      <c r="K11108" s="6"/>
      <c r="L11108" s="172"/>
    </row>
    <row r="11109" spans="11:12" x14ac:dyDescent="0.2">
      <c r="K11109" s="6"/>
      <c r="L11109" s="172"/>
    </row>
    <row r="11110" spans="11:12" x14ac:dyDescent="0.2">
      <c r="K11110" s="6"/>
      <c r="L11110" s="172"/>
    </row>
    <row r="11111" spans="11:12" x14ac:dyDescent="0.2">
      <c r="K11111" s="6"/>
      <c r="L11111" s="172"/>
    </row>
    <row r="11112" spans="11:12" x14ac:dyDescent="0.2">
      <c r="K11112" s="6"/>
      <c r="L11112" s="172"/>
    </row>
    <row r="11113" spans="11:12" x14ac:dyDescent="0.2">
      <c r="K11113" s="6"/>
      <c r="L11113" s="172"/>
    </row>
    <row r="11114" spans="11:12" x14ac:dyDescent="0.2">
      <c r="K11114" s="6"/>
      <c r="L11114" s="172"/>
    </row>
    <row r="11115" spans="11:12" x14ac:dyDescent="0.2">
      <c r="K11115" s="6"/>
      <c r="L11115" s="172"/>
    </row>
    <row r="11116" spans="11:12" x14ac:dyDescent="0.2">
      <c r="K11116" s="6"/>
      <c r="L11116" s="172"/>
    </row>
    <row r="11117" spans="11:12" x14ac:dyDescent="0.2">
      <c r="K11117" s="6"/>
      <c r="L11117" s="172"/>
    </row>
    <row r="11118" spans="11:12" x14ac:dyDescent="0.2">
      <c r="K11118" s="6"/>
      <c r="L11118" s="172"/>
    </row>
    <row r="11119" spans="11:12" x14ac:dyDescent="0.2">
      <c r="K11119" s="6"/>
      <c r="L11119" s="172"/>
    </row>
    <row r="11120" spans="11:12" x14ac:dyDescent="0.2">
      <c r="K11120" s="6"/>
      <c r="L11120" s="172"/>
    </row>
    <row r="11121" spans="11:12" x14ac:dyDescent="0.2">
      <c r="K11121" s="6"/>
      <c r="L11121" s="172"/>
    </row>
    <row r="11122" spans="11:12" x14ac:dyDescent="0.2">
      <c r="K11122" s="6"/>
      <c r="L11122" s="172"/>
    </row>
    <row r="11123" spans="11:12" x14ac:dyDescent="0.2">
      <c r="K11123" s="6"/>
      <c r="L11123" s="172"/>
    </row>
    <row r="11124" spans="11:12" x14ac:dyDescent="0.2">
      <c r="K11124" s="6"/>
      <c r="L11124" s="172"/>
    </row>
    <row r="11125" spans="11:12" x14ac:dyDescent="0.2">
      <c r="K11125" s="6"/>
      <c r="L11125" s="172"/>
    </row>
    <row r="11126" spans="11:12" x14ac:dyDescent="0.2">
      <c r="K11126" s="6"/>
      <c r="L11126" s="172"/>
    </row>
    <row r="11127" spans="11:12" x14ac:dyDescent="0.2">
      <c r="K11127" s="6"/>
      <c r="L11127" s="172"/>
    </row>
    <row r="11128" spans="11:12" x14ac:dyDescent="0.2">
      <c r="K11128" s="6"/>
      <c r="L11128" s="172"/>
    </row>
    <row r="11129" spans="11:12" x14ac:dyDescent="0.2">
      <c r="K11129" s="6"/>
      <c r="L11129" s="172"/>
    </row>
    <row r="11130" spans="11:12" x14ac:dyDescent="0.2">
      <c r="K11130" s="6"/>
      <c r="L11130" s="172"/>
    </row>
    <row r="11131" spans="11:12" x14ac:dyDescent="0.2">
      <c r="K11131" s="6"/>
      <c r="L11131" s="172"/>
    </row>
    <row r="11132" spans="11:12" x14ac:dyDescent="0.2">
      <c r="K11132" s="6"/>
      <c r="L11132" s="172"/>
    </row>
    <row r="11133" spans="11:12" x14ac:dyDescent="0.2">
      <c r="K11133" s="6"/>
      <c r="L11133" s="172"/>
    </row>
    <row r="11134" spans="11:12" x14ac:dyDescent="0.2">
      <c r="K11134" s="6"/>
      <c r="L11134" s="172"/>
    </row>
    <row r="11135" spans="11:12" x14ac:dyDescent="0.2">
      <c r="K11135" s="6"/>
      <c r="L11135" s="172"/>
    </row>
    <row r="11136" spans="11:12" x14ac:dyDescent="0.2">
      <c r="K11136" s="6"/>
      <c r="L11136" s="172"/>
    </row>
    <row r="11137" spans="11:12" x14ac:dyDescent="0.2">
      <c r="K11137" s="6"/>
      <c r="L11137" s="172"/>
    </row>
    <row r="11138" spans="11:12" x14ac:dyDescent="0.2">
      <c r="K11138" s="6"/>
      <c r="L11138" s="172"/>
    </row>
    <row r="11139" spans="11:12" x14ac:dyDescent="0.2">
      <c r="K11139" s="6"/>
      <c r="L11139" s="172"/>
    </row>
    <row r="11140" spans="11:12" x14ac:dyDescent="0.2">
      <c r="K11140" s="6"/>
      <c r="L11140" s="172"/>
    </row>
    <row r="11141" spans="11:12" x14ac:dyDescent="0.2">
      <c r="K11141" s="6"/>
      <c r="L11141" s="172"/>
    </row>
    <row r="11142" spans="11:12" x14ac:dyDescent="0.2">
      <c r="K11142" s="6"/>
      <c r="L11142" s="172"/>
    </row>
    <row r="11143" spans="11:12" x14ac:dyDescent="0.2">
      <c r="K11143" s="6"/>
      <c r="L11143" s="172"/>
    </row>
    <row r="11144" spans="11:12" x14ac:dyDescent="0.2">
      <c r="K11144" s="6"/>
      <c r="L11144" s="172"/>
    </row>
    <row r="11145" spans="11:12" x14ac:dyDescent="0.2">
      <c r="K11145" s="6"/>
      <c r="L11145" s="172"/>
    </row>
    <row r="11146" spans="11:12" x14ac:dyDescent="0.2">
      <c r="K11146" s="6"/>
      <c r="L11146" s="172"/>
    </row>
    <row r="11147" spans="11:12" x14ac:dyDescent="0.2">
      <c r="K11147" s="6"/>
      <c r="L11147" s="172"/>
    </row>
    <row r="11148" spans="11:12" x14ac:dyDescent="0.2">
      <c r="K11148" s="6"/>
      <c r="L11148" s="172"/>
    </row>
    <row r="11149" spans="11:12" x14ac:dyDescent="0.2">
      <c r="K11149" s="6"/>
      <c r="L11149" s="172"/>
    </row>
    <row r="11150" spans="11:12" x14ac:dyDescent="0.2">
      <c r="K11150" s="6"/>
      <c r="L11150" s="172"/>
    </row>
    <row r="11151" spans="11:12" x14ac:dyDescent="0.2">
      <c r="K11151" s="6"/>
      <c r="L11151" s="172"/>
    </row>
    <row r="11152" spans="11:12" x14ac:dyDescent="0.2">
      <c r="K11152" s="6"/>
      <c r="L11152" s="172"/>
    </row>
    <row r="11153" spans="11:12" x14ac:dyDescent="0.2">
      <c r="K11153" s="6"/>
      <c r="L11153" s="172"/>
    </row>
    <row r="11154" spans="11:12" x14ac:dyDescent="0.2">
      <c r="K11154" s="6"/>
      <c r="L11154" s="172"/>
    </row>
    <row r="11155" spans="11:12" x14ac:dyDescent="0.2">
      <c r="K11155" s="6"/>
      <c r="L11155" s="172"/>
    </row>
    <row r="11156" spans="11:12" x14ac:dyDescent="0.2">
      <c r="K11156" s="6"/>
      <c r="L11156" s="172"/>
    </row>
    <row r="11157" spans="11:12" x14ac:dyDescent="0.2">
      <c r="K11157" s="6"/>
      <c r="L11157" s="172"/>
    </row>
    <row r="11158" spans="11:12" x14ac:dyDescent="0.2">
      <c r="K11158" s="6"/>
      <c r="L11158" s="172"/>
    </row>
    <row r="11159" spans="11:12" x14ac:dyDescent="0.2">
      <c r="K11159" s="6"/>
      <c r="L11159" s="172"/>
    </row>
    <row r="11160" spans="11:12" x14ac:dyDescent="0.2">
      <c r="K11160" s="6"/>
      <c r="L11160" s="172"/>
    </row>
    <row r="11161" spans="11:12" x14ac:dyDescent="0.2">
      <c r="K11161" s="6"/>
      <c r="L11161" s="172"/>
    </row>
    <row r="11162" spans="11:12" x14ac:dyDescent="0.2">
      <c r="K11162" s="6"/>
      <c r="L11162" s="172"/>
    </row>
    <row r="11163" spans="11:12" x14ac:dyDescent="0.2">
      <c r="K11163" s="6"/>
      <c r="L11163" s="172"/>
    </row>
    <row r="11164" spans="11:12" x14ac:dyDescent="0.2">
      <c r="K11164" s="6"/>
      <c r="L11164" s="172"/>
    </row>
    <row r="11165" spans="11:12" x14ac:dyDescent="0.2">
      <c r="K11165" s="6"/>
      <c r="L11165" s="172"/>
    </row>
    <row r="11166" spans="11:12" x14ac:dyDescent="0.2">
      <c r="K11166" s="6"/>
      <c r="L11166" s="172"/>
    </row>
    <row r="11167" spans="11:12" x14ac:dyDescent="0.2">
      <c r="K11167" s="6"/>
      <c r="L11167" s="172"/>
    </row>
    <row r="11168" spans="11:12" x14ac:dyDescent="0.2">
      <c r="K11168" s="6"/>
      <c r="L11168" s="172"/>
    </row>
    <row r="11169" spans="11:12" x14ac:dyDescent="0.2">
      <c r="K11169" s="6"/>
      <c r="L11169" s="172"/>
    </row>
    <row r="11170" spans="11:12" x14ac:dyDescent="0.2">
      <c r="K11170" s="6"/>
      <c r="L11170" s="172"/>
    </row>
    <row r="11171" spans="11:12" x14ac:dyDescent="0.2">
      <c r="K11171" s="6"/>
      <c r="L11171" s="172"/>
    </row>
    <row r="11172" spans="11:12" x14ac:dyDescent="0.2">
      <c r="K11172" s="6"/>
      <c r="L11172" s="172"/>
    </row>
    <row r="11173" spans="11:12" x14ac:dyDescent="0.2">
      <c r="K11173" s="6"/>
      <c r="L11173" s="172"/>
    </row>
    <row r="11174" spans="11:12" x14ac:dyDescent="0.2">
      <c r="K11174" s="6"/>
      <c r="L11174" s="172"/>
    </row>
    <row r="11175" spans="11:12" x14ac:dyDescent="0.2">
      <c r="K11175" s="6"/>
      <c r="L11175" s="172"/>
    </row>
    <row r="11176" spans="11:12" x14ac:dyDescent="0.2">
      <c r="K11176" s="6"/>
      <c r="L11176" s="172"/>
    </row>
    <row r="11177" spans="11:12" x14ac:dyDescent="0.2">
      <c r="K11177" s="6"/>
      <c r="L11177" s="172"/>
    </row>
    <row r="11178" spans="11:12" x14ac:dyDescent="0.2">
      <c r="K11178" s="6"/>
      <c r="L11178" s="172"/>
    </row>
    <row r="11179" spans="11:12" x14ac:dyDescent="0.2">
      <c r="K11179" s="6"/>
      <c r="L11179" s="172"/>
    </row>
    <row r="11180" spans="11:12" x14ac:dyDescent="0.2">
      <c r="K11180" s="6"/>
      <c r="L11180" s="172"/>
    </row>
    <row r="11181" spans="11:12" x14ac:dyDescent="0.2">
      <c r="K11181" s="6"/>
      <c r="L11181" s="172"/>
    </row>
    <row r="11182" spans="11:12" x14ac:dyDescent="0.2">
      <c r="K11182" s="6"/>
      <c r="L11182" s="172"/>
    </row>
    <row r="11183" spans="11:12" x14ac:dyDescent="0.2">
      <c r="K11183" s="6"/>
      <c r="L11183" s="172"/>
    </row>
    <row r="11184" spans="11:12" x14ac:dyDescent="0.2">
      <c r="K11184" s="6"/>
      <c r="L11184" s="172"/>
    </row>
    <row r="11185" spans="11:12" x14ac:dyDescent="0.2">
      <c r="K11185" s="6"/>
      <c r="L11185" s="172"/>
    </row>
    <row r="11186" spans="11:12" x14ac:dyDescent="0.2">
      <c r="K11186" s="6"/>
      <c r="L11186" s="172"/>
    </row>
    <row r="11187" spans="11:12" x14ac:dyDescent="0.2">
      <c r="K11187" s="6"/>
      <c r="L11187" s="172"/>
    </row>
    <row r="11188" spans="11:12" x14ac:dyDescent="0.2">
      <c r="K11188" s="6"/>
      <c r="L11188" s="172"/>
    </row>
    <row r="11189" spans="11:12" x14ac:dyDescent="0.2">
      <c r="K11189" s="6"/>
      <c r="L11189" s="172"/>
    </row>
    <row r="11190" spans="11:12" x14ac:dyDescent="0.2">
      <c r="K11190" s="6"/>
      <c r="L11190" s="172"/>
    </row>
    <row r="11191" spans="11:12" x14ac:dyDescent="0.2">
      <c r="K11191" s="6"/>
      <c r="L11191" s="172"/>
    </row>
    <row r="11192" spans="11:12" x14ac:dyDescent="0.2">
      <c r="K11192" s="6"/>
      <c r="L11192" s="172"/>
    </row>
    <row r="11193" spans="11:12" x14ac:dyDescent="0.2">
      <c r="K11193" s="6"/>
      <c r="L11193" s="172"/>
    </row>
    <row r="11194" spans="11:12" x14ac:dyDescent="0.2">
      <c r="K11194" s="6"/>
      <c r="L11194" s="172"/>
    </row>
    <row r="11195" spans="11:12" x14ac:dyDescent="0.2">
      <c r="K11195" s="6"/>
      <c r="L11195" s="172"/>
    </row>
    <row r="11196" spans="11:12" x14ac:dyDescent="0.2">
      <c r="K11196" s="6"/>
      <c r="L11196" s="172"/>
    </row>
    <row r="11197" spans="11:12" x14ac:dyDescent="0.2">
      <c r="K11197" s="6"/>
      <c r="L11197" s="172"/>
    </row>
    <row r="11198" spans="11:12" x14ac:dyDescent="0.2">
      <c r="K11198" s="6"/>
      <c r="L11198" s="172"/>
    </row>
    <row r="11199" spans="11:12" x14ac:dyDescent="0.2">
      <c r="K11199" s="6"/>
      <c r="L11199" s="172"/>
    </row>
    <row r="11200" spans="11:12" x14ac:dyDescent="0.2">
      <c r="K11200" s="6"/>
      <c r="L11200" s="172"/>
    </row>
    <row r="11201" spans="11:12" x14ac:dyDescent="0.2">
      <c r="K11201" s="6"/>
      <c r="L11201" s="172"/>
    </row>
    <row r="11202" spans="11:12" x14ac:dyDescent="0.2">
      <c r="K11202" s="6"/>
      <c r="L11202" s="172"/>
    </row>
    <row r="11203" spans="11:12" x14ac:dyDescent="0.2">
      <c r="K11203" s="6"/>
      <c r="L11203" s="172"/>
    </row>
    <row r="11204" spans="11:12" x14ac:dyDescent="0.2">
      <c r="K11204" s="6"/>
      <c r="L11204" s="172"/>
    </row>
    <row r="11205" spans="11:12" x14ac:dyDescent="0.2">
      <c r="K11205" s="6"/>
      <c r="L11205" s="172"/>
    </row>
    <row r="11206" spans="11:12" x14ac:dyDescent="0.2">
      <c r="K11206" s="6"/>
      <c r="L11206" s="172"/>
    </row>
    <row r="11207" spans="11:12" x14ac:dyDescent="0.2">
      <c r="K11207" s="6"/>
      <c r="L11207" s="172"/>
    </row>
    <row r="11208" spans="11:12" x14ac:dyDescent="0.2">
      <c r="K11208" s="6"/>
      <c r="L11208" s="172"/>
    </row>
    <row r="11209" spans="11:12" x14ac:dyDescent="0.2">
      <c r="K11209" s="6"/>
      <c r="L11209" s="172"/>
    </row>
    <row r="11210" spans="11:12" x14ac:dyDescent="0.2">
      <c r="K11210" s="6"/>
      <c r="L11210" s="172"/>
    </row>
    <row r="11211" spans="11:12" x14ac:dyDescent="0.2">
      <c r="K11211" s="6"/>
      <c r="L11211" s="172"/>
    </row>
    <row r="11212" spans="11:12" x14ac:dyDescent="0.2">
      <c r="K11212" s="6"/>
      <c r="L11212" s="172"/>
    </row>
    <row r="11213" spans="11:12" x14ac:dyDescent="0.2">
      <c r="K11213" s="6"/>
      <c r="L11213" s="172"/>
    </row>
    <row r="11214" spans="11:12" x14ac:dyDescent="0.2">
      <c r="K11214" s="6"/>
      <c r="L11214" s="172"/>
    </row>
    <row r="11215" spans="11:12" x14ac:dyDescent="0.2">
      <c r="K11215" s="6"/>
      <c r="L11215" s="172"/>
    </row>
    <row r="11216" spans="11:12" x14ac:dyDescent="0.2">
      <c r="K11216" s="6"/>
      <c r="L11216" s="172"/>
    </row>
    <row r="11217" spans="11:12" x14ac:dyDescent="0.2">
      <c r="K11217" s="6"/>
      <c r="L11217" s="172"/>
    </row>
    <row r="11218" spans="11:12" x14ac:dyDescent="0.2">
      <c r="K11218" s="6"/>
      <c r="L11218" s="172"/>
    </row>
    <row r="11219" spans="11:12" x14ac:dyDescent="0.2">
      <c r="K11219" s="6"/>
      <c r="L11219" s="172"/>
    </row>
    <row r="11220" spans="11:12" x14ac:dyDescent="0.2">
      <c r="K11220" s="6"/>
      <c r="L11220" s="172"/>
    </row>
    <row r="11221" spans="11:12" x14ac:dyDescent="0.2">
      <c r="K11221" s="6"/>
      <c r="L11221" s="172"/>
    </row>
    <row r="11222" spans="11:12" x14ac:dyDescent="0.2">
      <c r="K11222" s="6"/>
      <c r="L11222" s="172"/>
    </row>
    <row r="11223" spans="11:12" x14ac:dyDescent="0.2">
      <c r="K11223" s="6"/>
      <c r="L11223" s="172"/>
    </row>
    <row r="11224" spans="11:12" x14ac:dyDescent="0.2">
      <c r="K11224" s="6"/>
      <c r="L11224" s="172"/>
    </row>
    <row r="11225" spans="11:12" x14ac:dyDescent="0.2">
      <c r="K11225" s="6"/>
      <c r="L11225" s="172"/>
    </row>
    <row r="11226" spans="11:12" x14ac:dyDescent="0.2">
      <c r="K11226" s="6"/>
      <c r="L11226" s="172"/>
    </row>
    <row r="11227" spans="11:12" x14ac:dyDescent="0.2">
      <c r="K11227" s="6"/>
      <c r="L11227" s="172"/>
    </row>
    <row r="11228" spans="11:12" x14ac:dyDescent="0.2">
      <c r="K11228" s="6"/>
      <c r="L11228" s="172"/>
    </row>
    <row r="11229" spans="11:12" x14ac:dyDescent="0.2">
      <c r="K11229" s="6"/>
      <c r="L11229" s="172"/>
    </row>
    <row r="11230" spans="11:12" x14ac:dyDescent="0.2">
      <c r="K11230" s="6"/>
      <c r="L11230" s="172"/>
    </row>
    <row r="11231" spans="11:12" x14ac:dyDescent="0.2">
      <c r="K11231" s="6"/>
      <c r="L11231" s="172"/>
    </row>
    <row r="11232" spans="11:12" x14ac:dyDescent="0.2">
      <c r="K11232" s="6"/>
      <c r="L11232" s="172"/>
    </row>
    <row r="11233" spans="11:12" x14ac:dyDescent="0.2">
      <c r="K11233" s="6"/>
      <c r="L11233" s="172"/>
    </row>
    <row r="11234" spans="11:12" x14ac:dyDescent="0.2">
      <c r="K11234" s="6"/>
      <c r="L11234" s="172"/>
    </row>
    <row r="11235" spans="11:12" x14ac:dyDescent="0.2">
      <c r="K11235" s="6"/>
      <c r="L11235" s="172"/>
    </row>
    <row r="11236" spans="11:12" x14ac:dyDescent="0.2">
      <c r="K11236" s="6"/>
      <c r="L11236" s="172"/>
    </row>
    <row r="11237" spans="11:12" x14ac:dyDescent="0.2">
      <c r="K11237" s="6"/>
      <c r="L11237" s="172"/>
    </row>
    <row r="11238" spans="11:12" x14ac:dyDescent="0.2">
      <c r="K11238" s="6"/>
      <c r="L11238" s="172"/>
    </row>
    <row r="11239" spans="11:12" x14ac:dyDescent="0.2">
      <c r="K11239" s="6"/>
      <c r="L11239" s="172"/>
    </row>
    <row r="11240" spans="11:12" x14ac:dyDescent="0.2">
      <c r="K11240" s="6"/>
      <c r="L11240" s="172"/>
    </row>
    <row r="11241" spans="11:12" x14ac:dyDescent="0.2">
      <c r="K11241" s="6"/>
      <c r="L11241" s="172"/>
    </row>
    <row r="11242" spans="11:12" x14ac:dyDescent="0.2">
      <c r="K11242" s="6"/>
      <c r="L11242" s="172"/>
    </row>
    <row r="11243" spans="11:12" x14ac:dyDescent="0.2">
      <c r="K11243" s="6"/>
      <c r="L11243" s="172"/>
    </row>
    <row r="11244" spans="11:12" x14ac:dyDescent="0.2">
      <c r="K11244" s="6"/>
      <c r="L11244" s="172"/>
    </row>
    <row r="11245" spans="11:12" x14ac:dyDescent="0.2">
      <c r="K11245" s="6"/>
      <c r="L11245" s="172"/>
    </row>
    <row r="11246" spans="11:12" x14ac:dyDescent="0.2">
      <c r="K11246" s="6"/>
      <c r="L11246" s="172"/>
    </row>
    <row r="11247" spans="11:12" x14ac:dyDescent="0.2">
      <c r="K11247" s="6"/>
      <c r="L11247" s="172"/>
    </row>
    <row r="11248" spans="11:12" x14ac:dyDescent="0.2">
      <c r="K11248" s="6"/>
      <c r="L11248" s="172"/>
    </row>
    <row r="11249" spans="11:12" x14ac:dyDescent="0.2">
      <c r="K11249" s="6"/>
      <c r="L11249" s="172"/>
    </row>
    <row r="11250" spans="11:12" x14ac:dyDescent="0.2">
      <c r="K11250" s="6"/>
      <c r="L11250" s="172"/>
    </row>
    <row r="11251" spans="11:12" x14ac:dyDescent="0.2">
      <c r="K11251" s="6"/>
      <c r="L11251" s="172"/>
    </row>
    <row r="11252" spans="11:12" x14ac:dyDescent="0.2">
      <c r="K11252" s="6"/>
      <c r="L11252" s="172"/>
    </row>
    <row r="11253" spans="11:12" x14ac:dyDescent="0.2">
      <c r="K11253" s="6"/>
      <c r="L11253" s="172"/>
    </row>
    <row r="11254" spans="11:12" x14ac:dyDescent="0.2">
      <c r="K11254" s="6"/>
      <c r="L11254" s="172"/>
    </row>
    <row r="11255" spans="11:12" x14ac:dyDescent="0.2">
      <c r="K11255" s="6"/>
      <c r="L11255" s="172"/>
    </row>
    <row r="11256" spans="11:12" x14ac:dyDescent="0.2">
      <c r="K11256" s="6"/>
      <c r="L11256" s="172"/>
    </row>
    <row r="11257" spans="11:12" x14ac:dyDescent="0.2">
      <c r="K11257" s="6"/>
      <c r="L11257" s="172"/>
    </row>
    <row r="11258" spans="11:12" x14ac:dyDescent="0.2">
      <c r="K11258" s="6"/>
      <c r="L11258" s="172"/>
    </row>
    <row r="11259" spans="11:12" x14ac:dyDescent="0.2">
      <c r="K11259" s="6"/>
      <c r="L11259" s="172"/>
    </row>
    <row r="11260" spans="11:12" x14ac:dyDescent="0.2">
      <c r="K11260" s="6"/>
      <c r="L11260" s="172"/>
    </row>
    <row r="11261" spans="11:12" x14ac:dyDescent="0.2">
      <c r="K11261" s="6"/>
      <c r="L11261" s="172"/>
    </row>
    <row r="11262" spans="11:12" x14ac:dyDescent="0.2">
      <c r="K11262" s="6"/>
      <c r="L11262" s="172"/>
    </row>
    <row r="11263" spans="11:12" x14ac:dyDescent="0.2">
      <c r="K11263" s="6"/>
      <c r="L11263" s="172"/>
    </row>
    <row r="11264" spans="11:12" x14ac:dyDescent="0.2">
      <c r="K11264" s="6"/>
      <c r="L11264" s="172"/>
    </row>
    <row r="11265" spans="11:12" x14ac:dyDescent="0.2">
      <c r="K11265" s="6"/>
      <c r="L11265" s="172"/>
    </row>
    <row r="11266" spans="11:12" x14ac:dyDescent="0.2">
      <c r="K11266" s="6"/>
      <c r="L11266" s="172"/>
    </row>
    <row r="11267" spans="11:12" x14ac:dyDescent="0.2">
      <c r="K11267" s="6"/>
      <c r="L11267" s="172"/>
    </row>
    <row r="11268" spans="11:12" x14ac:dyDescent="0.2">
      <c r="K11268" s="6"/>
      <c r="L11268" s="172"/>
    </row>
    <row r="11269" spans="11:12" x14ac:dyDescent="0.2">
      <c r="K11269" s="6"/>
      <c r="L11269" s="172"/>
    </row>
    <row r="11270" spans="11:12" x14ac:dyDescent="0.2">
      <c r="K11270" s="6"/>
      <c r="L11270" s="172"/>
    </row>
    <row r="11271" spans="11:12" x14ac:dyDescent="0.2">
      <c r="K11271" s="6"/>
      <c r="L11271" s="172"/>
    </row>
    <row r="11272" spans="11:12" x14ac:dyDescent="0.2">
      <c r="K11272" s="6"/>
      <c r="L11272" s="172"/>
    </row>
    <row r="11273" spans="11:12" x14ac:dyDescent="0.2">
      <c r="K11273" s="6"/>
      <c r="L11273" s="172"/>
    </row>
    <row r="11274" spans="11:12" x14ac:dyDescent="0.2">
      <c r="K11274" s="6"/>
      <c r="L11274" s="172"/>
    </row>
    <row r="11275" spans="11:12" x14ac:dyDescent="0.2">
      <c r="K11275" s="6"/>
      <c r="L11275" s="172"/>
    </row>
    <row r="11276" spans="11:12" x14ac:dyDescent="0.2">
      <c r="K11276" s="6"/>
      <c r="L11276" s="172"/>
    </row>
    <row r="11277" spans="11:12" x14ac:dyDescent="0.2">
      <c r="K11277" s="6"/>
      <c r="L11277" s="172"/>
    </row>
    <row r="11278" spans="11:12" x14ac:dyDescent="0.2">
      <c r="K11278" s="6"/>
      <c r="L11278" s="172"/>
    </row>
    <row r="11279" spans="11:12" x14ac:dyDescent="0.2">
      <c r="K11279" s="6"/>
      <c r="L11279" s="172"/>
    </row>
    <row r="11280" spans="11:12" x14ac:dyDescent="0.2">
      <c r="K11280" s="6"/>
      <c r="L11280" s="172"/>
    </row>
    <row r="11281" spans="11:12" x14ac:dyDescent="0.2">
      <c r="K11281" s="6"/>
      <c r="L11281" s="172"/>
    </row>
    <row r="11282" spans="11:12" x14ac:dyDescent="0.2">
      <c r="K11282" s="6"/>
      <c r="L11282" s="172"/>
    </row>
    <row r="11283" spans="11:12" x14ac:dyDescent="0.2">
      <c r="K11283" s="6"/>
      <c r="L11283" s="172"/>
    </row>
    <row r="11284" spans="11:12" x14ac:dyDescent="0.2">
      <c r="K11284" s="6"/>
      <c r="L11284" s="172"/>
    </row>
    <row r="11285" spans="11:12" x14ac:dyDescent="0.2">
      <c r="K11285" s="6"/>
      <c r="L11285" s="172"/>
    </row>
    <row r="11286" spans="11:12" x14ac:dyDescent="0.2">
      <c r="K11286" s="6"/>
      <c r="L11286" s="172"/>
    </row>
    <row r="11287" spans="11:12" x14ac:dyDescent="0.2">
      <c r="K11287" s="6"/>
      <c r="L11287" s="172"/>
    </row>
    <row r="11288" spans="11:12" x14ac:dyDescent="0.2">
      <c r="K11288" s="6"/>
      <c r="L11288" s="172"/>
    </row>
    <row r="11289" spans="11:12" x14ac:dyDescent="0.2">
      <c r="K11289" s="6"/>
      <c r="L11289" s="172"/>
    </row>
    <row r="11290" spans="11:12" x14ac:dyDescent="0.2">
      <c r="K11290" s="6"/>
      <c r="L11290" s="172"/>
    </row>
    <row r="11291" spans="11:12" x14ac:dyDescent="0.2">
      <c r="K11291" s="6"/>
      <c r="L11291" s="172"/>
    </row>
    <row r="11292" spans="11:12" x14ac:dyDescent="0.2">
      <c r="K11292" s="6"/>
      <c r="L11292" s="172"/>
    </row>
    <row r="11293" spans="11:12" x14ac:dyDescent="0.2">
      <c r="K11293" s="6"/>
      <c r="L11293" s="172"/>
    </row>
    <row r="11294" spans="11:12" x14ac:dyDescent="0.2">
      <c r="K11294" s="6"/>
      <c r="L11294" s="172"/>
    </row>
    <row r="11295" spans="11:12" x14ac:dyDescent="0.2">
      <c r="K11295" s="6"/>
      <c r="L11295" s="172"/>
    </row>
    <row r="11296" spans="11:12" x14ac:dyDescent="0.2">
      <c r="K11296" s="6"/>
      <c r="L11296" s="172"/>
    </row>
    <row r="11297" spans="11:12" x14ac:dyDescent="0.2">
      <c r="K11297" s="6"/>
      <c r="L11297" s="172"/>
    </row>
    <row r="11298" spans="11:12" x14ac:dyDescent="0.2">
      <c r="K11298" s="6"/>
      <c r="L11298" s="172"/>
    </row>
    <row r="11299" spans="11:12" x14ac:dyDescent="0.2">
      <c r="K11299" s="6"/>
      <c r="L11299" s="172"/>
    </row>
    <row r="11300" spans="11:12" x14ac:dyDescent="0.2">
      <c r="K11300" s="6"/>
      <c r="L11300" s="172"/>
    </row>
    <row r="11301" spans="11:12" x14ac:dyDescent="0.2">
      <c r="K11301" s="6"/>
      <c r="L11301" s="172"/>
    </row>
    <row r="11302" spans="11:12" x14ac:dyDescent="0.2">
      <c r="K11302" s="6"/>
      <c r="L11302" s="172"/>
    </row>
    <row r="11303" spans="11:12" x14ac:dyDescent="0.2">
      <c r="K11303" s="6"/>
      <c r="L11303" s="172"/>
    </row>
    <row r="11304" spans="11:12" x14ac:dyDescent="0.2">
      <c r="K11304" s="6"/>
      <c r="L11304" s="172"/>
    </row>
    <row r="11305" spans="11:12" x14ac:dyDescent="0.2">
      <c r="K11305" s="6"/>
      <c r="L11305" s="172"/>
    </row>
    <row r="11306" spans="11:12" x14ac:dyDescent="0.2">
      <c r="K11306" s="6"/>
      <c r="L11306" s="172"/>
    </row>
    <row r="11307" spans="11:12" x14ac:dyDescent="0.2">
      <c r="K11307" s="6"/>
      <c r="L11307" s="172"/>
    </row>
    <row r="11308" spans="11:12" x14ac:dyDescent="0.2">
      <c r="K11308" s="6"/>
      <c r="L11308" s="172"/>
    </row>
    <row r="11309" spans="11:12" x14ac:dyDescent="0.2">
      <c r="K11309" s="6"/>
      <c r="L11309" s="172"/>
    </row>
    <row r="11310" spans="11:12" x14ac:dyDescent="0.2">
      <c r="K11310" s="6"/>
      <c r="L11310" s="172"/>
    </row>
    <row r="11311" spans="11:12" x14ac:dyDescent="0.2">
      <c r="K11311" s="6"/>
      <c r="L11311" s="172"/>
    </row>
    <row r="11312" spans="11:12" x14ac:dyDescent="0.2">
      <c r="K11312" s="6"/>
      <c r="L11312" s="172"/>
    </row>
    <row r="11313" spans="11:12" x14ac:dyDescent="0.2">
      <c r="K11313" s="6"/>
      <c r="L11313" s="172"/>
    </row>
    <row r="11314" spans="11:12" x14ac:dyDescent="0.2">
      <c r="K11314" s="6"/>
      <c r="L11314" s="172"/>
    </row>
    <row r="11315" spans="11:12" x14ac:dyDescent="0.2">
      <c r="K11315" s="6"/>
      <c r="L11315" s="172"/>
    </row>
    <row r="11316" spans="11:12" x14ac:dyDescent="0.2">
      <c r="K11316" s="6"/>
      <c r="L11316" s="172"/>
    </row>
    <row r="11317" spans="11:12" x14ac:dyDescent="0.2">
      <c r="K11317" s="6"/>
      <c r="L11317" s="172"/>
    </row>
    <row r="11318" spans="11:12" x14ac:dyDescent="0.2">
      <c r="K11318" s="6"/>
      <c r="L11318" s="172"/>
    </row>
    <row r="11319" spans="11:12" x14ac:dyDescent="0.2">
      <c r="K11319" s="6"/>
      <c r="L11319" s="172"/>
    </row>
    <row r="11320" spans="11:12" x14ac:dyDescent="0.2">
      <c r="K11320" s="6"/>
      <c r="L11320" s="172"/>
    </row>
    <row r="11321" spans="11:12" x14ac:dyDescent="0.2">
      <c r="K11321" s="6"/>
      <c r="L11321" s="172"/>
    </row>
    <row r="11322" spans="11:12" x14ac:dyDescent="0.2">
      <c r="K11322" s="6"/>
      <c r="L11322" s="172"/>
    </row>
    <row r="11323" spans="11:12" x14ac:dyDescent="0.2">
      <c r="K11323" s="6"/>
      <c r="L11323" s="172"/>
    </row>
    <row r="11324" spans="11:12" x14ac:dyDescent="0.2">
      <c r="K11324" s="6"/>
      <c r="L11324" s="172"/>
    </row>
    <row r="11325" spans="11:12" x14ac:dyDescent="0.2">
      <c r="K11325" s="6"/>
      <c r="L11325" s="172"/>
    </row>
    <row r="11326" spans="11:12" x14ac:dyDescent="0.2">
      <c r="K11326" s="6"/>
      <c r="L11326" s="172"/>
    </row>
    <row r="11327" spans="11:12" x14ac:dyDescent="0.2">
      <c r="K11327" s="6"/>
      <c r="L11327" s="172"/>
    </row>
    <row r="11328" spans="11:12" x14ac:dyDescent="0.2">
      <c r="K11328" s="6"/>
      <c r="L11328" s="172"/>
    </row>
    <row r="11329" spans="11:12" x14ac:dyDescent="0.2">
      <c r="K11329" s="6"/>
      <c r="L11329" s="172"/>
    </row>
    <row r="11330" spans="11:12" x14ac:dyDescent="0.2">
      <c r="K11330" s="6"/>
      <c r="L11330" s="172"/>
    </row>
    <row r="11331" spans="11:12" x14ac:dyDescent="0.2">
      <c r="K11331" s="6"/>
      <c r="L11331" s="172"/>
    </row>
    <row r="11332" spans="11:12" x14ac:dyDescent="0.2">
      <c r="K11332" s="6"/>
      <c r="L11332" s="172"/>
    </row>
    <row r="11333" spans="11:12" x14ac:dyDescent="0.2">
      <c r="K11333" s="6"/>
      <c r="L11333" s="172"/>
    </row>
    <row r="11334" spans="11:12" x14ac:dyDescent="0.2">
      <c r="K11334" s="6"/>
      <c r="L11334" s="172"/>
    </row>
    <row r="11335" spans="11:12" x14ac:dyDescent="0.2">
      <c r="K11335" s="6"/>
      <c r="L11335" s="172"/>
    </row>
    <row r="11336" spans="11:12" x14ac:dyDescent="0.2">
      <c r="K11336" s="6"/>
      <c r="L11336" s="172"/>
    </row>
    <row r="11337" spans="11:12" x14ac:dyDescent="0.2">
      <c r="K11337" s="6"/>
      <c r="L11337" s="172"/>
    </row>
    <row r="11338" spans="11:12" x14ac:dyDescent="0.2">
      <c r="K11338" s="6"/>
      <c r="L11338" s="172"/>
    </row>
    <row r="11339" spans="11:12" x14ac:dyDescent="0.2">
      <c r="K11339" s="6"/>
      <c r="L11339" s="172"/>
    </row>
    <row r="11340" spans="11:12" x14ac:dyDescent="0.2">
      <c r="K11340" s="6"/>
      <c r="L11340" s="172"/>
    </row>
    <row r="11341" spans="11:12" x14ac:dyDescent="0.2">
      <c r="K11341" s="6"/>
      <c r="L11341" s="172"/>
    </row>
    <row r="11342" spans="11:12" x14ac:dyDescent="0.2">
      <c r="K11342" s="6"/>
      <c r="L11342" s="172"/>
    </row>
    <row r="11343" spans="11:12" x14ac:dyDescent="0.2">
      <c r="K11343" s="6"/>
      <c r="L11343" s="172"/>
    </row>
    <row r="11344" spans="11:12" x14ac:dyDescent="0.2">
      <c r="K11344" s="6"/>
      <c r="L11344" s="172"/>
    </row>
    <row r="11345" spans="11:12" x14ac:dyDescent="0.2">
      <c r="K11345" s="6"/>
      <c r="L11345" s="172"/>
    </row>
    <row r="11346" spans="11:12" x14ac:dyDescent="0.2">
      <c r="K11346" s="6"/>
      <c r="L11346" s="172"/>
    </row>
    <row r="11347" spans="11:12" x14ac:dyDescent="0.2">
      <c r="K11347" s="6"/>
      <c r="L11347" s="172"/>
    </row>
    <row r="11348" spans="11:12" x14ac:dyDescent="0.2">
      <c r="K11348" s="6"/>
      <c r="L11348" s="172"/>
    </row>
    <row r="11349" spans="11:12" x14ac:dyDescent="0.2">
      <c r="K11349" s="6"/>
      <c r="L11349" s="172"/>
    </row>
    <row r="11350" spans="11:12" x14ac:dyDescent="0.2">
      <c r="K11350" s="6"/>
      <c r="L11350" s="172"/>
    </row>
    <row r="11351" spans="11:12" x14ac:dyDescent="0.2">
      <c r="K11351" s="6"/>
      <c r="L11351" s="172"/>
    </row>
    <row r="11352" spans="11:12" x14ac:dyDescent="0.2">
      <c r="K11352" s="6"/>
      <c r="L11352" s="172"/>
    </row>
    <row r="11353" spans="11:12" x14ac:dyDescent="0.2">
      <c r="K11353" s="6"/>
      <c r="L11353" s="172"/>
    </row>
    <row r="11354" spans="11:12" x14ac:dyDescent="0.2">
      <c r="K11354" s="6"/>
      <c r="L11354" s="172"/>
    </row>
    <row r="11355" spans="11:12" x14ac:dyDescent="0.2">
      <c r="K11355" s="6"/>
      <c r="L11355" s="172"/>
    </row>
    <row r="11356" spans="11:12" x14ac:dyDescent="0.2">
      <c r="K11356" s="6"/>
      <c r="L11356" s="172"/>
    </row>
    <row r="11357" spans="11:12" x14ac:dyDescent="0.2">
      <c r="K11357" s="6"/>
      <c r="L11357" s="172"/>
    </row>
    <row r="11358" spans="11:12" x14ac:dyDescent="0.2">
      <c r="K11358" s="6"/>
      <c r="L11358" s="172"/>
    </row>
    <row r="11359" spans="11:12" x14ac:dyDescent="0.2">
      <c r="K11359" s="6"/>
      <c r="L11359" s="172"/>
    </row>
    <row r="11360" spans="11:12" x14ac:dyDescent="0.2">
      <c r="K11360" s="6"/>
      <c r="L11360" s="172"/>
    </row>
    <row r="11361" spans="11:12" x14ac:dyDescent="0.2">
      <c r="K11361" s="6"/>
      <c r="L11361" s="172"/>
    </row>
    <row r="11362" spans="11:12" x14ac:dyDescent="0.2">
      <c r="K11362" s="6"/>
      <c r="L11362" s="172"/>
    </row>
    <row r="11363" spans="11:12" x14ac:dyDescent="0.2">
      <c r="K11363" s="6"/>
      <c r="L11363" s="172"/>
    </row>
    <row r="11364" spans="11:12" x14ac:dyDescent="0.2">
      <c r="K11364" s="6"/>
      <c r="L11364" s="172"/>
    </row>
    <row r="11365" spans="11:12" x14ac:dyDescent="0.2">
      <c r="K11365" s="6"/>
      <c r="L11365" s="172"/>
    </row>
    <row r="11366" spans="11:12" x14ac:dyDescent="0.2">
      <c r="K11366" s="6"/>
      <c r="L11366" s="172"/>
    </row>
    <row r="11367" spans="11:12" x14ac:dyDescent="0.2">
      <c r="K11367" s="6"/>
      <c r="L11367" s="172"/>
    </row>
    <row r="11368" spans="11:12" x14ac:dyDescent="0.2">
      <c r="K11368" s="6"/>
      <c r="L11368" s="172"/>
    </row>
    <row r="11369" spans="11:12" x14ac:dyDescent="0.2">
      <c r="K11369" s="6"/>
      <c r="L11369" s="172"/>
    </row>
    <row r="11370" spans="11:12" x14ac:dyDescent="0.2">
      <c r="K11370" s="6"/>
      <c r="L11370" s="172"/>
    </row>
    <row r="11371" spans="11:12" x14ac:dyDescent="0.2">
      <c r="K11371" s="6"/>
      <c r="L11371" s="172"/>
    </row>
    <row r="11372" spans="11:12" x14ac:dyDescent="0.2">
      <c r="K11372" s="6"/>
      <c r="L11372" s="172"/>
    </row>
    <row r="11373" spans="11:12" x14ac:dyDescent="0.2">
      <c r="K11373" s="6"/>
      <c r="L11373" s="172"/>
    </row>
    <row r="11374" spans="11:12" x14ac:dyDescent="0.2">
      <c r="K11374" s="6"/>
      <c r="L11374" s="172"/>
    </row>
    <row r="11375" spans="11:12" x14ac:dyDescent="0.2">
      <c r="K11375" s="6"/>
      <c r="L11375" s="172"/>
    </row>
    <row r="11376" spans="11:12" x14ac:dyDescent="0.2">
      <c r="K11376" s="6"/>
      <c r="L11376" s="172"/>
    </row>
    <row r="11377" spans="11:12" x14ac:dyDescent="0.2">
      <c r="K11377" s="6"/>
      <c r="L11377" s="172"/>
    </row>
    <row r="11378" spans="11:12" x14ac:dyDescent="0.2">
      <c r="K11378" s="6"/>
      <c r="L11378" s="172"/>
    </row>
    <row r="11379" spans="11:12" x14ac:dyDescent="0.2">
      <c r="K11379" s="6"/>
      <c r="L11379" s="172"/>
    </row>
    <row r="11380" spans="11:12" x14ac:dyDescent="0.2">
      <c r="K11380" s="6"/>
      <c r="L11380" s="172"/>
    </row>
    <row r="11381" spans="11:12" x14ac:dyDescent="0.2">
      <c r="K11381" s="6"/>
      <c r="L11381" s="172"/>
    </row>
    <row r="11382" spans="11:12" x14ac:dyDescent="0.2">
      <c r="K11382" s="6"/>
      <c r="L11382" s="172"/>
    </row>
    <row r="11383" spans="11:12" x14ac:dyDescent="0.2">
      <c r="K11383" s="6"/>
      <c r="L11383" s="172"/>
    </row>
    <row r="11384" spans="11:12" x14ac:dyDescent="0.2">
      <c r="K11384" s="6"/>
      <c r="L11384" s="172"/>
    </row>
    <row r="11385" spans="11:12" x14ac:dyDescent="0.2">
      <c r="K11385" s="6"/>
      <c r="L11385" s="172"/>
    </row>
    <row r="11386" spans="11:12" x14ac:dyDescent="0.2">
      <c r="K11386" s="6"/>
      <c r="L11386" s="172"/>
    </row>
    <row r="11387" spans="11:12" x14ac:dyDescent="0.2">
      <c r="K11387" s="6"/>
      <c r="L11387" s="172"/>
    </row>
    <row r="11388" spans="11:12" x14ac:dyDescent="0.2">
      <c r="K11388" s="6"/>
      <c r="L11388" s="172"/>
    </row>
    <row r="11389" spans="11:12" x14ac:dyDescent="0.2">
      <c r="K11389" s="6"/>
      <c r="L11389" s="172"/>
    </row>
    <row r="11390" spans="11:12" x14ac:dyDescent="0.2">
      <c r="K11390" s="6"/>
      <c r="L11390" s="172"/>
    </row>
    <row r="11391" spans="11:12" x14ac:dyDescent="0.2">
      <c r="K11391" s="6"/>
      <c r="L11391" s="172"/>
    </row>
    <row r="11392" spans="11:12" x14ac:dyDescent="0.2">
      <c r="K11392" s="6"/>
      <c r="L11392" s="172"/>
    </row>
    <row r="11393" spans="11:12" x14ac:dyDescent="0.2">
      <c r="K11393" s="6"/>
      <c r="L11393" s="172"/>
    </row>
    <row r="11394" spans="11:12" x14ac:dyDescent="0.2">
      <c r="K11394" s="6"/>
      <c r="L11394" s="172"/>
    </row>
    <row r="11395" spans="11:12" x14ac:dyDescent="0.2">
      <c r="K11395" s="6"/>
      <c r="L11395" s="172"/>
    </row>
    <row r="11396" spans="11:12" x14ac:dyDescent="0.2">
      <c r="K11396" s="6"/>
      <c r="L11396" s="172"/>
    </row>
    <row r="11397" spans="11:12" x14ac:dyDescent="0.2">
      <c r="K11397" s="6"/>
      <c r="L11397" s="172"/>
    </row>
    <row r="11398" spans="11:12" x14ac:dyDescent="0.2">
      <c r="K11398" s="6"/>
      <c r="L11398" s="172"/>
    </row>
    <row r="11399" spans="11:12" x14ac:dyDescent="0.2">
      <c r="K11399" s="6"/>
      <c r="L11399" s="172"/>
    </row>
    <row r="11400" spans="11:12" x14ac:dyDescent="0.2">
      <c r="K11400" s="6"/>
      <c r="L11400" s="172"/>
    </row>
    <row r="11401" spans="11:12" x14ac:dyDescent="0.2">
      <c r="K11401" s="6"/>
      <c r="L11401" s="172"/>
    </row>
    <row r="11402" spans="11:12" x14ac:dyDescent="0.2">
      <c r="K11402" s="6"/>
      <c r="L11402" s="172"/>
    </row>
    <row r="11403" spans="11:12" x14ac:dyDescent="0.2">
      <c r="K11403" s="6"/>
      <c r="L11403" s="172"/>
    </row>
    <row r="11404" spans="11:12" x14ac:dyDescent="0.2">
      <c r="K11404" s="6"/>
      <c r="L11404" s="172"/>
    </row>
    <row r="11405" spans="11:12" x14ac:dyDescent="0.2">
      <c r="K11405" s="6"/>
      <c r="L11405" s="172"/>
    </row>
    <row r="11406" spans="11:12" x14ac:dyDescent="0.2">
      <c r="K11406" s="6"/>
      <c r="L11406" s="172"/>
    </row>
    <row r="11407" spans="11:12" x14ac:dyDescent="0.2">
      <c r="K11407" s="6"/>
      <c r="L11407" s="172"/>
    </row>
    <row r="11408" spans="11:12" x14ac:dyDescent="0.2">
      <c r="K11408" s="6"/>
      <c r="L11408" s="172"/>
    </row>
    <row r="11409" spans="11:12" x14ac:dyDescent="0.2">
      <c r="K11409" s="6"/>
      <c r="L11409" s="172"/>
    </row>
    <row r="11410" spans="11:12" x14ac:dyDescent="0.2">
      <c r="K11410" s="6"/>
      <c r="L11410" s="172"/>
    </row>
    <row r="11411" spans="11:12" x14ac:dyDescent="0.2">
      <c r="K11411" s="6"/>
      <c r="L11411" s="172"/>
    </row>
    <row r="11412" spans="11:12" x14ac:dyDescent="0.2">
      <c r="K11412" s="6"/>
      <c r="L11412" s="172"/>
    </row>
    <row r="11413" spans="11:12" x14ac:dyDescent="0.2">
      <c r="K11413" s="6"/>
      <c r="L11413" s="172"/>
    </row>
    <row r="11414" spans="11:12" x14ac:dyDescent="0.2">
      <c r="K11414" s="6"/>
      <c r="L11414" s="172"/>
    </row>
    <row r="11415" spans="11:12" x14ac:dyDescent="0.2">
      <c r="K11415" s="6"/>
      <c r="L11415" s="172"/>
    </row>
    <row r="11416" spans="11:12" x14ac:dyDescent="0.2">
      <c r="K11416" s="6"/>
      <c r="L11416" s="172"/>
    </row>
    <row r="11417" spans="11:12" x14ac:dyDescent="0.2">
      <c r="K11417" s="6"/>
      <c r="L11417" s="172"/>
    </row>
    <row r="11418" spans="11:12" x14ac:dyDescent="0.2">
      <c r="K11418" s="6"/>
      <c r="L11418" s="172"/>
    </row>
    <row r="11419" spans="11:12" x14ac:dyDescent="0.2">
      <c r="K11419" s="6"/>
      <c r="L11419" s="172"/>
    </row>
    <row r="11420" spans="11:12" x14ac:dyDescent="0.2">
      <c r="K11420" s="6"/>
      <c r="L11420" s="172"/>
    </row>
    <row r="11421" spans="11:12" x14ac:dyDescent="0.2">
      <c r="K11421" s="6"/>
      <c r="L11421" s="172"/>
    </row>
    <row r="11422" spans="11:12" x14ac:dyDescent="0.2">
      <c r="K11422" s="6"/>
      <c r="L11422" s="172"/>
    </row>
    <row r="11423" spans="11:12" x14ac:dyDescent="0.2">
      <c r="K11423" s="6"/>
      <c r="L11423" s="172"/>
    </row>
    <row r="11424" spans="11:12" x14ac:dyDescent="0.2">
      <c r="K11424" s="6"/>
      <c r="L11424" s="172"/>
    </row>
    <row r="11425" spans="11:12" x14ac:dyDescent="0.2">
      <c r="K11425" s="6"/>
      <c r="L11425" s="172"/>
    </row>
    <row r="11426" spans="11:12" x14ac:dyDescent="0.2">
      <c r="K11426" s="6"/>
      <c r="L11426" s="172"/>
    </row>
    <row r="11427" spans="11:12" x14ac:dyDescent="0.2">
      <c r="K11427" s="6"/>
      <c r="L11427" s="172"/>
    </row>
    <row r="11428" spans="11:12" x14ac:dyDescent="0.2">
      <c r="K11428" s="6"/>
      <c r="L11428" s="172"/>
    </row>
    <row r="11429" spans="11:12" x14ac:dyDescent="0.2">
      <c r="K11429" s="6"/>
      <c r="L11429" s="172"/>
    </row>
    <row r="11430" spans="11:12" x14ac:dyDescent="0.2">
      <c r="K11430" s="6"/>
      <c r="L11430" s="172"/>
    </row>
    <row r="11431" spans="11:12" x14ac:dyDescent="0.2">
      <c r="K11431" s="6"/>
      <c r="L11431" s="172"/>
    </row>
    <row r="11432" spans="11:12" x14ac:dyDescent="0.2">
      <c r="K11432" s="6"/>
      <c r="L11432" s="172"/>
    </row>
    <row r="11433" spans="11:12" x14ac:dyDescent="0.2">
      <c r="K11433" s="6"/>
      <c r="L11433" s="172"/>
    </row>
    <row r="11434" spans="11:12" x14ac:dyDescent="0.2">
      <c r="K11434" s="6"/>
      <c r="L11434" s="172"/>
    </row>
    <row r="11435" spans="11:12" x14ac:dyDescent="0.2">
      <c r="K11435" s="6"/>
      <c r="L11435" s="172"/>
    </row>
    <row r="11436" spans="11:12" x14ac:dyDescent="0.2">
      <c r="K11436" s="6"/>
      <c r="L11436" s="172"/>
    </row>
    <row r="11437" spans="11:12" x14ac:dyDescent="0.2">
      <c r="K11437" s="6"/>
      <c r="L11437" s="172"/>
    </row>
    <row r="11438" spans="11:12" x14ac:dyDescent="0.2">
      <c r="K11438" s="6"/>
      <c r="L11438" s="172"/>
    </row>
    <row r="11439" spans="11:12" x14ac:dyDescent="0.2">
      <c r="K11439" s="6"/>
      <c r="L11439" s="172"/>
    </row>
    <row r="11440" spans="11:12" x14ac:dyDescent="0.2">
      <c r="K11440" s="6"/>
      <c r="L11440" s="172"/>
    </row>
    <row r="11441" spans="11:12" x14ac:dyDescent="0.2">
      <c r="K11441" s="6"/>
      <c r="L11441" s="172"/>
    </row>
    <row r="11442" spans="11:12" x14ac:dyDescent="0.2">
      <c r="K11442" s="6"/>
      <c r="L11442" s="172"/>
    </row>
    <row r="11443" spans="11:12" x14ac:dyDescent="0.2">
      <c r="K11443" s="6"/>
      <c r="L11443" s="172"/>
    </row>
    <row r="11444" spans="11:12" x14ac:dyDescent="0.2">
      <c r="K11444" s="6"/>
      <c r="L11444" s="172"/>
    </row>
    <row r="11445" spans="11:12" x14ac:dyDescent="0.2">
      <c r="K11445" s="6"/>
      <c r="L11445" s="172"/>
    </row>
    <row r="11446" spans="11:12" x14ac:dyDescent="0.2">
      <c r="K11446" s="6"/>
      <c r="L11446" s="172"/>
    </row>
    <row r="11447" spans="11:12" x14ac:dyDescent="0.2">
      <c r="K11447" s="6"/>
      <c r="L11447" s="172"/>
    </row>
    <row r="11448" spans="11:12" x14ac:dyDescent="0.2">
      <c r="K11448" s="6"/>
      <c r="L11448" s="172"/>
    </row>
    <row r="11449" spans="11:12" x14ac:dyDescent="0.2">
      <c r="K11449" s="6"/>
      <c r="L11449" s="172"/>
    </row>
    <row r="11450" spans="11:12" x14ac:dyDescent="0.2">
      <c r="K11450" s="6"/>
      <c r="L11450" s="172"/>
    </row>
    <row r="11451" spans="11:12" x14ac:dyDescent="0.2">
      <c r="K11451" s="6"/>
      <c r="L11451" s="172"/>
    </row>
    <row r="11452" spans="11:12" x14ac:dyDescent="0.2">
      <c r="K11452" s="6"/>
      <c r="L11452" s="172"/>
    </row>
    <row r="11453" spans="11:12" x14ac:dyDescent="0.2">
      <c r="K11453" s="6"/>
      <c r="L11453" s="172"/>
    </row>
    <row r="11454" spans="11:12" x14ac:dyDescent="0.2">
      <c r="K11454" s="6"/>
      <c r="L11454" s="172"/>
    </row>
    <row r="11455" spans="11:12" x14ac:dyDescent="0.2">
      <c r="K11455" s="6"/>
      <c r="L11455" s="172"/>
    </row>
    <row r="11456" spans="11:12" x14ac:dyDescent="0.2">
      <c r="K11456" s="6"/>
      <c r="L11456" s="172"/>
    </row>
    <row r="11457" spans="11:12" x14ac:dyDescent="0.2">
      <c r="K11457" s="6"/>
      <c r="L11457" s="172"/>
    </row>
    <row r="11458" spans="11:12" x14ac:dyDescent="0.2">
      <c r="K11458" s="6"/>
      <c r="L11458" s="172"/>
    </row>
    <row r="11459" spans="11:12" x14ac:dyDescent="0.2">
      <c r="K11459" s="6"/>
      <c r="L11459" s="172"/>
    </row>
    <row r="11460" spans="11:12" x14ac:dyDescent="0.2">
      <c r="K11460" s="6"/>
      <c r="L11460" s="172"/>
    </row>
    <row r="11461" spans="11:12" x14ac:dyDescent="0.2">
      <c r="K11461" s="6"/>
      <c r="L11461" s="172"/>
    </row>
    <row r="11462" spans="11:12" x14ac:dyDescent="0.2">
      <c r="K11462" s="6"/>
      <c r="L11462" s="172"/>
    </row>
    <row r="11463" spans="11:12" x14ac:dyDescent="0.2">
      <c r="K11463" s="6"/>
      <c r="L11463" s="172"/>
    </row>
    <row r="11464" spans="11:12" x14ac:dyDescent="0.2">
      <c r="K11464" s="6"/>
      <c r="L11464" s="172"/>
    </row>
    <row r="11465" spans="11:12" x14ac:dyDescent="0.2">
      <c r="K11465" s="6"/>
      <c r="L11465" s="172"/>
    </row>
    <row r="11466" spans="11:12" x14ac:dyDescent="0.2">
      <c r="K11466" s="6"/>
      <c r="L11466" s="172"/>
    </row>
    <row r="11467" spans="11:12" x14ac:dyDescent="0.2">
      <c r="K11467" s="6"/>
      <c r="L11467" s="172"/>
    </row>
    <row r="11468" spans="11:12" x14ac:dyDescent="0.2">
      <c r="K11468" s="6"/>
      <c r="L11468" s="172"/>
    </row>
    <row r="11469" spans="11:12" x14ac:dyDescent="0.2">
      <c r="K11469" s="6"/>
      <c r="L11469" s="172"/>
    </row>
    <row r="11470" spans="11:12" x14ac:dyDescent="0.2">
      <c r="K11470" s="6"/>
      <c r="L11470" s="172"/>
    </row>
    <row r="11471" spans="11:12" x14ac:dyDescent="0.2">
      <c r="K11471" s="6"/>
      <c r="L11471" s="172"/>
    </row>
    <row r="11472" spans="11:12" x14ac:dyDescent="0.2">
      <c r="K11472" s="6"/>
      <c r="L11472" s="172"/>
    </row>
    <row r="11473" spans="11:12" x14ac:dyDescent="0.2">
      <c r="K11473" s="6"/>
      <c r="L11473" s="172"/>
    </row>
    <row r="11474" spans="11:12" x14ac:dyDescent="0.2">
      <c r="K11474" s="6"/>
      <c r="L11474" s="172"/>
    </row>
    <row r="11475" spans="11:12" x14ac:dyDescent="0.2">
      <c r="K11475" s="6"/>
      <c r="L11475" s="172"/>
    </row>
    <row r="11476" spans="11:12" x14ac:dyDescent="0.2">
      <c r="K11476" s="6"/>
      <c r="L11476" s="172"/>
    </row>
    <row r="11477" spans="11:12" x14ac:dyDescent="0.2">
      <c r="K11477" s="6"/>
      <c r="L11477" s="172"/>
    </row>
    <row r="11478" spans="11:12" x14ac:dyDescent="0.2">
      <c r="K11478" s="6"/>
      <c r="L11478" s="172"/>
    </row>
    <row r="11479" spans="11:12" x14ac:dyDescent="0.2">
      <c r="K11479" s="6"/>
      <c r="L11479" s="172"/>
    </row>
    <row r="11480" spans="11:12" x14ac:dyDescent="0.2">
      <c r="K11480" s="6"/>
      <c r="L11480" s="172"/>
    </row>
    <row r="11481" spans="11:12" x14ac:dyDescent="0.2">
      <c r="K11481" s="6"/>
      <c r="L11481" s="172"/>
    </row>
    <row r="11482" spans="11:12" x14ac:dyDescent="0.2">
      <c r="K11482" s="6"/>
      <c r="L11482" s="172"/>
    </row>
    <row r="11483" spans="11:12" x14ac:dyDescent="0.2">
      <c r="K11483" s="6"/>
      <c r="L11483" s="172"/>
    </row>
    <row r="11484" spans="11:12" x14ac:dyDescent="0.2">
      <c r="K11484" s="6"/>
      <c r="L11484" s="172"/>
    </row>
    <row r="11485" spans="11:12" x14ac:dyDescent="0.2">
      <c r="K11485" s="6"/>
      <c r="L11485" s="172"/>
    </row>
    <row r="11486" spans="11:12" x14ac:dyDescent="0.2">
      <c r="K11486" s="6"/>
      <c r="L11486" s="172"/>
    </row>
    <row r="11487" spans="11:12" x14ac:dyDescent="0.2">
      <c r="K11487" s="6"/>
      <c r="L11487" s="172"/>
    </row>
    <row r="11488" spans="11:12" x14ac:dyDescent="0.2">
      <c r="K11488" s="6"/>
      <c r="L11488" s="172"/>
    </row>
    <row r="11489" spans="11:12" x14ac:dyDescent="0.2">
      <c r="K11489" s="6"/>
      <c r="L11489" s="172"/>
    </row>
    <row r="11490" spans="11:12" x14ac:dyDescent="0.2">
      <c r="K11490" s="6"/>
      <c r="L11490" s="172"/>
    </row>
    <row r="11491" spans="11:12" x14ac:dyDescent="0.2">
      <c r="K11491" s="6"/>
      <c r="L11491" s="172"/>
    </row>
    <row r="11492" spans="11:12" x14ac:dyDescent="0.2">
      <c r="K11492" s="6"/>
      <c r="L11492" s="172"/>
    </row>
    <row r="11493" spans="11:12" x14ac:dyDescent="0.2">
      <c r="K11493" s="6"/>
      <c r="L11493" s="172"/>
    </row>
    <row r="11494" spans="11:12" x14ac:dyDescent="0.2">
      <c r="K11494" s="6"/>
      <c r="L11494" s="172"/>
    </row>
    <row r="11495" spans="11:12" x14ac:dyDescent="0.2">
      <c r="K11495" s="6"/>
      <c r="L11495" s="172"/>
    </row>
    <row r="11496" spans="11:12" x14ac:dyDescent="0.2">
      <c r="K11496" s="6"/>
      <c r="L11496" s="172"/>
    </row>
    <row r="11497" spans="11:12" x14ac:dyDescent="0.2">
      <c r="K11497" s="6"/>
      <c r="L11497" s="172"/>
    </row>
    <row r="11498" spans="11:12" x14ac:dyDescent="0.2">
      <c r="K11498" s="6"/>
      <c r="L11498" s="172"/>
    </row>
    <row r="11499" spans="11:12" x14ac:dyDescent="0.2">
      <c r="K11499" s="6"/>
      <c r="L11499" s="172"/>
    </row>
    <row r="11500" spans="11:12" x14ac:dyDescent="0.2">
      <c r="K11500" s="6"/>
      <c r="L11500" s="172"/>
    </row>
    <row r="11501" spans="11:12" x14ac:dyDescent="0.2">
      <c r="K11501" s="6"/>
      <c r="L11501" s="172"/>
    </row>
    <row r="11502" spans="11:12" x14ac:dyDescent="0.2">
      <c r="K11502" s="6"/>
      <c r="L11502" s="172"/>
    </row>
    <row r="11503" spans="11:12" x14ac:dyDescent="0.2">
      <c r="K11503" s="6"/>
      <c r="L11503" s="172"/>
    </row>
    <row r="11504" spans="11:12" x14ac:dyDescent="0.2">
      <c r="K11504" s="6"/>
      <c r="L11504" s="172"/>
    </row>
    <row r="11505" spans="11:12" x14ac:dyDescent="0.2">
      <c r="K11505" s="6"/>
      <c r="L11505" s="172"/>
    </row>
    <row r="11506" spans="11:12" x14ac:dyDescent="0.2">
      <c r="K11506" s="6"/>
      <c r="L11506" s="172"/>
    </row>
    <row r="11507" spans="11:12" x14ac:dyDescent="0.2">
      <c r="K11507" s="6"/>
      <c r="L11507" s="172"/>
    </row>
    <row r="11508" spans="11:12" x14ac:dyDescent="0.2">
      <c r="K11508" s="6"/>
      <c r="L11508" s="172"/>
    </row>
    <row r="11509" spans="11:12" x14ac:dyDescent="0.2">
      <c r="K11509" s="6"/>
      <c r="L11509" s="172"/>
    </row>
    <row r="11510" spans="11:12" x14ac:dyDescent="0.2">
      <c r="K11510" s="6"/>
      <c r="L11510" s="172"/>
    </row>
    <row r="11511" spans="11:12" x14ac:dyDescent="0.2">
      <c r="K11511" s="6"/>
      <c r="L11511" s="172"/>
    </row>
    <row r="11512" spans="11:12" x14ac:dyDescent="0.2">
      <c r="K11512" s="6"/>
      <c r="L11512" s="172"/>
    </row>
    <row r="11513" spans="11:12" x14ac:dyDescent="0.2">
      <c r="K11513" s="6"/>
      <c r="L11513" s="172"/>
    </row>
    <row r="11514" spans="11:12" x14ac:dyDescent="0.2">
      <c r="K11514" s="6"/>
      <c r="L11514" s="172"/>
    </row>
    <row r="11515" spans="11:12" x14ac:dyDescent="0.2">
      <c r="K11515" s="6"/>
      <c r="L11515" s="172"/>
    </row>
    <row r="11516" spans="11:12" x14ac:dyDescent="0.2">
      <c r="K11516" s="6"/>
      <c r="L11516" s="172"/>
    </row>
    <row r="11517" spans="11:12" x14ac:dyDescent="0.2">
      <c r="K11517" s="6"/>
      <c r="L11517" s="172"/>
    </row>
    <row r="11518" spans="11:12" x14ac:dyDescent="0.2">
      <c r="K11518" s="6"/>
      <c r="L11518" s="172"/>
    </row>
    <row r="11519" spans="11:12" x14ac:dyDescent="0.2">
      <c r="K11519" s="6"/>
      <c r="L11519" s="172"/>
    </row>
    <row r="11520" spans="11:12" x14ac:dyDescent="0.2">
      <c r="K11520" s="6"/>
      <c r="L11520" s="172"/>
    </row>
    <row r="11521" spans="11:12" x14ac:dyDescent="0.2">
      <c r="K11521" s="6"/>
      <c r="L11521" s="172"/>
    </row>
    <row r="11522" spans="11:12" x14ac:dyDescent="0.2">
      <c r="K11522" s="6"/>
      <c r="L11522" s="172"/>
    </row>
    <row r="11523" spans="11:12" x14ac:dyDescent="0.2">
      <c r="K11523" s="6"/>
      <c r="L11523" s="172"/>
    </row>
    <row r="11524" spans="11:12" x14ac:dyDescent="0.2">
      <c r="K11524" s="6"/>
      <c r="L11524" s="172"/>
    </row>
    <row r="11525" spans="11:12" x14ac:dyDescent="0.2">
      <c r="K11525" s="6"/>
      <c r="L11525" s="172"/>
    </row>
    <row r="11526" spans="11:12" x14ac:dyDescent="0.2">
      <c r="K11526" s="6"/>
      <c r="L11526" s="172"/>
    </row>
    <row r="11527" spans="11:12" x14ac:dyDescent="0.2">
      <c r="K11527" s="6"/>
      <c r="L11527" s="172"/>
    </row>
    <row r="11528" spans="11:12" x14ac:dyDescent="0.2">
      <c r="K11528" s="6"/>
      <c r="L11528" s="172"/>
    </row>
    <row r="11529" spans="11:12" x14ac:dyDescent="0.2">
      <c r="K11529" s="6"/>
      <c r="L11529" s="172"/>
    </row>
    <row r="11530" spans="11:12" x14ac:dyDescent="0.2">
      <c r="K11530" s="6"/>
      <c r="L11530" s="172"/>
    </row>
    <row r="11531" spans="11:12" x14ac:dyDescent="0.2">
      <c r="K11531" s="6"/>
      <c r="L11531" s="172"/>
    </row>
    <row r="11532" spans="11:12" x14ac:dyDescent="0.2">
      <c r="K11532" s="6"/>
      <c r="L11532" s="172"/>
    </row>
    <row r="11533" spans="11:12" x14ac:dyDescent="0.2">
      <c r="K11533" s="6"/>
      <c r="L11533" s="172"/>
    </row>
    <row r="11534" spans="11:12" x14ac:dyDescent="0.2">
      <c r="K11534" s="6"/>
      <c r="L11534" s="172"/>
    </row>
    <row r="11535" spans="11:12" x14ac:dyDescent="0.2">
      <c r="K11535" s="6"/>
      <c r="L11535" s="172"/>
    </row>
    <row r="11536" spans="11:12" x14ac:dyDescent="0.2">
      <c r="K11536" s="6"/>
      <c r="L11536" s="172"/>
    </row>
    <row r="11537" spans="11:12" x14ac:dyDescent="0.2">
      <c r="K11537" s="6"/>
      <c r="L11537" s="172"/>
    </row>
    <row r="11538" spans="11:12" x14ac:dyDescent="0.2">
      <c r="K11538" s="6"/>
      <c r="L11538" s="172"/>
    </row>
    <row r="11539" spans="11:12" x14ac:dyDescent="0.2">
      <c r="K11539" s="6"/>
      <c r="L11539" s="172"/>
    </row>
    <row r="11540" spans="11:12" x14ac:dyDescent="0.2">
      <c r="K11540" s="6"/>
      <c r="L11540" s="172"/>
    </row>
    <row r="11541" spans="11:12" x14ac:dyDescent="0.2">
      <c r="K11541" s="6"/>
      <c r="L11541" s="172"/>
    </row>
    <row r="11542" spans="11:12" x14ac:dyDescent="0.2">
      <c r="K11542" s="6"/>
      <c r="L11542" s="172"/>
    </row>
    <row r="11543" spans="11:12" x14ac:dyDescent="0.2">
      <c r="K11543" s="6"/>
      <c r="L11543" s="172"/>
    </row>
    <row r="11544" spans="11:12" x14ac:dyDescent="0.2">
      <c r="K11544" s="6"/>
      <c r="L11544" s="172"/>
    </row>
    <row r="11545" spans="11:12" x14ac:dyDescent="0.2">
      <c r="K11545" s="6"/>
      <c r="L11545" s="172"/>
    </row>
    <row r="11546" spans="11:12" x14ac:dyDescent="0.2">
      <c r="K11546" s="6"/>
      <c r="L11546" s="172"/>
    </row>
    <row r="11547" spans="11:12" x14ac:dyDescent="0.2">
      <c r="K11547" s="6"/>
      <c r="L11547" s="172"/>
    </row>
    <row r="11548" spans="11:12" x14ac:dyDescent="0.2">
      <c r="K11548" s="6"/>
      <c r="L11548" s="172"/>
    </row>
    <row r="11549" spans="11:12" x14ac:dyDescent="0.2">
      <c r="K11549" s="6"/>
      <c r="L11549" s="172"/>
    </row>
    <row r="11550" spans="11:12" x14ac:dyDescent="0.2">
      <c r="K11550" s="6"/>
      <c r="L11550" s="172"/>
    </row>
    <row r="11551" spans="11:12" x14ac:dyDescent="0.2">
      <c r="K11551" s="6"/>
      <c r="L11551" s="172"/>
    </row>
    <row r="11552" spans="11:12" x14ac:dyDescent="0.2">
      <c r="K11552" s="6"/>
      <c r="L11552" s="172"/>
    </row>
    <row r="11553" spans="11:12" x14ac:dyDescent="0.2">
      <c r="K11553" s="6"/>
      <c r="L11553" s="172"/>
    </row>
    <row r="11554" spans="11:12" x14ac:dyDescent="0.2">
      <c r="K11554" s="6"/>
      <c r="L11554" s="172"/>
    </row>
    <row r="11555" spans="11:12" x14ac:dyDescent="0.2">
      <c r="K11555" s="6"/>
      <c r="L11555" s="172"/>
    </row>
    <row r="11556" spans="11:12" x14ac:dyDescent="0.2">
      <c r="K11556" s="6"/>
      <c r="L11556" s="172"/>
    </row>
    <row r="11557" spans="11:12" x14ac:dyDescent="0.2">
      <c r="K11557" s="6"/>
      <c r="L11557" s="172"/>
    </row>
    <row r="11558" spans="11:12" x14ac:dyDescent="0.2">
      <c r="K11558" s="6"/>
      <c r="L11558" s="172"/>
    </row>
    <row r="11559" spans="11:12" x14ac:dyDescent="0.2">
      <c r="K11559" s="6"/>
      <c r="L11559" s="172"/>
    </row>
    <row r="11560" spans="11:12" x14ac:dyDescent="0.2">
      <c r="K11560" s="6"/>
      <c r="L11560" s="172"/>
    </row>
    <row r="11561" spans="11:12" x14ac:dyDescent="0.2">
      <c r="K11561" s="6"/>
      <c r="L11561" s="172"/>
    </row>
    <row r="11562" spans="11:12" x14ac:dyDescent="0.2">
      <c r="K11562" s="6"/>
      <c r="L11562" s="172"/>
    </row>
    <row r="11563" spans="11:12" x14ac:dyDescent="0.2">
      <c r="K11563" s="6"/>
      <c r="L11563" s="172"/>
    </row>
    <row r="11564" spans="11:12" x14ac:dyDescent="0.2">
      <c r="K11564" s="6"/>
      <c r="L11564" s="172"/>
    </row>
    <row r="11565" spans="11:12" x14ac:dyDescent="0.2">
      <c r="K11565" s="6"/>
      <c r="L11565" s="172"/>
    </row>
    <row r="11566" spans="11:12" x14ac:dyDescent="0.2">
      <c r="K11566" s="6"/>
      <c r="L11566" s="172"/>
    </row>
    <row r="11567" spans="11:12" x14ac:dyDescent="0.2">
      <c r="K11567" s="6"/>
      <c r="L11567" s="172"/>
    </row>
    <row r="11568" spans="11:12" x14ac:dyDescent="0.2">
      <c r="K11568" s="6"/>
      <c r="L11568" s="172"/>
    </row>
    <row r="11569" spans="11:12" x14ac:dyDescent="0.2">
      <c r="K11569" s="6"/>
      <c r="L11569" s="172"/>
    </row>
    <row r="11570" spans="11:12" x14ac:dyDescent="0.2">
      <c r="K11570" s="6"/>
      <c r="L11570" s="172"/>
    </row>
    <row r="11571" spans="11:12" x14ac:dyDescent="0.2">
      <c r="K11571" s="6"/>
      <c r="L11571" s="172"/>
    </row>
    <row r="11572" spans="11:12" x14ac:dyDescent="0.2">
      <c r="K11572" s="6"/>
      <c r="L11572" s="172"/>
    </row>
    <row r="11573" spans="11:12" x14ac:dyDescent="0.2">
      <c r="K11573" s="6"/>
      <c r="L11573" s="172"/>
    </row>
    <row r="11574" spans="11:12" x14ac:dyDescent="0.2">
      <c r="K11574" s="6"/>
      <c r="L11574" s="172"/>
    </row>
    <row r="11575" spans="11:12" x14ac:dyDescent="0.2">
      <c r="K11575" s="6"/>
      <c r="L11575" s="172"/>
    </row>
    <row r="11576" spans="11:12" x14ac:dyDescent="0.2">
      <c r="K11576" s="6"/>
      <c r="L11576" s="172"/>
    </row>
    <row r="11577" spans="11:12" x14ac:dyDescent="0.2">
      <c r="K11577" s="6"/>
      <c r="L11577" s="172"/>
    </row>
    <row r="11578" spans="11:12" x14ac:dyDescent="0.2">
      <c r="K11578" s="6"/>
      <c r="L11578" s="172"/>
    </row>
    <row r="11579" spans="11:12" x14ac:dyDescent="0.2">
      <c r="K11579" s="6"/>
      <c r="L11579" s="172"/>
    </row>
    <row r="11580" spans="11:12" x14ac:dyDescent="0.2">
      <c r="K11580" s="6"/>
      <c r="L11580" s="172"/>
    </row>
    <row r="11581" spans="11:12" x14ac:dyDescent="0.2">
      <c r="K11581" s="6"/>
      <c r="L11581" s="172"/>
    </row>
    <row r="11582" spans="11:12" x14ac:dyDescent="0.2">
      <c r="K11582" s="6"/>
      <c r="L11582" s="172"/>
    </row>
    <row r="11583" spans="11:12" x14ac:dyDescent="0.2">
      <c r="K11583" s="6"/>
      <c r="L11583" s="172"/>
    </row>
    <row r="11584" spans="11:12" x14ac:dyDescent="0.2">
      <c r="K11584" s="6"/>
      <c r="L11584" s="172"/>
    </row>
    <row r="11585" spans="11:12" x14ac:dyDescent="0.2">
      <c r="K11585" s="6"/>
      <c r="L11585" s="172"/>
    </row>
    <row r="11586" spans="11:12" x14ac:dyDescent="0.2">
      <c r="K11586" s="6"/>
      <c r="L11586" s="172"/>
    </row>
    <row r="11587" spans="11:12" x14ac:dyDescent="0.2">
      <c r="K11587" s="6"/>
      <c r="L11587" s="172"/>
    </row>
    <row r="11588" spans="11:12" x14ac:dyDescent="0.2">
      <c r="K11588" s="6"/>
      <c r="L11588" s="172"/>
    </row>
    <row r="11589" spans="11:12" x14ac:dyDescent="0.2">
      <c r="K11589" s="6"/>
      <c r="L11589" s="172"/>
    </row>
    <row r="11590" spans="11:12" x14ac:dyDescent="0.2">
      <c r="K11590" s="6"/>
      <c r="L11590" s="172"/>
    </row>
    <row r="11591" spans="11:12" x14ac:dyDescent="0.2">
      <c r="K11591" s="6"/>
      <c r="L11591" s="172"/>
    </row>
    <row r="11592" spans="11:12" x14ac:dyDescent="0.2">
      <c r="K11592" s="6"/>
      <c r="L11592" s="172"/>
    </row>
    <row r="11593" spans="11:12" x14ac:dyDescent="0.2">
      <c r="K11593" s="6"/>
      <c r="L11593" s="172"/>
    </row>
    <row r="11594" spans="11:12" x14ac:dyDescent="0.2">
      <c r="K11594" s="6"/>
      <c r="L11594" s="172"/>
    </row>
    <row r="11595" spans="11:12" x14ac:dyDescent="0.2">
      <c r="K11595" s="6"/>
      <c r="L11595" s="172"/>
    </row>
    <row r="11596" spans="11:12" x14ac:dyDescent="0.2">
      <c r="K11596" s="6"/>
      <c r="L11596" s="172"/>
    </row>
    <row r="11597" spans="11:12" x14ac:dyDescent="0.2">
      <c r="K11597" s="6"/>
      <c r="L11597" s="172"/>
    </row>
    <row r="11598" spans="11:12" x14ac:dyDescent="0.2">
      <c r="K11598" s="6"/>
      <c r="L11598" s="172"/>
    </row>
    <row r="11599" spans="11:12" x14ac:dyDescent="0.2">
      <c r="K11599" s="6"/>
      <c r="L11599" s="172"/>
    </row>
    <row r="11600" spans="11:12" x14ac:dyDescent="0.2">
      <c r="K11600" s="6"/>
      <c r="L11600" s="172"/>
    </row>
    <row r="11601" spans="11:12" x14ac:dyDescent="0.2">
      <c r="K11601" s="6"/>
      <c r="L11601" s="172"/>
    </row>
    <row r="11602" spans="11:12" x14ac:dyDescent="0.2">
      <c r="K11602" s="6"/>
      <c r="L11602" s="172"/>
    </row>
    <row r="11603" spans="11:12" x14ac:dyDescent="0.2">
      <c r="K11603" s="6"/>
      <c r="L11603" s="172"/>
    </row>
    <row r="11604" spans="11:12" x14ac:dyDescent="0.2">
      <c r="K11604" s="6"/>
      <c r="L11604" s="172"/>
    </row>
    <row r="11605" spans="11:12" x14ac:dyDescent="0.2">
      <c r="K11605" s="6"/>
      <c r="L11605" s="172"/>
    </row>
    <row r="11606" spans="11:12" x14ac:dyDescent="0.2">
      <c r="K11606" s="6"/>
      <c r="L11606" s="172"/>
    </row>
    <row r="11607" spans="11:12" x14ac:dyDescent="0.2">
      <c r="K11607" s="6"/>
      <c r="L11607" s="172"/>
    </row>
    <row r="11608" spans="11:12" x14ac:dyDescent="0.2">
      <c r="K11608" s="6"/>
      <c r="L11608" s="172"/>
    </row>
    <row r="11609" spans="11:12" x14ac:dyDescent="0.2">
      <c r="K11609" s="6"/>
      <c r="L11609" s="172"/>
    </row>
    <row r="11610" spans="11:12" x14ac:dyDescent="0.2">
      <c r="K11610" s="6"/>
      <c r="L11610" s="172"/>
    </row>
    <row r="11611" spans="11:12" x14ac:dyDescent="0.2">
      <c r="K11611" s="6"/>
      <c r="L11611" s="172"/>
    </row>
    <row r="11612" spans="11:12" x14ac:dyDescent="0.2">
      <c r="K11612" s="6"/>
      <c r="L11612" s="172"/>
    </row>
    <row r="11613" spans="11:12" x14ac:dyDescent="0.2">
      <c r="K11613" s="6"/>
      <c r="L11613" s="172"/>
    </row>
    <row r="11614" spans="11:12" x14ac:dyDescent="0.2">
      <c r="K11614" s="6"/>
      <c r="L11614" s="172"/>
    </row>
    <row r="11615" spans="11:12" x14ac:dyDescent="0.2">
      <c r="K11615" s="6"/>
      <c r="L11615" s="172"/>
    </row>
    <row r="11616" spans="11:12" x14ac:dyDescent="0.2">
      <c r="K11616" s="6"/>
      <c r="L11616" s="172"/>
    </row>
    <row r="11617" spans="11:12" x14ac:dyDescent="0.2">
      <c r="K11617" s="6"/>
      <c r="L11617" s="172"/>
    </row>
    <row r="11618" spans="11:12" x14ac:dyDescent="0.2">
      <c r="K11618" s="6"/>
      <c r="L11618" s="172"/>
    </row>
    <row r="11619" spans="11:12" x14ac:dyDescent="0.2">
      <c r="K11619" s="6"/>
      <c r="L11619" s="172"/>
    </row>
    <row r="11620" spans="11:12" x14ac:dyDescent="0.2">
      <c r="K11620" s="6"/>
      <c r="L11620" s="172"/>
    </row>
    <row r="11621" spans="11:12" x14ac:dyDescent="0.2">
      <c r="K11621" s="6"/>
      <c r="L11621" s="172"/>
    </row>
    <row r="11622" spans="11:12" x14ac:dyDescent="0.2">
      <c r="K11622" s="6"/>
      <c r="L11622" s="172"/>
    </row>
    <row r="11623" spans="11:12" x14ac:dyDescent="0.2">
      <c r="K11623" s="6"/>
      <c r="L11623" s="172"/>
    </row>
    <row r="11624" spans="11:12" x14ac:dyDescent="0.2">
      <c r="K11624" s="6"/>
      <c r="L11624" s="172"/>
    </row>
    <row r="11625" spans="11:12" x14ac:dyDescent="0.2">
      <c r="K11625" s="6"/>
      <c r="L11625" s="172"/>
    </row>
    <row r="11626" spans="11:12" x14ac:dyDescent="0.2">
      <c r="K11626" s="6"/>
      <c r="L11626" s="172"/>
    </row>
    <row r="11627" spans="11:12" x14ac:dyDescent="0.2">
      <c r="K11627" s="6"/>
      <c r="L11627" s="172"/>
    </row>
    <row r="11628" spans="11:12" x14ac:dyDescent="0.2">
      <c r="K11628" s="6"/>
      <c r="L11628" s="172"/>
    </row>
    <row r="11629" spans="11:12" x14ac:dyDescent="0.2">
      <c r="K11629" s="6"/>
      <c r="L11629" s="172"/>
    </row>
    <row r="11630" spans="11:12" x14ac:dyDescent="0.2">
      <c r="K11630" s="6"/>
      <c r="L11630" s="172"/>
    </row>
    <row r="11631" spans="11:12" x14ac:dyDescent="0.2">
      <c r="K11631" s="6"/>
      <c r="L11631" s="172"/>
    </row>
    <row r="11632" spans="11:12" x14ac:dyDescent="0.2">
      <c r="K11632" s="6"/>
      <c r="L11632" s="172"/>
    </row>
    <row r="11633" spans="11:12" x14ac:dyDescent="0.2">
      <c r="K11633" s="6"/>
      <c r="L11633" s="172"/>
    </row>
    <row r="11634" spans="11:12" x14ac:dyDescent="0.2">
      <c r="K11634" s="6"/>
      <c r="L11634" s="172"/>
    </row>
    <row r="11635" spans="11:12" x14ac:dyDescent="0.2">
      <c r="K11635" s="6"/>
      <c r="L11635" s="172"/>
    </row>
    <row r="11636" spans="11:12" x14ac:dyDescent="0.2">
      <c r="K11636" s="6"/>
      <c r="L11636" s="172"/>
    </row>
    <row r="11637" spans="11:12" x14ac:dyDescent="0.2">
      <c r="K11637" s="6"/>
      <c r="L11637" s="172"/>
    </row>
    <row r="11638" spans="11:12" x14ac:dyDescent="0.2">
      <c r="K11638" s="6"/>
      <c r="L11638" s="172"/>
    </row>
    <row r="11639" spans="11:12" x14ac:dyDescent="0.2">
      <c r="K11639" s="6"/>
      <c r="L11639" s="172"/>
    </row>
    <row r="11640" spans="11:12" x14ac:dyDescent="0.2">
      <c r="K11640" s="6"/>
      <c r="L11640" s="172"/>
    </row>
    <row r="11641" spans="11:12" x14ac:dyDescent="0.2">
      <c r="K11641" s="6"/>
      <c r="L11641" s="172"/>
    </row>
    <row r="11642" spans="11:12" x14ac:dyDescent="0.2">
      <c r="K11642" s="6"/>
      <c r="L11642" s="172"/>
    </row>
    <row r="11643" spans="11:12" x14ac:dyDescent="0.2">
      <c r="K11643" s="6"/>
      <c r="L11643" s="172"/>
    </row>
    <row r="11644" spans="11:12" x14ac:dyDescent="0.2">
      <c r="K11644" s="6"/>
      <c r="L11644" s="172"/>
    </row>
    <row r="11645" spans="11:12" x14ac:dyDescent="0.2">
      <c r="K11645" s="6"/>
      <c r="L11645" s="172"/>
    </row>
    <row r="11646" spans="11:12" x14ac:dyDescent="0.2">
      <c r="K11646" s="6"/>
      <c r="L11646" s="172"/>
    </row>
    <row r="11647" spans="11:12" x14ac:dyDescent="0.2">
      <c r="K11647" s="6"/>
      <c r="L11647" s="172"/>
    </row>
    <row r="11648" spans="11:12" x14ac:dyDescent="0.2">
      <c r="K11648" s="6"/>
      <c r="L11648" s="172"/>
    </row>
    <row r="11649" spans="11:12" x14ac:dyDescent="0.2">
      <c r="K11649" s="6"/>
      <c r="L11649" s="172"/>
    </row>
    <row r="11650" spans="11:12" x14ac:dyDescent="0.2">
      <c r="K11650" s="6"/>
      <c r="L11650" s="172"/>
    </row>
    <row r="11651" spans="11:12" x14ac:dyDescent="0.2">
      <c r="K11651" s="6"/>
      <c r="L11651" s="172"/>
    </row>
    <row r="11652" spans="11:12" x14ac:dyDescent="0.2">
      <c r="K11652" s="6"/>
      <c r="L11652" s="172"/>
    </row>
    <row r="11653" spans="11:12" x14ac:dyDescent="0.2">
      <c r="K11653" s="6"/>
      <c r="L11653" s="172"/>
    </row>
    <row r="11654" spans="11:12" x14ac:dyDescent="0.2">
      <c r="K11654" s="6"/>
      <c r="L11654" s="172"/>
    </row>
    <row r="11655" spans="11:12" x14ac:dyDescent="0.2">
      <c r="K11655" s="6"/>
      <c r="L11655" s="172"/>
    </row>
    <row r="11656" spans="11:12" x14ac:dyDescent="0.2">
      <c r="K11656" s="6"/>
      <c r="L11656" s="172"/>
    </row>
    <row r="11657" spans="11:12" x14ac:dyDescent="0.2">
      <c r="K11657" s="6"/>
      <c r="L11657" s="172"/>
    </row>
    <row r="11658" spans="11:12" x14ac:dyDescent="0.2">
      <c r="K11658" s="6"/>
      <c r="L11658" s="172"/>
    </row>
    <row r="11659" spans="11:12" x14ac:dyDescent="0.2">
      <c r="K11659" s="6"/>
      <c r="L11659" s="172"/>
    </row>
    <row r="11660" spans="11:12" x14ac:dyDescent="0.2">
      <c r="K11660" s="6"/>
      <c r="L11660" s="172"/>
    </row>
    <row r="11661" spans="11:12" x14ac:dyDescent="0.2">
      <c r="K11661" s="6"/>
      <c r="L11661" s="172"/>
    </row>
    <row r="11662" spans="11:12" x14ac:dyDescent="0.2">
      <c r="K11662" s="6"/>
      <c r="L11662" s="172"/>
    </row>
    <row r="11663" spans="11:12" x14ac:dyDescent="0.2">
      <c r="K11663" s="6"/>
      <c r="L11663" s="172"/>
    </row>
    <row r="11664" spans="11:12" x14ac:dyDescent="0.2">
      <c r="K11664" s="6"/>
      <c r="L11664" s="172"/>
    </row>
    <row r="11665" spans="11:12" x14ac:dyDescent="0.2">
      <c r="K11665" s="6"/>
      <c r="L11665" s="172"/>
    </row>
    <row r="11666" spans="11:12" x14ac:dyDescent="0.2">
      <c r="K11666" s="6"/>
      <c r="L11666" s="172"/>
    </row>
    <row r="11667" spans="11:12" x14ac:dyDescent="0.2">
      <c r="K11667" s="6"/>
      <c r="L11667" s="172"/>
    </row>
    <row r="11668" spans="11:12" x14ac:dyDescent="0.2">
      <c r="K11668" s="6"/>
      <c r="L11668" s="172"/>
    </row>
    <row r="11669" spans="11:12" x14ac:dyDescent="0.2">
      <c r="K11669" s="6"/>
      <c r="L11669" s="172"/>
    </row>
    <row r="11670" spans="11:12" x14ac:dyDescent="0.2">
      <c r="K11670" s="6"/>
      <c r="L11670" s="172"/>
    </row>
    <row r="11671" spans="11:12" x14ac:dyDescent="0.2">
      <c r="K11671" s="6"/>
      <c r="L11671" s="172"/>
    </row>
    <row r="11672" spans="11:12" x14ac:dyDescent="0.2">
      <c r="K11672" s="6"/>
      <c r="L11672" s="172"/>
    </row>
    <row r="11673" spans="11:12" x14ac:dyDescent="0.2">
      <c r="K11673" s="6"/>
      <c r="L11673" s="172"/>
    </row>
    <row r="11674" spans="11:12" x14ac:dyDescent="0.2">
      <c r="K11674" s="6"/>
      <c r="L11674" s="172"/>
    </row>
    <row r="11675" spans="11:12" x14ac:dyDescent="0.2">
      <c r="K11675" s="6"/>
      <c r="L11675" s="172"/>
    </row>
    <row r="11676" spans="11:12" x14ac:dyDescent="0.2">
      <c r="K11676" s="6"/>
      <c r="L11676" s="172"/>
    </row>
    <row r="11677" spans="11:12" x14ac:dyDescent="0.2">
      <c r="K11677" s="6"/>
      <c r="L11677" s="172"/>
    </row>
    <row r="11678" spans="11:12" x14ac:dyDescent="0.2">
      <c r="K11678" s="6"/>
      <c r="L11678" s="172"/>
    </row>
    <row r="11679" spans="11:12" x14ac:dyDescent="0.2">
      <c r="K11679" s="6"/>
      <c r="L11679" s="172"/>
    </row>
    <row r="11680" spans="11:12" x14ac:dyDescent="0.2">
      <c r="K11680" s="6"/>
      <c r="L11680" s="172"/>
    </row>
    <row r="11681" spans="11:12" x14ac:dyDescent="0.2">
      <c r="K11681" s="6"/>
      <c r="L11681" s="172"/>
    </row>
    <row r="11682" spans="11:12" x14ac:dyDescent="0.2">
      <c r="K11682" s="6"/>
      <c r="L11682" s="172"/>
    </row>
    <row r="11683" spans="11:12" x14ac:dyDescent="0.2">
      <c r="K11683" s="6"/>
      <c r="L11683" s="172"/>
    </row>
    <row r="11684" spans="11:12" x14ac:dyDescent="0.2">
      <c r="K11684" s="6"/>
      <c r="L11684" s="172"/>
    </row>
    <row r="11685" spans="11:12" x14ac:dyDescent="0.2">
      <c r="K11685" s="6"/>
      <c r="L11685" s="172"/>
    </row>
    <row r="11686" spans="11:12" x14ac:dyDescent="0.2">
      <c r="K11686" s="6"/>
      <c r="L11686" s="172"/>
    </row>
    <row r="11687" spans="11:12" x14ac:dyDescent="0.2">
      <c r="K11687" s="6"/>
      <c r="L11687" s="172"/>
    </row>
    <row r="11688" spans="11:12" x14ac:dyDescent="0.2">
      <c r="K11688" s="6"/>
      <c r="L11688" s="172"/>
    </row>
    <row r="11689" spans="11:12" x14ac:dyDescent="0.2">
      <c r="K11689" s="6"/>
      <c r="L11689" s="172"/>
    </row>
    <row r="11690" spans="11:12" x14ac:dyDescent="0.2">
      <c r="K11690" s="6"/>
      <c r="L11690" s="172"/>
    </row>
    <row r="11691" spans="11:12" x14ac:dyDescent="0.2">
      <c r="K11691" s="6"/>
      <c r="L11691" s="172"/>
    </row>
    <row r="11692" spans="11:12" x14ac:dyDescent="0.2">
      <c r="K11692" s="6"/>
      <c r="L11692" s="172"/>
    </row>
    <row r="11693" spans="11:12" x14ac:dyDescent="0.2">
      <c r="K11693" s="6"/>
      <c r="L11693" s="172"/>
    </row>
    <row r="11694" spans="11:12" x14ac:dyDescent="0.2">
      <c r="K11694" s="6"/>
      <c r="L11694" s="172"/>
    </row>
    <row r="11695" spans="11:12" x14ac:dyDescent="0.2">
      <c r="K11695" s="6"/>
      <c r="L11695" s="172"/>
    </row>
    <row r="11696" spans="11:12" x14ac:dyDescent="0.2">
      <c r="K11696" s="6"/>
      <c r="L11696" s="172"/>
    </row>
    <row r="11697" spans="11:12" x14ac:dyDescent="0.2">
      <c r="K11697" s="6"/>
      <c r="L11697" s="172"/>
    </row>
    <row r="11698" spans="11:12" x14ac:dyDescent="0.2">
      <c r="K11698" s="6"/>
      <c r="L11698" s="172"/>
    </row>
    <row r="11699" spans="11:12" x14ac:dyDescent="0.2">
      <c r="K11699" s="6"/>
      <c r="L11699" s="172"/>
    </row>
    <row r="11700" spans="11:12" x14ac:dyDescent="0.2">
      <c r="K11700" s="6"/>
      <c r="L11700" s="172"/>
    </row>
    <row r="11701" spans="11:12" x14ac:dyDescent="0.2">
      <c r="K11701" s="6"/>
      <c r="L11701" s="172"/>
    </row>
    <row r="11702" spans="11:12" x14ac:dyDescent="0.2">
      <c r="K11702" s="6"/>
      <c r="L11702" s="172"/>
    </row>
    <row r="11703" spans="11:12" x14ac:dyDescent="0.2">
      <c r="K11703" s="6"/>
      <c r="L11703" s="172"/>
    </row>
    <row r="11704" spans="11:12" x14ac:dyDescent="0.2">
      <c r="K11704" s="6"/>
      <c r="L11704" s="172"/>
    </row>
    <row r="11705" spans="11:12" x14ac:dyDescent="0.2">
      <c r="K11705" s="6"/>
      <c r="L11705" s="172"/>
    </row>
    <row r="11706" spans="11:12" x14ac:dyDescent="0.2">
      <c r="K11706" s="6"/>
      <c r="L11706" s="172"/>
    </row>
    <row r="11707" spans="11:12" x14ac:dyDescent="0.2">
      <c r="K11707" s="6"/>
      <c r="L11707" s="172"/>
    </row>
    <row r="11708" spans="11:12" x14ac:dyDescent="0.2">
      <c r="K11708" s="6"/>
      <c r="L11708" s="172"/>
    </row>
    <row r="11709" spans="11:12" x14ac:dyDescent="0.2">
      <c r="K11709" s="6"/>
      <c r="L11709" s="172"/>
    </row>
    <row r="11710" spans="11:12" x14ac:dyDescent="0.2">
      <c r="K11710" s="6"/>
      <c r="L11710" s="172"/>
    </row>
    <row r="11711" spans="11:12" x14ac:dyDescent="0.2">
      <c r="K11711" s="6"/>
      <c r="L11711" s="172"/>
    </row>
    <row r="11712" spans="11:12" x14ac:dyDescent="0.2">
      <c r="K11712" s="6"/>
      <c r="L11712" s="172"/>
    </row>
    <row r="11713" spans="11:12" x14ac:dyDescent="0.2">
      <c r="K11713" s="6"/>
      <c r="L11713" s="172"/>
    </row>
    <row r="11714" spans="11:12" x14ac:dyDescent="0.2">
      <c r="K11714" s="6"/>
      <c r="L11714" s="172"/>
    </row>
    <row r="11715" spans="11:12" x14ac:dyDescent="0.2">
      <c r="K11715" s="6"/>
      <c r="L11715" s="172"/>
    </row>
    <row r="11716" spans="11:12" x14ac:dyDescent="0.2">
      <c r="K11716" s="6"/>
      <c r="L11716" s="172"/>
    </row>
    <row r="11717" spans="11:12" x14ac:dyDescent="0.2">
      <c r="K11717" s="6"/>
      <c r="L11717" s="172"/>
    </row>
    <row r="11718" spans="11:12" x14ac:dyDescent="0.2">
      <c r="K11718" s="6"/>
      <c r="L11718" s="172"/>
    </row>
    <row r="11719" spans="11:12" x14ac:dyDescent="0.2">
      <c r="K11719" s="6"/>
      <c r="L11719" s="172"/>
    </row>
    <row r="11720" spans="11:12" x14ac:dyDescent="0.2">
      <c r="K11720" s="6"/>
      <c r="L11720" s="172"/>
    </row>
    <row r="11721" spans="11:12" x14ac:dyDescent="0.2">
      <c r="K11721" s="6"/>
      <c r="L11721" s="172"/>
    </row>
    <row r="11722" spans="11:12" x14ac:dyDescent="0.2">
      <c r="K11722" s="6"/>
      <c r="L11722" s="172"/>
    </row>
    <row r="11723" spans="11:12" x14ac:dyDescent="0.2">
      <c r="K11723" s="6"/>
      <c r="L11723" s="172"/>
    </row>
    <row r="11724" spans="11:12" x14ac:dyDescent="0.2">
      <c r="K11724" s="6"/>
      <c r="L11724" s="172"/>
    </row>
    <row r="11725" spans="11:12" x14ac:dyDescent="0.2">
      <c r="K11725" s="6"/>
      <c r="L11725" s="172"/>
    </row>
    <row r="11726" spans="11:12" x14ac:dyDescent="0.2">
      <c r="K11726" s="6"/>
      <c r="L11726" s="172"/>
    </row>
    <row r="11727" spans="11:12" x14ac:dyDescent="0.2">
      <c r="K11727" s="6"/>
      <c r="L11727" s="172"/>
    </row>
    <row r="11728" spans="11:12" x14ac:dyDescent="0.2">
      <c r="K11728" s="6"/>
      <c r="L11728" s="172"/>
    </row>
    <row r="11729" spans="11:12" x14ac:dyDescent="0.2">
      <c r="K11729" s="6"/>
      <c r="L11729" s="172"/>
    </row>
    <row r="11730" spans="11:12" x14ac:dyDescent="0.2">
      <c r="K11730" s="6"/>
      <c r="L11730" s="172"/>
    </row>
    <row r="11731" spans="11:12" x14ac:dyDescent="0.2">
      <c r="K11731" s="6"/>
      <c r="L11731" s="172"/>
    </row>
    <row r="11732" spans="11:12" x14ac:dyDescent="0.2">
      <c r="K11732" s="6"/>
      <c r="L11732" s="172"/>
    </row>
    <row r="11733" spans="11:12" x14ac:dyDescent="0.2">
      <c r="K11733" s="6"/>
      <c r="L11733" s="172"/>
    </row>
    <row r="11734" spans="11:12" x14ac:dyDescent="0.2">
      <c r="K11734" s="6"/>
      <c r="L11734" s="172"/>
    </row>
    <row r="11735" spans="11:12" x14ac:dyDescent="0.2">
      <c r="K11735" s="6"/>
      <c r="L11735" s="172"/>
    </row>
    <row r="11736" spans="11:12" x14ac:dyDescent="0.2">
      <c r="K11736" s="6"/>
      <c r="L11736" s="172"/>
    </row>
    <row r="11737" spans="11:12" x14ac:dyDescent="0.2">
      <c r="K11737" s="6"/>
      <c r="L11737" s="172"/>
    </row>
    <row r="11738" spans="11:12" x14ac:dyDescent="0.2">
      <c r="K11738" s="6"/>
      <c r="L11738" s="172"/>
    </row>
    <row r="11739" spans="11:12" x14ac:dyDescent="0.2">
      <c r="K11739" s="6"/>
      <c r="L11739" s="172"/>
    </row>
    <row r="11740" spans="11:12" x14ac:dyDescent="0.2">
      <c r="K11740" s="6"/>
      <c r="L11740" s="172"/>
    </row>
    <row r="11741" spans="11:12" x14ac:dyDescent="0.2">
      <c r="K11741" s="6"/>
      <c r="L11741" s="172"/>
    </row>
    <row r="11742" spans="11:12" x14ac:dyDescent="0.2">
      <c r="K11742" s="6"/>
      <c r="L11742" s="172"/>
    </row>
    <row r="11743" spans="11:12" x14ac:dyDescent="0.2">
      <c r="K11743" s="6"/>
      <c r="L11743" s="172"/>
    </row>
    <row r="11744" spans="11:12" x14ac:dyDescent="0.2">
      <c r="K11744" s="6"/>
      <c r="L11744" s="172"/>
    </row>
    <row r="11745" spans="11:12" x14ac:dyDescent="0.2">
      <c r="K11745" s="6"/>
      <c r="L11745" s="172"/>
    </row>
    <row r="11746" spans="11:12" x14ac:dyDescent="0.2">
      <c r="K11746" s="6"/>
      <c r="L11746" s="172"/>
    </row>
    <row r="11747" spans="11:12" x14ac:dyDescent="0.2">
      <c r="K11747" s="6"/>
      <c r="L11747" s="172"/>
    </row>
    <row r="11748" spans="11:12" x14ac:dyDescent="0.2">
      <c r="K11748" s="6"/>
      <c r="L11748" s="172"/>
    </row>
    <row r="11749" spans="11:12" x14ac:dyDescent="0.2">
      <c r="K11749" s="6"/>
      <c r="L11749" s="172"/>
    </row>
    <row r="11750" spans="11:12" x14ac:dyDescent="0.2">
      <c r="K11750" s="6"/>
      <c r="L11750" s="172"/>
    </row>
    <row r="11751" spans="11:12" x14ac:dyDescent="0.2">
      <c r="K11751" s="6"/>
      <c r="L11751" s="172"/>
    </row>
    <row r="11752" spans="11:12" x14ac:dyDescent="0.2">
      <c r="K11752" s="6"/>
      <c r="L11752" s="172"/>
    </row>
    <row r="11753" spans="11:12" x14ac:dyDescent="0.2">
      <c r="K11753" s="6"/>
      <c r="L11753" s="172"/>
    </row>
    <row r="11754" spans="11:12" x14ac:dyDescent="0.2">
      <c r="K11754" s="6"/>
      <c r="L11754" s="172"/>
    </row>
    <row r="11755" spans="11:12" x14ac:dyDescent="0.2">
      <c r="K11755" s="6"/>
      <c r="L11755" s="172"/>
    </row>
    <row r="11756" spans="11:12" x14ac:dyDescent="0.2">
      <c r="K11756" s="6"/>
      <c r="L11756" s="172"/>
    </row>
    <row r="11757" spans="11:12" x14ac:dyDescent="0.2">
      <c r="K11757" s="6"/>
      <c r="L11757" s="172"/>
    </row>
    <row r="11758" spans="11:12" x14ac:dyDescent="0.2">
      <c r="K11758" s="6"/>
      <c r="L11758" s="172"/>
    </row>
    <row r="11759" spans="11:12" x14ac:dyDescent="0.2">
      <c r="K11759" s="6"/>
      <c r="L11759" s="172"/>
    </row>
    <row r="11760" spans="11:12" x14ac:dyDescent="0.2">
      <c r="K11760" s="6"/>
      <c r="L11760" s="172"/>
    </row>
    <row r="11761" spans="11:12" x14ac:dyDescent="0.2">
      <c r="K11761" s="6"/>
      <c r="L11761" s="172"/>
    </row>
    <row r="11762" spans="11:12" x14ac:dyDescent="0.2">
      <c r="K11762" s="6"/>
      <c r="L11762" s="172"/>
    </row>
    <row r="11763" spans="11:12" x14ac:dyDescent="0.2">
      <c r="K11763" s="6"/>
      <c r="L11763" s="172"/>
    </row>
    <row r="11764" spans="11:12" x14ac:dyDescent="0.2">
      <c r="K11764" s="6"/>
      <c r="L11764" s="172"/>
    </row>
    <row r="11765" spans="11:12" x14ac:dyDescent="0.2">
      <c r="K11765" s="6"/>
      <c r="L11765" s="172"/>
    </row>
    <row r="11766" spans="11:12" x14ac:dyDescent="0.2">
      <c r="K11766" s="6"/>
      <c r="L11766" s="172"/>
    </row>
    <row r="11767" spans="11:12" x14ac:dyDescent="0.2">
      <c r="K11767" s="6"/>
      <c r="L11767" s="172"/>
    </row>
    <row r="11768" spans="11:12" x14ac:dyDescent="0.2">
      <c r="K11768" s="6"/>
      <c r="L11768" s="172"/>
    </row>
    <row r="11769" spans="11:12" x14ac:dyDescent="0.2">
      <c r="K11769" s="6"/>
      <c r="L11769" s="172"/>
    </row>
    <row r="11770" spans="11:12" x14ac:dyDescent="0.2">
      <c r="K11770" s="6"/>
      <c r="L11770" s="172"/>
    </row>
    <row r="11771" spans="11:12" x14ac:dyDescent="0.2">
      <c r="K11771" s="6"/>
      <c r="L11771" s="172"/>
    </row>
    <row r="11772" spans="11:12" x14ac:dyDescent="0.2">
      <c r="K11772" s="6"/>
      <c r="L11772" s="172"/>
    </row>
    <row r="11773" spans="11:12" x14ac:dyDescent="0.2">
      <c r="K11773" s="6"/>
      <c r="L11773" s="172"/>
    </row>
    <row r="11774" spans="11:12" x14ac:dyDescent="0.2">
      <c r="K11774" s="6"/>
      <c r="L11774" s="172"/>
    </row>
    <row r="11775" spans="11:12" x14ac:dyDescent="0.2">
      <c r="K11775" s="6"/>
      <c r="L11775" s="172"/>
    </row>
    <row r="11776" spans="11:12" x14ac:dyDescent="0.2">
      <c r="K11776" s="6"/>
      <c r="L11776" s="172"/>
    </row>
    <row r="11777" spans="11:12" x14ac:dyDescent="0.2">
      <c r="K11777" s="6"/>
      <c r="L11777" s="172"/>
    </row>
    <row r="11778" spans="11:12" x14ac:dyDescent="0.2">
      <c r="K11778" s="6"/>
      <c r="L11778" s="172"/>
    </row>
    <row r="11779" spans="11:12" x14ac:dyDescent="0.2">
      <c r="K11779" s="6"/>
      <c r="L11779" s="172"/>
    </row>
    <row r="11780" spans="11:12" x14ac:dyDescent="0.2">
      <c r="K11780" s="6"/>
      <c r="L11780" s="172"/>
    </row>
    <row r="11781" spans="11:12" x14ac:dyDescent="0.2">
      <c r="K11781" s="6"/>
      <c r="L11781" s="172"/>
    </row>
    <row r="11782" spans="11:12" x14ac:dyDescent="0.2">
      <c r="K11782" s="6"/>
      <c r="L11782" s="172"/>
    </row>
    <row r="11783" spans="11:12" x14ac:dyDescent="0.2">
      <c r="K11783" s="6"/>
      <c r="L11783" s="172"/>
    </row>
    <row r="11784" spans="11:12" x14ac:dyDescent="0.2">
      <c r="K11784" s="6"/>
      <c r="L11784" s="172"/>
    </row>
    <row r="11785" spans="11:12" x14ac:dyDescent="0.2">
      <c r="K11785" s="6"/>
      <c r="L11785" s="172"/>
    </row>
    <row r="11786" spans="11:12" x14ac:dyDescent="0.2">
      <c r="K11786" s="6"/>
      <c r="L11786" s="172"/>
    </row>
    <row r="11787" spans="11:12" x14ac:dyDescent="0.2">
      <c r="K11787" s="6"/>
      <c r="L11787" s="172"/>
    </row>
    <row r="11788" spans="11:12" x14ac:dyDescent="0.2">
      <c r="K11788" s="6"/>
      <c r="L11788" s="172"/>
    </row>
    <row r="11789" spans="11:12" x14ac:dyDescent="0.2">
      <c r="K11789" s="6"/>
      <c r="L11789" s="172"/>
    </row>
    <row r="11790" spans="11:12" x14ac:dyDescent="0.2">
      <c r="K11790" s="6"/>
      <c r="L11790" s="172"/>
    </row>
    <row r="11791" spans="11:12" x14ac:dyDescent="0.2">
      <c r="K11791" s="6"/>
      <c r="L11791" s="172"/>
    </row>
    <row r="11792" spans="11:12" x14ac:dyDescent="0.2">
      <c r="K11792" s="6"/>
      <c r="L11792" s="172"/>
    </row>
    <row r="11793" spans="11:12" x14ac:dyDescent="0.2">
      <c r="K11793" s="6"/>
      <c r="L11793" s="172"/>
    </row>
    <row r="11794" spans="11:12" x14ac:dyDescent="0.2">
      <c r="K11794" s="6"/>
      <c r="L11794" s="172"/>
    </row>
    <row r="11795" spans="11:12" x14ac:dyDescent="0.2">
      <c r="K11795" s="6"/>
      <c r="L11795" s="172"/>
    </row>
    <row r="11796" spans="11:12" x14ac:dyDescent="0.2">
      <c r="K11796" s="6"/>
      <c r="L11796" s="172"/>
    </row>
    <row r="11797" spans="11:12" x14ac:dyDescent="0.2">
      <c r="K11797" s="6"/>
      <c r="L11797" s="172"/>
    </row>
    <row r="11798" spans="11:12" x14ac:dyDescent="0.2">
      <c r="K11798" s="6"/>
      <c r="L11798" s="172"/>
    </row>
    <row r="11799" spans="11:12" x14ac:dyDescent="0.2">
      <c r="K11799" s="6"/>
      <c r="L11799" s="172"/>
    </row>
    <row r="11800" spans="11:12" x14ac:dyDescent="0.2">
      <c r="K11800" s="6"/>
      <c r="L11800" s="172"/>
    </row>
    <row r="11801" spans="11:12" x14ac:dyDescent="0.2">
      <c r="K11801" s="6"/>
      <c r="L11801" s="172"/>
    </row>
    <row r="11802" spans="11:12" x14ac:dyDescent="0.2">
      <c r="K11802" s="6"/>
      <c r="L11802" s="172"/>
    </row>
    <row r="11803" spans="11:12" x14ac:dyDescent="0.2">
      <c r="K11803" s="6"/>
      <c r="L11803" s="172"/>
    </row>
    <row r="11804" spans="11:12" x14ac:dyDescent="0.2">
      <c r="K11804" s="6"/>
      <c r="L11804" s="172"/>
    </row>
    <row r="11805" spans="11:12" x14ac:dyDescent="0.2">
      <c r="K11805" s="6"/>
      <c r="L11805" s="172"/>
    </row>
    <row r="11806" spans="11:12" x14ac:dyDescent="0.2">
      <c r="K11806" s="6"/>
      <c r="L11806" s="172"/>
    </row>
    <row r="11807" spans="11:12" x14ac:dyDescent="0.2">
      <c r="K11807" s="6"/>
      <c r="L11807" s="172"/>
    </row>
    <row r="11808" spans="11:12" x14ac:dyDescent="0.2">
      <c r="K11808" s="6"/>
      <c r="L11808" s="172"/>
    </row>
    <row r="11809" spans="11:12" x14ac:dyDescent="0.2">
      <c r="K11809" s="6"/>
      <c r="L11809" s="172"/>
    </row>
    <row r="11810" spans="11:12" x14ac:dyDescent="0.2">
      <c r="K11810" s="6"/>
      <c r="L11810" s="172"/>
    </row>
    <row r="11811" spans="11:12" x14ac:dyDescent="0.2">
      <c r="K11811" s="6"/>
      <c r="L11811" s="172"/>
    </row>
    <row r="11812" spans="11:12" x14ac:dyDescent="0.2">
      <c r="K11812" s="6"/>
      <c r="L11812" s="172"/>
    </row>
    <row r="11813" spans="11:12" x14ac:dyDescent="0.2">
      <c r="K11813" s="6"/>
      <c r="L11813" s="172"/>
    </row>
    <row r="11814" spans="11:12" x14ac:dyDescent="0.2">
      <c r="K11814" s="6"/>
      <c r="L11814" s="172"/>
    </row>
    <row r="11815" spans="11:12" x14ac:dyDescent="0.2">
      <c r="K11815" s="6"/>
      <c r="L11815" s="172"/>
    </row>
    <row r="11816" spans="11:12" x14ac:dyDescent="0.2">
      <c r="K11816" s="6"/>
      <c r="L11816" s="172"/>
    </row>
    <row r="11817" spans="11:12" x14ac:dyDescent="0.2">
      <c r="K11817" s="6"/>
      <c r="L11817" s="172"/>
    </row>
    <row r="11818" spans="11:12" x14ac:dyDescent="0.2">
      <c r="K11818" s="6"/>
      <c r="L11818" s="172"/>
    </row>
    <row r="11819" spans="11:12" x14ac:dyDescent="0.2">
      <c r="K11819" s="6"/>
      <c r="L11819" s="172"/>
    </row>
    <row r="11820" spans="11:12" x14ac:dyDescent="0.2">
      <c r="K11820" s="6"/>
      <c r="L11820" s="172"/>
    </row>
    <row r="11821" spans="11:12" x14ac:dyDescent="0.2">
      <c r="K11821" s="6"/>
      <c r="L11821" s="172"/>
    </row>
    <row r="11822" spans="11:12" x14ac:dyDescent="0.2">
      <c r="K11822" s="6"/>
      <c r="L11822" s="172"/>
    </row>
    <row r="11823" spans="11:12" x14ac:dyDescent="0.2">
      <c r="K11823" s="6"/>
      <c r="L11823" s="172"/>
    </row>
    <row r="11824" spans="11:12" x14ac:dyDescent="0.2">
      <c r="K11824" s="6"/>
      <c r="L11824" s="172"/>
    </row>
    <row r="11825" spans="11:12" x14ac:dyDescent="0.2">
      <c r="K11825" s="6"/>
      <c r="L11825" s="172"/>
    </row>
    <row r="11826" spans="11:12" x14ac:dyDescent="0.2">
      <c r="K11826" s="6"/>
      <c r="L11826" s="172"/>
    </row>
    <row r="11827" spans="11:12" x14ac:dyDescent="0.2">
      <c r="K11827" s="6"/>
      <c r="L11827" s="172"/>
    </row>
    <row r="11828" spans="11:12" x14ac:dyDescent="0.2">
      <c r="K11828" s="6"/>
      <c r="L11828" s="172"/>
    </row>
    <row r="11829" spans="11:12" x14ac:dyDescent="0.2">
      <c r="K11829" s="6"/>
      <c r="L11829" s="172"/>
    </row>
    <row r="11830" spans="11:12" x14ac:dyDescent="0.2">
      <c r="K11830" s="6"/>
      <c r="L11830" s="172"/>
    </row>
    <row r="11831" spans="11:12" x14ac:dyDescent="0.2">
      <c r="K11831" s="6"/>
      <c r="L11831" s="172"/>
    </row>
    <row r="11832" spans="11:12" x14ac:dyDescent="0.2">
      <c r="K11832" s="6"/>
      <c r="L11832" s="172"/>
    </row>
    <row r="11833" spans="11:12" x14ac:dyDescent="0.2">
      <c r="K11833" s="6"/>
      <c r="L11833" s="172"/>
    </row>
    <row r="11834" spans="11:12" x14ac:dyDescent="0.2">
      <c r="K11834" s="6"/>
      <c r="L11834" s="172"/>
    </row>
    <row r="11835" spans="11:12" x14ac:dyDescent="0.2">
      <c r="K11835" s="6"/>
      <c r="L11835" s="172"/>
    </row>
    <row r="11836" spans="11:12" x14ac:dyDescent="0.2">
      <c r="K11836" s="6"/>
      <c r="L11836" s="172"/>
    </row>
    <row r="11837" spans="11:12" x14ac:dyDescent="0.2">
      <c r="K11837" s="6"/>
      <c r="L11837" s="172"/>
    </row>
    <row r="11838" spans="11:12" x14ac:dyDescent="0.2">
      <c r="K11838" s="6"/>
      <c r="L11838" s="172"/>
    </row>
    <row r="11839" spans="11:12" x14ac:dyDescent="0.2">
      <c r="K11839" s="6"/>
      <c r="L11839" s="172"/>
    </row>
    <row r="11840" spans="11:12" x14ac:dyDescent="0.2">
      <c r="K11840" s="6"/>
      <c r="L11840" s="172"/>
    </row>
    <row r="11841" spans="11:12" x14ac:dyDescent="0.2">
      <c r="K11841" s="6"/>
      <c r="L11841" s="172"/>
    </row>
    <row r="11842" spans="11:12" x14ac:dyDescent="0.2">
      <c r="K11842" s="6"/>
      <c r="L11842" s="172"/>
    </row>
    <row r="11843" spans="11:12" x14ac:dyDescent="0.2">
      <c r="K11843" s="6"/>
      <c r="L11843" s="172"/>
    </row>
    <row r="11844" spans="11:12" x14ac:dyDescent="0.2">
      <c r="K11844" s="6"/>
      <c r="L11844" s="172"/>
    </row>
    <row r="11845" spans="11:12" x14ac:dyDescent="0.2">
      <c r="K11845" s="6"/>
      <c r="L11845" s="172"/>
    </row>
    <row r="11846" spans="11:12" x14ac:dyDescent="0.2">
      <c r="K11846" s="6"/>
      <c r="L11846" s="172"/>
    </row>
    <row r="11847" spans="11:12" x14ac:dyDescent="0.2">
      <c r="K11847" s="6"/>
      <c r="L11847" s="172"/>
    </row>
    <row r="11848" spans="11:12" x14ac:dyDescent="0.2">
      <c r="K11848" s="6"/>
      <c r="L11848" s="172"/>
    </row>
    <row r="11849" spans="11:12" x14ac:dyDescent="0.2">
      <c r="K11849" s="6"/>
      <c r="L11849" s="172"/>
    </row>
    <row r="11850" spans="11:12" x14ac:dyDescent="0.2">
      <c r="K11850" s="6"/>
      <c r="L11850" s="172"/>
    </row>
    <row r="11851" spans="11:12" x14ac:dyDescent="0.2">
      <c r="K11851" s="6"/>
      <c r="L11851" s="172"/>
    </row>
    <row r="11852" spans="11:12" x14ac:dyDescent="0.2">
      <c r="K11852" s="6"/>
      <c r="L11852" s="172"/>
    </row>
    <row r="11853" spans="11:12" x14ac:dyDescent="0.2">
      <c r="K11853" s="6"/>
      <c r="L11853" s="172"/>
    </row>
    <row r="11854" spans="11:12" x14ac:dyDescent="0.2">
      <c r="K11854" s="6"/>
      <c r="L11854" s="172"/>
    </row>
    <row r="11855" spans="11:12" x14ac:dyDescent="0.2">
      <c r="K11855" s="6"/>
      <c r="L11855" s="172"/>
    </row>
    <row r="11856" spans="11:12" x14ac:dyDescent="0.2">
      <c r="K11856" s="6"/>
      <c r="L11856" s="172"/>
    </row>
    <row r="11857" spans="11:12" x14ac:dyDescent="0.2">
      <c r="K11857" s="6"/>
      <c r="L11857" s="172"/>
    </row>
    <row r="11858" spans="11:12" x14ac:dyDescent="0.2">
      <c r="K11858" s="6"/>
      <c r="L11858" s="172"/>
    </row>
    <row r="11859" spans="11:12" x14ac:dyDescent="0.2">
      <c r="K11859" s="6"/>
      <c r="L11859" s="172"/>
    </row>
    <row r="11860" spans="11:12" x14ac:dyDescent="0.2">
      <c r="K11860" s="6"/>
      <c r="L11860" s="172"/>
    </row>
    <row r="11861" spans="11:12" x14ac:dyDescent="0.2">
      <c r="K11861" s="6"/>
      <c r="L11861" s="172"/>
    </row>
    <row r="11862" spans="11:12" x14ac:dyDescent="0.2">
      <c r="K11862" s="6"/>
      <c r="L11862" s="172"/>
    </row>
    <row r="11863" spans="11:12" x14ac:dyDescent="0.2">
      <c r="K11863" s="6"/>
      <c r="L11863" s="172"/>
    </row>
    <row r="11864" spans="11:12" x14ac:dyDescent="0.2">
      <c r="K11864" s="6"/>
      <c r="L11864" s="172"/>
    </row>
    <row r="11865" spans="11:12" x14ac:dyDescent="0.2">
      <c r="K11865" s="6"/>
      <c r="L11865" s="172"/>
    </row>
    <row r="11866" spans="11:12" x14ac:dyDescent="0.2">
      <c r="K11866" s="6"/>
      <c r="L11866" s="172"/>
    </row>
    <row r="11867" spans="11:12" x14ac:dyDescent="0.2">
      <c r="K11867" s="6"/>
      <c r="L11867" s="172"/>
    </row>
    <row r="11868" spans="11:12" x14ac:dyDescent="0.2">
      <c r="K11868" s="6"/>
      <c r="L11868" s="172"/>
    </row>
    <row r="11869" spans="11:12" x14ac:dyDescent="0.2">
      <c r="K11869" s="6"/>
      <c r="L11869" s="172"/>
    </row>
    <row r="11870" spans="11:12" x14ac:dyDescent="0.2">
      <c r="K11870" s="6"/>
      <c r="L11870" s="172"/>
    </row>
    <row r="11871" spans="11:12" x14ac:dyDescent="0.2">
      <c r="K11871" s="6"/>
      <c r="L11871" s="172"/>
    </row>
    <row r="11872" spans="11:12" x14ac:dyDescent="0.2">
      <c r="K11872" s="6"/>
      <c r="L11872" s="172"/>
    </row>
    <row r="11873" spans="11:12" x14ac:dyDescent="0.2">
      <c r="K11873" s="6"/>
      <c r="L11873" s="172"/>
    </row>
    <row r="11874" spans="11:12" x14ac:dyDescent="0.2">
      <c r="K11874" s="6"/>
      <c r="L11874" s="172"/>
    </row>
    <row r="11875" spans="11:12" x14ac:dyDescent="0.2">
      <c r="K11875" s="6"/>
      <c r="L11875" s="172"/>
    </row>
    <row r="11876" spans="11:12" x14ac:dyDescent="0.2">
      <c r="K11876" s="6"/>
      <c r="L11876" s="172"/>
    </row>
    <row r="11877" spans="11:12" x14ac:dyDescent="0.2">
      <c r="K11877" s="6"/>
      <c r="L11877" s="172"/>
    </row>
    <row r="11878" spans="11:12" x14ac:dyDescent="0.2">
      <c r="K11878" s="6"/>
      <c r="L11878" s="172"/>
    </row>
    <row r="11879" spans="11:12" x14ac:dyDescent="0.2">
      <c r="K11879" s="6"/>
      <c r="L11879" s="172"/>
    </row>
    <row r="11880" spans="11:12" x14ac:dyDescent="0.2">
      <c r="K11880" s="6"/>
      <c r="L11880" s="172"/>
    </row>
    <row r="11881" spans="11:12" x14ac:dyDescent="0.2">
      <c r="K11881" s="6"/>
      <c r="L11881" s="172"/>
    </row>
    <row r="11882" spans="11:12" x14ac:dyDescent="0.2">
      <c r="K11882" s="6"/>
      <c r="L11882" s="172"/>
    </row>
    <row r="11883" spans="11:12" x14ac:dyDescent="0.2">
      <c r="K11883" s="6"/>
      <c r="L11883" s="172"/>
    </row>
    <row r="11884" spans="11:12" x14ac:dyDescent="0.2">
      <c r="K11884" s="6"/>
      <c r="L11884" s="172"/>
    </row>
    <row r="11885" spans="11:12" x14ac:dyDescent="0.2">
      <c r="K11885" s="6"/>
      <c r="L11885" s="172"/>
    </row>
    <row r="11886" spans="11:12" x14ac:dyDescent="0.2">
      <c r="K11886" s="6"/>
      <c r="L11886" s="172"/>
    </row>
    <row r="11887" spans="11:12" x14ac:dyDescent="0.2">
      <c r="K11887" s="6"/>
      <c r="L11887" s="172"/>
    </row>
    <row r="11888" spans="11:12" x14ac:dyDescent="0.2">
      <c r="K11888" s="6"/>
      <c r="L11888" s="172"/>
    </row>
    <row r="11889" spans="11:12" x14ac:dyDescent="0.2">
      <c r="K11889" s="6"/>
      <c r="L11889" s="172"/>
    </row>
    <row r="11890" spans="11:12" x14ac:dyDescent="0.2">
      <c r="K11890" s="6"/>
      <c r="L11890" s="172"/>
    </row>
    <row r="11891" spans="11:12" x14ac:dyDescent="0.2">
      <c r="K11891" s="6"/>
      <c r="L11891" s="172"/>
    </row>
    <row r="11892" spans="11:12" x14ac:dyDescent="0.2">
      <c r="K11892" s="6"/>
      <c r="L11892" s="172"/>
    </row>
    <row r="11893" spans="11:12" x14ac:dyDescent="0.2">
      <c r="K11893" s="6"/>
      <c r="L11893" s="172"/>
    </row>
    <row r="11894" spans="11:12" x14ac:dyDescent="0.2">
      <c r="K11894" s="6"/>
      <c r="L11894" s="172"/>
    </row>
    <row r="11895" spans="11:12" x14ac:dyDescent="0.2">
      <c r="K11895" s="6"/>
      <c r="L11895" s="172"/>
    </row>
    <row r="11896" spans="11:12" x14ac:dyDescent="0.2">
      <c r="K11896" s="6"/>
      <c r="L11896" s="172"/>
    </row>
    <row r="11897" spans="11:12" x14ac:dyDescent="0.2">
      <c r="K11897" s="6"/>
      <c r="L11897" s="172"/>
    </row>
    <row r="11898" spans="11:12" x14ac:dyDescent="0.2">
      <c r="K11898" s="6"/>
      <c r="L11898" s="172"/>
    </row>
    <row r="11899" spans="11:12" x14ac:dyDescent="0.2">
      <c r="K11899" s="6"/>
      <c r="L11899" s="172"/>
    </row>
    <row r="11900" spans="11:12" x14ac:dyDescent="0.2">
      <c r="K11900" s="6"/>
      <c r="L11900" s="172"/>
    </row>
    <row r="11901" spans="11:12" x14ac:dyDescent="0.2">
      <c r="K11901" s="6"/>
      <c r="L11901" s="172"/>
    </row>
    <row r="11902" spans="11:12" x14ac:dyDescent="0.2">
      <c r="K11902" s="6"/>
      <c r="L11902" s="172"/>
    </row>
    <row r="11903" spans="11:12" x14ac:dyDescent="0.2">
      <c r="K11903" s="6"/>
      <c r="L11903" s="172"/>
    </row>
    <row r="11904" spans="11:12" x14ac:dyDescent="0.2">
      <c r="K11904" s="6"/>
      <c r="L11904" s="172"/>
    </row>
    <row r="11905" spans="11:12" x14ac:dyDescent="0.2">
      <c r="K11905" s="6"/>
      <c r="L11905" s="172"/>
    </row>
    <row r="11906" spans="11:12" x14ac:dyDescent="0.2">
      <c r="K11906" s="6"/>
      <c r="L11906" s="172"/>
    </row>
    <row r="11907" spans="11:12" x14ac:dyDescent="0.2">
      <c r="K11907" s="6"/>
      <c r="L11907" s="172"/>
    </row>
    <row r="11908" spans="11:12" x14ac:dyDescent="0.2">
      <c r="K11908" s="6"/>
      <c r="L11908" s="172"/>
    </row>
    <row r="11909" spans="11:12" x14ac:dyDescent="0.2">
      <c r="K11909" s="6"/>
      <c r="L11909" s="172"/>
    </row>
    <row r="11910" spans="11:12" x14ac:dyDescent="0.2">
      <c r="K11910" s="6"/>
      <c r="L11910" s="172"/>
    </row>
    <row r="11911" spans="11:12" x14ac:dyDescent="0.2">
      <c r="K11911" s="6"/>
      <c r="L11911" s="172"/>
    </row>
    <row r="11912" spans="11:12" x14ac:dyDescent="0.2">
      <c r="K11912" s="6"/>
      <c r="L11912" s="172"/>
    </row>
    <row r="11913" spans="11:12" x14ac:dyDescent="0.2">
      <c r="K11913" s="6"/>
      <c r="L11913" s="172"/>
    </row>
    <row r="11914" spans="11:12" x14ac:dyDescent="0.2">
      <c r="K11914" s="6"/>
      <c r="L11914" s="172"/>
    </row>
    <row r="11915" spans="11:12" x14ac:dyDescent="0.2">
      <c r="K11915" s="6"/>
      <c r="L11915" s="172"/>
    </row>
    <row r="11916" spans="11:12" x14ac:dyDescent="0.2">
      <c r="K11916" s="6"/>
      <c r="L11916" s="172"/>
    </row>
    <row r="11917" spans="11:12" x14ac:dyDescent="0.2">
      <c r="K11917" s="6"/>
      <c r="L11917" s="172"/>
    </row>
    <row r="11918" spans="11:12" x14ac:dyDescent="0.2">
      <c r="K11918" s="6"/>
      <c r="L11918" s="172"/>
    </row>
    <row r="11919" spans="11:12" x14ac:dyDescent="0.2">
      <c r="K11919" s="6"/>
      <c r="L11919" s="172"/>
    </row>
    <row r="11920" spans="11:12" x14ac:dyDescent="0.2">
      <c r="K11920" s="6"/>
      <c r="L11920" s="172"/>
    </row>
    <row r="11921" spans="11:12" x14ac:dyDescent="0.2">
      <c r="K11921" s="6"/>
      <c r="L11921" s="172"/>
    </row>
    <row r="11922" spans="11:12" x14ac:dyDescent="0.2">
      <c r="K11922" s="6"/>
      <c r="L11922" s="172"/>
    </row>
    <row r="11923" spans="11:12" x14ac:dyDescent="0.2">
      <c r="K11923" s="6"/>
      <c r="L11923" s="172"/>
    </row>
    <row r="11924" spans="11:12" x14ac:dyDescent="0.2">
      <c r="K11924" s="6"/>
      <c r="L11924" s="172"/>
    </row>
    <row r="11925" spans="11:12" x14ac:dyDescent="0.2">
      <c r="K11925" s="6"/>
      <c r="L11925" s="172"/>
    </row>
    <row r="11926" spans="11:12" x14ac:dyDescent="0.2">
      <c r="K11926" s="6"/>
      <c r="L11926" s="172"/>
    </row>
    <row r="11927" spans="11:12" x14ac:dyDescent="0.2">
      <c r="K11927" s="6"/>
      <c r="L11927" s="172"/>
    </row>
    <row r="11928" spans="11:12" x14ac:dyDescent="0.2">
      <c r="K11928" s="6"/>
      <c r="L11928" s="172"/>
    </row>
    <row r="11929" spans="11:12" x14ac:dyDescent="0.2">
      <c r="K11929" s="6"/>
      <c r="L11929" s="172"/>
    </row>
    <row r="11930" spans="11:12" x14ac:dyDescent="0.2">
      <c r="K11930" s="6"/>
      <c r="L11930" s="172"/>
    </row>
    <row r="11931" spans="11:12" x14ac:dyDescent="0.2">
      <c r="K11931" s="6"/>
      <c r="L11931" s="172"/>
    </row>
    <row r="11932" spans="11:12" x14ac:dyDescent="0.2">
      <c r="K11932" s="6"/>
      <c r="L11932" s="172"/>
    </row>
    <row r="11933" spans="11:12" x14ac:dyDescent="0.2">
      <c r="K11933" s="6"/>
      <c r="L11933" s="172"/>
    </row>
    <row r="11934" spans="11:12" x14ac:dyDescent="0.2">
      <c r="K11934" s="6"/>
      <c r="L11934" s="172"/>
    </row>
    <row r="11935" spans="11:12" x14ac:dyDescent="0.2">
      <c r="K11935" s="6"/>
      <c r="L11935" s="172"/>
    </row>
    <row r="11936" spans="11:12" x14ac:dyDescent="0.2">
      <c r="K11936" s="6"/>
      <c r="L11936" s="172"/>
    </row>
    <row r="11937" spans="11:12" x14ac:dyDescent="0.2">
      <c r="K11937" s="6"/>
      <c r="L11937" s="172"/>
    </row>
    <row r="11938" spans="11:12" x14ac:dyDescent="0.2">
      <c r="K11938" s="6"/>
      <c r="L11938" s="172"/>
    </row>
    <row r="11939" spans="11:12" x14ac:dyDescent="0.2">
      <c r="K11939" s="6"/>
      <c r="L11939" s="172"/>
    </row>
    <row r="11940" spans="11:12" x14ac:dyDescent="0.2">
      <c r="K11940" s="6"/>
      <c r="L11940" s="172"/>
    </row>
    <row r="11941" spans="11:12" x14ac:dyDescent="0.2">
      <c r="K11941" s="6"/>
      <c r="L11941" s="172"/>
    </row>
    <row r="11942" spans="11:12" x14ac:dyDescent="0.2">
      <c r="K11942" s="6"/>
      <c r="L11942" s="172"/>
    </row>
    <row r="11943" spans="11:12" x14ac:dyDescent="0.2">
      <c r="K11943" s="6"/>
      <c r="L11943" s="172"/>
    </row>
    <row r="11944" spans="11:12" x14ac:dyDescent="0.2">
      <c r="K11944" s="6"/>
      <c r="L11944" s="172"/>
    </row>
    <row r="11945" spans="11:12" x14ac:dyDescent="0.2">
      <c r="K11945" s="6"/>
      <c r="L11945" s="172"/>
    </row>
    <row r="11946" spans="11:12" x14ac:dyDescent="0.2">
      <c r="K11946" s="6"/>
      <c r="L11946" s="172"/>
    </row>
    <row r="11947" spans="11:12" x14ac:dyDescent="0.2">
      <c r="K11947" s="6"/>
      <c r="L11947" s="172"/>
    </row>
    <row r="11948" spans="11:12" x14ac:dyDescent="0.2">
      <c r="K11948" s="6"/>
      <c r="L11948" s="172"/>
    </row>
    <row r="11949" spans="11:12" x14ac:dyDescent="0.2">
      <c r="K11949" s="6"/>
      <c r="L11949" s="172"/>
    </row>
    <row r="11950" spans="11:12" x14ac:dyDescent="0.2">
      <c r="K11950" s="6"/>
      <c r="L11950" s="172"/>
    </row>
    <row r="11951" spans="11:12" x14ac:dyDescent="0.2">
      <c r="K11951" s="6"/>
      <c r="L11951" s="172"/>
    </row>
    <row r="11952" spans="11:12" x14ac:dyDescent="0.2">
      <c r="K11952" s="6"/>
      <c r="L11952" s="172"/>
    </row>
    <row r="11953" spans="11:12" x14ac:dyDescent="0.2">
      <c r="K11953" s="6"/>
      <c r="L11953" s="172"/>
    </row>
    <row r="11954" spans="11:12" x14ac:dyDescent="0.2">
      <c r="K11954" s="6"/>
      <c r="L11954" s="172"/>
    </row>
    <row r="11955" spans="11:12" x14ac:dyDescent="0.2">
      <c r="K11955" s="6"/>
      <c r="L11955" s="172"/>
    </row>
    <row r="11956" spans="11:12" x14ac:dyDescent="0.2">
      <c r="K11956" s="6"/>
      <c r="L11956" s="172"/>
    </row>
    <row r="11957" spans="11:12" x14ac:dyDescent="0.2">
      <c r="K11957" s="6"/>
      <c r="L11957" s="172"/>
    </row>
    <row r="11958" spans="11:12" x14ac:dyDescent="0.2">
      <c r="K11958" s="6"/>
      <c r="L11958" s="172"/>
    </row>
    <row r="11959" spans="11:12" x14ac:dyDescent="0.2">
      <c r="K11959" s="6"/>
      <c r="L11959" s="172"/>
    </row>
    <row r="11960" spans="11:12" x14ac:dyDescent="0.2">
      <c r="K11960" s="6"/>
      <c r="L11960" s="172"/>
    </row>
    <row r="11961" spans="11:12" x14ac:dyDescent="0.2">
      <c r="K11961" s="6"/>
      <c r="L11961" s="172"/>
    </row>
    <row r="11962" spans="11:12" x14ac:dyDescent="0.2">
      <c r="K11962" s="6"/>
      <c r="L11962" s="172"/>
    </row>
    <row r="11963" spans="11:12" x14ac:dyDescent="0.2">
      <c r="K11963" s="6"/>
      <c r="L11963" s="172"/>
    </row>
    <row r="11964" spans="11:12" x14ac:dyDescent="0.2">
      <c r="K11964" s="6"/>
      <c r="L11964" s="172"/>
    </row>
    <row r="11965" spans="11:12" x14ac:dyDescent="0.2">
      <c r="K11965" s="6"/>
      <c r="L11965" s="172"/>
    </row>
    <row r="11966" spans="11:12" x14ac:dyDescent="0.2">
      <c r="K11966" s="6"/>
      <c r="L11966" s="172"/>
    </row>
    <row r="11967" spans="11:12" x14ac:dyDescent="0.2">
      <c r="K11967" s="6"/>
      <c r="L11967" s="172"/>
    </row>
    <row r="11968" spans="11:12" x14ac:dyDescent="0.2">
      <c r="K11968" s="6"/>
      <c r="L11968" s="172"/>
    </row>
    <row r="11969" spans="11:12" x14ac:dyDescent="0.2">
      <c r="K11969" s="6"/>
      <c r="L11969" s="172"/>
    </row>
    <row r="11970" spans="11:12" x14ac:dyDescent="0.2">
      <c r="K11970" s="6"/>
      <c r="L11970" s="172"/>
    </row>
    <row r="11971" spans="11:12" x14ac:dyDescent="0.2">
      <c r="K11971" s="6"/>
      <c r="L11971" s="172"/>
    </row>
    <row r="11972" spans="11:12" x14ac:dyDescent="0.2">
      <c r="K11972" s="6"/>
      <c r="L11972" s="172"/>
    </row>
    <row r="11973" spans="11:12" x14ac:dyDescent="0.2">
      <c r="K11973" s="6"/>
      <c r="L11973" s="172"/>
    </row>
    <row r="11974" spans="11:12" x14ac:dyDescent="0.2">
      <c r="K11974" s="6"/>
      <c r="L11974" s="172"/>
    </row>
    <row r="11975" spans="11:12" x14ac:dyDescent="0.2">
      <c r="K11975" s="6"/>
      <c r="L11975" s="172"/>
    </row>
    <row r="11976" spans="11:12" x14ac:dyDescent="0.2">
      <c r="K11976" s="6"/>
      <c r="L11976" s="172"/>
    </row>
    <row r="11977" spans="11:12" x14ac:dyDescent="0.2">
      <c r="K11977" s="6"/>
      <c r="L11977" s="172"/>
    </row>
    <row r="11978" spans="11:12" x14ac:dyDescent="0.2">
      <c r="K11978" s="6"/>
      <c r="L11978" s="172"/>
    </row>
    <row r="11979" spans="11:12" x14ac:dyDescent="0.2">
      <c r="K11979" s="6"/>
      <c r="L11979" s="172"/>
    </row>
    <row r="11980" spans="11:12" x14ac:dyDescent="0.2">
      <c r="K11980" s="6"/>
      <c r="L11980" s="172"/>
    </row>
    <row r="11981" spans="11:12" x14ac:dyDescent="0.2">
      <c r="K11981" s="6"/>
      <c r="L11981" s="172"/>
    </row>
    <row r="11982" spans="11:12" x14ac:dyDescent="0.2">
      <c r="K11982" s="6"/>
      <c r="L11982" s="172"/>
    </row>
    <row r="11983" spans="11:12" x14ac:dyDescent="0.2">
      <c r="K11983" s="6"/>
      <c r="L11983" s="172"/>
    </row>
    <row r="11984" spans="11:12" x14ac:dyDescent="0.2">
      <c r="K11984" s="6"/>
      <c r="L11984" s="172"/>
    </row>
    <row r="11985" spans="11:12" x14ac:dyDescent="0.2">
      <c r="K11985" s="6"/>
      <c r="L11985" s="172"/>
    </row>
    <row r="11986" spans="11:12" x14ac:dyDescent="0.2">
      <c r="K11986" s="6"/>
      <c r="L11986" s="172"/>
    </row>
    <row r="11987" spans="11:12" x14ac:dyDescent="0.2">
      <c r="K11987" s="6"/>
      <c r="L11987" s="172"/>
    </row>
    <row r="11988" spans="11:12" x14ac:dyDescent="0.2">
      <c r="K11988" s="6"/>
      <c r="L11988" s="172"/>
    </row>
    <row r="11989" spans="11:12" x14ac:dyDescent="0.2">
      <c r="K11989" s="6"/>
      <c r="L11989" s="172"/>
    </row>
    <row r="11990" spans="11:12" x14ac:dyDescent="0.2">
      <c r="K11990" s="6"/>
      <c r="L11990" s="172"/>
    </row>
    <row r="11991" spans="11:12" x14ac:dyDescent="0.2">
      <c r="K11991" s="6"/>
      <c r="L11991" s="172"/>
    </row>
    <row r="11992" spans="11:12" x14ac:dyDescent="0.2">
      <c r="K11992" s="6"/>
      <c r="L11992" s="172"/>
    </row>
    <row r="11993" spans="11:12" x14ac:dyDescent="0.2">
      <c r="K11993" s="6"/>
      <c r="L11993" s="172"/>
    </row>
    <row r="11994" spans="11:12" x14ac:dyDescent="0.2">
      <c r="K11994" s="6"/>
      <c r="L11994" s="172"/>
    </row>
    <row r="11995" spans="11:12" x14ac:dyDescent="0.2">
      <c r="K11995" s="6"/>
      <c r="L11995" s="172"/>
    </row>
    <row r="11996" spans="11:12" x14ac:dyDescent="0.2">
      <c r="K11996" s="6"/>
      <c r="L11996" s="172"/>
    </row>
    <row r="11997" spans="11:12" x14ac:dyDescent="0.2">
      <c r="K11997" s="6"/>
      <c r="L11997" s="172"/>
    </row>
    <row r="11998" spans="11:12" x14ac:dyDescent="0.2">
      <c r="K11998" s="6"/>
      <c r="L11998" s="172"/>
    </row>
    <row r="11999" spans="11:12" x14ac:dyDescent="0.2">
      <c r="K11999" s="6"/>
      <c r="L11999" s="172"/>
    </row>
    <row r="12000" spans="11:12" x14ac:dyDescent="0.2">
      <c r="K12000" s="6"/>
      <c r="L12000" s="172"/>
    </row>
    <row r="12001" spans="11:12" x14ac:dyDescent="0.2">
      <c r="K12001" s="6"/>
      <c r="L12001" s="172"/>
    </row>
    <row r="12002" spans="11:12" x14ac:dyDescent="0.2">
      <c r="K12002" s="6"/>
      <c r="L12002" s="172"/>
    </row>
    <row r="12003" spans="11:12" x14ac:dyDescent="0.2">
      <c r="K12003" s="6"/>
      <c r="L12003" s="172"/>
    </row>
    <row r="12004" spans="11:12" x14ac:dyDescent="0.2">
      <c r="K12004" s="6"/>
      <c r="L12004" s="172"/>
    </row>
    <row r="12005" spans="11:12" x14ac:dyDescent="0.2">
      <c r="K12005" s="6"/>
      <c r="L12005" s="172"/>
    </row>
    <row r="12006" spans="11:12" x14ac:dyDescent="0.2">
      <c r="K12006" s="6"/>
      <c r="L12006" s="172"/>
    </row>
    <row r="12007" spans="11:12" x14ac:dyDescent="0.2">
      <c r="K12007" s="6"/>
      <c r="L12007" s="172"/>
    </row>
    <row r="12008" spans="11:12" x14ac:dyDescent="0.2">
      <c r="K12008" s="6"/>
      <c r="L12008" s="172"/>
    </row>
    <row r="12009" spans="11:12" x14ac:dyDescent="0.2">
      <c r="K12009" s="6"/>
      <c r="L12009" s="172"/>
    </row>
    <row r="12010" spans="11:12" x14ac:dyDescent="0.2">
      <c r="K12010" s="6"/>
      <c r="L12010" s="172"/>
    </row>
    <row r="12011" spans="11:12" x14ac:dyDescent="0.2">
      <c r="K12011" s="6"/>
      <c r="L12011" s="172"/>
    </row>
    <row r="12012" spans="11:12" x14ac:dyDescent="0.2">
      <c r="K12012" s="6"/>
      <c r="L12012" s="172"/>
    </row>
    <row r="12013" spans="11:12" x14ac:dyDescent="0.2">
      <c r="K12013" s="6"/>
      <c r="L12013" s="172"/>
    </row>
    <row r="12014" spans="11:12" x14ac:dyDescent="0.2">
      <c r="K12014" s="6"/>
      <c r="L12014" s="172"/>
    </row>
    <row r="12015" spans="11:12" x14ac:dyDescent="0.2">
      <c r="K12015" s="6"/>
      <c r="L12015" s="172"/>
    </row>
    <row r="12016" spans="11:12" x14ac:dyDescent="0.2">
      <c r="K12016" s="6"/>
      <c r="L12016" s="172"/>
    </row>
    <row r="12017" spans="11:12" x14ac:dyDescent="0.2">
      <c r="K12017" s="6"/>
      <c r="L12017" s="172"/>
    </row>
    <row r="12018" spans="11:12" x14ac:dyDescent="0.2">
      <c r="K12018" s="6"/>
      <c r="L12018" s="172"/>
    </row>
    <row r="12019" spans="11:12" x14ac:dyDescent="0.2">
      <c r="K12019" s="6"/>
      <c r="L12019" s="172"/>
    </row>
    <row r="12020" spans="11:12" x14ac:dyDescent="0.2">
      <c r="K12020" s="6"/>
      <c r="L12020" s="172"/>
    </row>
    <row r="12021" spans="11:12" x14ac:dyDescent="0.2">
      <c r="K12021" s="6"/>
      <c r="L12021" s="172"/>
    </row>
    <row r="12022" spans="11:12" x14ac:dyDescent="0.2">
      <c r="K12022" s="6"/>
      <c r="L12022" s="172"/>
    </row>
    <row r="12023" spans="11:12" x14ac:dyDescent="0.2">
      <c r="K12023" s="6"/>
      <c r="L12023" s="172"/>
    </row>
    <row r="12024" spans="11:12" x14ac:dyDescent="0.2">
      <c r="K12024" s="6"/>
      <c r="L12024" s="172"/>
    </row>
    <row r="12025" spans="11:12" x14ac:dyDescent="0.2">
      <c r="K12025" s="6"/>
      <c r="L12025" s="172"/>
    </row>
    <row r="12026" spans="11:12" x14ac:dyDescent="0.2">
      <c r="K12026" s="6"/>
      <c r="L12026" s="172"/>
    </row>
    <row r="12027" spans="11:12" x14ac:dyDescent="0.2">
      <c r="K12027" s="6"/>
      <c r="L12027" s="172"/>
    </row>
    <row r="12028" spans="11:12" x14ac:dyDescent="0.2">
      <c r="K12028" s="6"/>
      <c r="L12028" s="172"/>
    </row>
    <row r="12029" spans="11:12" x14ac:dyDescent="0.2">
      <c r="K12029" s="6"/>
      <c r="L12029" s="172"/>
    </row>
    <row r="12030" spans="11:12" x14ac:dyDescent="0.2">
      <c r="K12030" s="6"/>
      <c r="L12030" s="172"/>
    </row>
    <row r="12031" spans="11:12" x14ac:dyDescent="0.2">
      <c r="K12031" s="6"/>
      <c r="L12031" s="172"/>
    </row>
    <row r="12032" spans="11:12" x14ac:dyDescent="0.2">
      <c r="K12032" s="6"/>
      <c r="L12032" s="172"/>
    </row>
    <row r="12033" spans="11:12" x14ac:dyDescent="0.2">
      <c r="K12033" s="6"/>
      <c r="L12033" s="172"/>
    </row>
    <row r="12034" spans="11:12" x14ac:dyDescent="0.2">
      <c r="K12034" s="6"/>
      <c r="L12034" s="172"/>
    </row>
    <row r="12035" spans="11:12" x14ac:dyDescent="0.2">
      <c r="K12035" s="6"/>
      <c r="L12035" s="172"/>
    </row>
    <row r="12036" spans="11:12" x14ac:dyDescent="0.2">
      <c r="K12036" s="6"/>
      <c r="L12036" s="172"/>
    </row>
    <row r="12037" spans="11:12" x14ac:dyDescent="0.2">
      <c r="K12037" s="6"/>
      <c r="L12037" s="172"/>
    </row>
    <row r="12038" spans="11:12" x14ac:dyDescent="0.2">
      <c r="K12038" s="6"/>
      <c r="L12038" s="172"/>
    </row>
    <row r="12039" spans="11:12" x14ac:dyDescent="0.2">
      <c r="K12039" s="6"/>
      <c r="L12039" s="172"/>
    </row>
    <row r="12040" spans="11:12" x14ac:dyDescent="0.2">
      <c r="K12040" s="6"/>
      <c r="L12040" s="172"/>
    </row>
    <row r="12041" spans="11:12" x14ac:dyDescent="0.2">
      <c r="K12041" s="6"/>
      <c r="L12041" s="172"/>
    </row>
    <row r="12042" spans="11:12" x14ac:dyDescent="0.2">
      <c r="K12042" s="6"/>
      <c r="L12042" s="172"/>
    </row>
    <row r="12043" spans="11:12" x14ac:dyDescent="0.2">
      <c r="K12043" s="6"/>
      <c r="L12043" s="172"/>
    </row>
    <row r="12044" spans="11:12" x14ac:dyDescent="0.2">
      <c r="K12044" s="6"/>
      <c r="L12044" s="172"/>
    </row>
    <row r="12045" spans="11:12" x14ac:dyDescent="0.2">
      <c r="K12045" s="6"/>
      <c r="L12045" s="172"/>
    </row>
    <row r="12046" spans="11:12" x14ac:dyDescent="0.2">
      <c r="K12046" s="6"/>
      <c r="L12046" s="172"/>
    </row>
    <row r="12047" spans="11:12" x14ac:dyDescent="0.2">
      <c r="K12047" s="6"/>
      <c r="L12047" s="172"/>
    </row>
    <row r="12048" spans="11:12" x14ac:dyDescent="0.2">
      <c r="K12048" s="6"/>
      <c r="L12048" s="172"/>
    </row>
    <row r="12049" spans="11:12" x14ac:dyDescent="0.2">
      <c r="K12049" s="6"/>
      <c r="L12049" s="172"/>
    </row>
    <row r="12050" spans="11:12" x14ac:dyDescent="0.2">
      <c r="K12050" s="6"/>
      <c r="L12050" s="172"/>
    </row>
    <row r="12051" spans="11:12" x14ac:dyDescent="0.2">
      <c r="K12051" s="6"/>
      <c r="L12051" s="172"/>
    </row>
    <row r="12052" spans="11:12" x14ac:dyDescent="0.2">
      <c r="K12052" s="6"/>
      <c r="L12052" s="172"/>
    </row>
    <row r="12053" spans="11:12" x14ac:dyDescent="0.2">
      <c r="K12053" s="6"/>
      <c r="L12053" s="172"/>
    </row>
    <row r="12054" spans="11:12" x14ac:dyDescent="0.2">
      <c r="K12054" s="6"/>
      <c r="L12054" s="172"/>
    </row>
    <row r="12055" spans="11:12" x14ac:dyDescent="0.2">
      <c r="K12055" s="6"/>
      <c r="L12055" s="172"/>
    </row>
    <row r="12056" spans="11:12" x14ac:dyDescent="0.2">
      <c r="K12056" s="6"/>
      <c r="L12056" s="172"/>
    </row>
    <row r="12057" spans="11:12" x14ac:dyDescent="0.2">
      <c r="K12057" s="6"/>
      <c r="L12057" s="172"/>
    </row>
    <row r="12058" spans="11:12" x14ac:dyDescent="0.2">
      <c r="K12058" s="6"/>
      <c r="L12058" s="172"/>
    </row>
    <row r="12059" spans="11:12" x14ac:dyDescent="0.2">
      <c r="K12059" s="6"/>
      <c r="L12059" s="172"/>
    </row>
    <row r="12060" spans="11:12" x14ac:dyDescent="0.2">
      <c r="K12060" s="6"/>
      <c r="L12060" s="172"/>
    </row>
    <row r="12061" spans="11:12" x14ac:dyDescent="0.2">
      <c r="K12061" s="6"/>
      <c r="L12061" s="172"/>
    </row>
    <row r="12062" spans="11:12" x14ac:dyDescent="0.2">
      <c r="K12062" s="6"/>
      <c r="L12062" s="172"/>
    </row>
    <row r="12063" spans="11:12" x14ac:dyDescent="0.2">
      <c r="K12063" s="6"/>
      <c r="L12063" s="172"/>
    </row>
    <row r="12064" spans="11:12" x14ac:dyDescent="0.2">
      <c r="K12064" s="6"/>
      <c r="L12064" s="172"/>
    </row>
    <row r="12065" spans="11:12" x14ac:dyDescent="0.2">
      <c r="K12065" s="6"/>
      <c r="L12065" s="172"/>
    </row>
    <row r="12066" spans="11:12" x14ac:dyDescent="0.2">
      <c r="K12066" s="6"/>
      <c r="L12066" s="172"/>
    </row>
    <row r="12067" spans="11:12" x14ac:dyDescent="0.2">
      <c r="K12067" s="6"/>
      <c r="L12067" s="172"/>
    </row>
    <row r="12068" spans="11:12" x14ac:dyDescent="0.2">
      <c r="K12068" s="6"/>
      <c r="L12068" s="172"/>
    </row>
    <row r="12069" spans="11:12" x14ac:dyDescent="0.2">
      <c r="K12069" s="6"/>
      <c r="L12069" s="172"/>
    </row>
    <row r="12070" spans="11:12" x14ac:dyDescent="0.2">
      <c r="K12070" s="6"/>
      <c r="L12070" s="172"/>
    </row>
    <row r="12071" spans="11:12" x14ac:dyDescent="0.2">
      <c r="K12071" s="6"/>
      <c r="L12071" s="172"/>
    </row>
    <row r="12072" spans="11:12" x14ac:dyDescent="0.2">
      <c r="K12072" s="6"/>
      <c r="L12072" s="172"/>
    </row>
    <row r="12073" spans="11:12" x14ac:dyDescent="0.2">
      <c r="K12073" s="6"/>
      <c r="L12073" s="172"/>
    </row>
    <row r="12074" spans="11:12" x14ac:dyDescent="0.2">
      <c r="K12074" s="6"/>
      <c r="L12074" s="172"/>
    </row>
    <row r="12075" spans="11:12" x14ac:dyDescent="0.2">
      <c r="K12075" s="6"/>
      <c r="L12075" s="172"/>
    </row>
    <row r="12076" spans="11:12" x14ac:dyDescent="0.2">
      <c r="K12076" s="6"/>
      <c r="L12076" s="172"/>
    </row>
    <row r="12077" spans="11:12" x14ac:dyDescent="0.2">
      <c r="K12077" s="6"/>
      <c r="L12077" s="172"/>
    </row>
    <row r="12078" spans="11:12" x14ac:dyDescent="0.2">
      <c r="K12078" s="6"/>
      <c r="L12078" s="172"/>
    </row>
    <row r="12079" spans="11:12" x14ac:dyDescent="0.2">
      <c r="K12079" s="6"/>
      <c r="L12079" s="172"/>
    </row>
    <row r="12080" spans="11:12" x14ac:dyDescent="0.2">
      <c r="K12080" s="6"/>
      <c r="L12080" s="172"/>
    </row>
    <row r="12081" spans="11:12" x14ac:dyDescent="0.2">
      <c r="K12081" s="6"/>
      <c r="L12081" s="172"/>
    </row>
    <row r="12082" spans="11:12" x14ac:dyDescent="0.2">
      <c r="K12082" s="6"/>
      <c r="L12082" s="172"/>
    </row>
    <row r="12083" spans="11:12" x14ac:dyDescent="0.2">
      <c r="K12083" s="6"/>
      <c r="L12083" s="172"/>
    </row>
    <row r="12084" spans="11:12" x14ac:dyDescent="0.2">
      <c r="K12084" s="6"/>
      <c r="L12084" s="172"/>
    </row>
    <row r="12085" spans="11:12" x14ac:dyDescent="0.2">
      <c r="K12085" s="6"/>
      <c r="L12085" s="172"/>
    </row>
    <row r="12086" spans="11:12" x14ac:dyDescent="0.2">
      <c r="K12086" s="6"/>
      <c r="L12086" s="172"/>
    </row>
    <row r="12087" spans="11:12" x14ac:dyDescent="0.2">
      <c r="K12087" s="6"/>
      <c r="L12087" s="172"/>
    </row>
    <row r="12088" spans="11:12" x14ac:dyDescent="0.2">
      <c r="K12088" s="6"/>
      <c r="L12088" s="172"/>
    </row>
    <row r="12089" spans="11:12" x14ac:dyDescent="0.2">
      <c r="K12089" s="6"/>
      <c r="L12089" s="172"/>
    </row>
    <row r="12090" spans="11:12" x14ac:dyDescent="0.2">
      <c r="K12090" s="6"/>
      <c r="L12090" s="172"/>
    </row>
    <row r="12091" spans="11:12" x14ac:dyDescent="0.2">
      <c r="K12091" s="6"/>
      <c r="L12091" s="172"/>
    </row>
    <row r="12092" spans="11:12" x14ac:dyDescent="0.2">
      <c r="K12092" s="6"/>
      <c r="L12092" s="172"/>
    </row>
    <row r="12093" spans="11:12" x14ac:dyDescent="0.2">
      <c r="K12093" s="6"/>
      <c r="L12093" s="172"/>
    </row>
    <row r="12094" spans="11:12" x14ac:dyDescent="0.2">
      <c r="K12094" s="6"/>
      <c r="L12094" s="172"/>
    </row>
    <row r="12095" spans="11:12" x14ac:dyDescent="0.2">
      <c r="K12095" s="6"/>
      <c r="L12095" s="172"/>
    </row>
    <row r="12096" spans="11:12" x14ac:dyDescent="0.2">
      <c r="K12096" s="6"/>
      <c r="L12096" s="172"/>
    </row>
    <row r="12097" spans="11:12" x14ac:dyDescent="0.2">
      <c r="K12097" s="6"/>
      <c r="L12097" s="172"/>
    </row>
    <row r="12098" spans="11:12" x14ac:dyDescent="0.2">
      <c r="K12098" s="6"/>
      <c r="L12098" s="172"/>
    </row>
    <row r="12099" spans="11:12" x14ac:dyDescent="0.2">
      <c r="K12099" s="6"/>
      <c r="L12099" s="172"/>
    </row>
    <row r="12100" spans="11:12" x14ac:dyDescent="0.2">
      <c r="K12100" s="6"/>
      <c r="L12100" s="172"/>
    </row>
    <row r="12101" spans="11:12" x14ac:dyDescent="0.2">
      <c r="K12101" s="6"/>
      <c r="L12101" s="172"/>
    </row>
    <row r="12102" spans="11:12" x14ac:dyDescent="0.2">
      <c r="K12102" s="6"/>
      <c r="L12102" s="172"/>
    </row>
    <row r="12103" spans="11:12" x14ac:dyDescent="0.2">
      <c r="K12103" s="6"/>
      <c r="L12103" s="172"/>
    </row>
    <row r="12104" spans="11:12" x14ac:dyDescent="0.2">
      <c r="K12104" s="6"/>
      <c r="L12104" s="172"/>
    </row>
    <row r="12105" spans="11:12" x14ac:dyDescent="0.2">
      <c r="K12105" s="6"/>
      <c r="L12105" s="172"/>
    </row>
    <row r="12106" spans="11:12" x14ac:dyDescent="0.2">
      <c r="K12106" s="6"/>
      <c r="L12106" s="172"/>
    </row>
    <row r="12107" spans="11:12" x14ac:dyDescent="0.2">
      <c r="K12107" s="6"/>
      <c r="L12107" s="172"/>
    </row>
    <row r="12108" spans="11:12" x14ac:dyDescent="0.2">
      <c r="K12108" s="6"/>
      <c r="L12108" s="172"/>
    </row>
    <row r="12109" spans="11:12" x14ac:dyDescent="0.2">
      <c r="K12109" s="6"/>
      <c r="L12109" s="172"/>
    </row>
    <row r="12110" spans="11:12" x14ac:dyDescent="0.2">
      <c r="K12110" s="6"/>
      <c r="L12110" s="172"/>
    </row>
    <row r="12111" spans="11:12" x14ac:dyDescent="0.2">
      <c r="K12111" s="6"/>
      <c r="L12111" s="172"/>
    </row>
    <row r="12112" spans="11:12" x14ac:dyDescent="0.2">
      <c r="K12112" s="6"/>
      <c r="L12112" s="172"/>
    </row>
    <row r="12113" spans="11:12" x14ac:dyDescent="0.2">
      <c r="K12113" s="6"/>
      <c r="L12113" s="172"/>
    </row>
    <row r="12114" spans="11:12" x14ac:dyDescent="0.2">
      <c r="K12114" s="6"/>
      <c r="L12114" s="172"/>
    </row>
    <row r="12115" spans="11:12" x14ac:dyDescent="0.2">
      <c r="K12115" s="6"/>
      <c r="L12115" s="172"/>
    </row>
    <row r="12116" spans="11:12" x14ac:dyDescent="0.2">
      <c r="K12116" s="6"/>
      <c r="L12116" s="172"/>
    </row>
    <row r="12117" spans="11:12" x14ac:dyDescent="0.2">
      <c r="K12117" s="6"/>
      <c r="L12117" s="172"/>
    </row>
    <row r="12118" spans="11:12" x14ac:dyDescent="0.2">
      <c r="K12118" s="6"/>
      <c r="L12118" s="172"/>
    </row>
    <row r="12119" spans="11:12" x14ac:dyDescent="0.2">
      <c r="K12119" s="6"/>
      <c r="L12119" s="172"/>
    </row>
    <row r="12120" spans="11:12" x14ac:dyDescent="0.2">
      <c r="K12120" s="6"/>
      <c r="L12120" s="172"/>
    </row>
    <row r="12121" spans="11:12" x14ac:dyDescent="0.2">
      <c r="K12121" s="6"/>
      <c r="L12121" s="172"/>
    </row>
    <row r="12122" spans="11:12" x14ac:dyDescent="0.2">
      <c r="K12122" s="6"/>
      <c r="L12122" s="172"/>
    </row>
    <row r="12123" spans="11:12" x14ac:dyDescent="0.2">
      <c r="K12123" s="6"/>
      <c r="L12123" s="172"/>
    </row>
    <row r="12124" spans="11:12" x14ac:dyDescent="0.2">
      <c r="K12124" s="6"/>
      <c r="L12124" s="172"/>
    </row>
    <row r="12125" spans="11:12" x14ac:dyDescent="0.2">
      <c r="K12125" s="6"/>
      <c r="L12125" s="172"/>
    </row>
    <row r="12126" spans="11:12" x14ac:dyDescent="0.2">
      <c r="K12126" s="6"/>
      <c r="L12126" s="172"/>
    </row>
    <row r="12127" spans="11:12" x14ac:dyDescent="0.2">
      <c r="K12127" s="6"/>
      <c r="L12127" s="172"/>
    </row>
    <row r="12128" spans="11:12" x14ac:dyDescent="0.2">
      <c r="K12128" s="6"/>
      <c r="L12128" s="172"/>
    </row>
    <row r="12129" spans="11:12" x14ac:dyDescent="0.2">
      <c r="K12129" s="6"/>
      <c r="L12129" s="172"/>
    </row>
    <row r="12130" spans="11:12" x14ac:dyDescent="0.2">
      <c r="K12130" s="6"/>
      <c r="L12130" s="172"/>
    </row>
    <row r="12131" spans="11:12" x14ac:dyDescent="0.2">
      <c r="K12131" s="6"/>
      <c r="L12131" s="172"/>
    </row>
    <row r="12132" spans="11:12" x14ac:dyDescent="0.2">
      <c r="K12132" s="6"/>
      <c r="L12132" s="172"/>
    </row>
    <row r="12133" spans="11:12" x14ac:dyDescent="0.2">
      <c r="K12133" s="6"/>
      <c r="L12133" s="172"/>
    </row>
    <row r="12134" spans="11:12" x14ac:dyDescent="0.2">
      <c r="K12134" s="6"/>
      <c r="L12134" s="172"/>
    </row>
    <row r="12135" spans="11:12" x14ac:dyDescent="0.2">
      <c r="K12135" s="6"/>
      <c r="L12135" s="172"/>
    </row>
    <row r="12136" spans="11:12" x14ac:dyDescent="0.2">
      <c r="K12136" s="6"/>
      <c r="L12136" s="172"/>
    </row>
    <row r="12137" spans="11:12" x14ac:dyDescent="0.2">
      <c r="K12137" s="6"/>
      <c r="L12137" s="172"/>
    </row>
    <row r="12138" spans="11:12" x14ac:dyDescent="0.2">
      <c r="K12138" s="6"/>
      <c r="L12138" s="172"/>
    </row>
    <row r="12139" spans="11:12" x14ac:dyDescent="0.2">
      <c r="K12139" s="6"/>
      <c r="L12139" s="172"/>
    </row>
    <row r="12140" spans="11:12" x14ac:dyDescent="0.2">
      <c r="K12140" s="6"/>
      <c r="L12140" s="172"/>
    </row>
    <row r="12141" spans="11:12" x14ac:dyDescent="0.2">
      <c r="K12141" s="6"/>
      <c r="L12141" s="172"/>
    </row>
    <row r="12142" spans="11:12" x14ac:dyDescent="0.2">
      <c r="K12142" s="6"/>
      <c r="L12142" s="172"/>
    </row>
    <row r="12143" spans="11:12" x14ac:dyDescent="0.2">
      <c r="K12143" s="6"/>
      <c r="L12143" s="172"/>
    </row>
    <row r="12144" spans="11:12" x14ac:dyDescent="0.2">
      <c r="K12144" s="6"/>
      <c r="L12144" s="172"/>
    </row>
    <row r="12145" spans="11:12" x14ac:dyDescent="0.2">
      <c r="K12145" s="6"/>
      <c r="L12145" s="172"/>
    </row>
    <row r="12146" spans="11:12" x14ac:dyDescent="0.2">
      <c r="K12146" s="6"/>
      <c r="L12146" s="172"/>
    </row>
    <row r="12147" spans="11:12" x14ac:dyDescent="0.2">
      <c r="K12147" s="6"/>
      <c r="L12147" s="172"/>
    </row>
    <row r="12148" spans="11:12" x14ac:dyDescent="0.2">
      <c r="K12148" s="6"/>
      <c r="L12148" s="172"/>
    </row>
    <row r="12149" spans="11:12" x14ac:dyDescent="0.2">
      <c r="K12149" s="6"/>
      <c r="L12149" s="172"/>
    </row>
    <row r="12150" spans="11:12" x14ac:dyDescent="0.2">
      <c r="K12150" s="6"/>
      <c r="L12150" s="172"/>
    </row>
    <row r="12151" spans="11:12" x14ac:dyDescent="0.2">
      <c r="K12151" s="6"/>
      <c r="L12151" s="172"/>
    </row>
    <row r="12152" spans="11:12" x14ac:dyDescent="0.2">
      <c r="K12152" s="6"/>
      <c r="L12152" s="172"/>
    </row>
    <row r="12153" spans="11:12" x14ac:dyDescent="0.2">
      <c r="K12153" s="6"/>
      <c r="L12153" s="172"/>
    </row>
    <row r="12154" spans="11:12" x14ac:dyDescent="0.2">
      <c r="K12154" s="6"/>
      <c r="L12154" s="172"/>
    </row>
    <row r="12155" spans="11:12" x14ac:dyDescent="0.2">
      <c r="K12155" s="6"/>
      <c r="L12155" s="172"/>
    </row>
    <row r="12156" spans="11:12" x14ac:dyDescent="0.2">
      <c r="K12156" s="6"/>
      <c r="L12156" s="172"/>
    </row>
    <row r="12157" spans="11:12" x14ac:dyDescent="0.2">
      <c r="K12157" s="6"/>
      <c r="L12157" s="172"/>
    </row>
    <row r="12158" spans="11:12" x14ac:dyDescent="0.2">
      <c r="K12158" s="6"/>
      <c r="L12158" s="172"/>
    </row>
    <row r="12159" spans="11:12" x14ac:dyDescent="0.2">
      <c r="K12159" s="6"/>
      <c r="L12159" s="172"/>
    </row>
    <row r="12160" spans="11:12" x14ac:dyDescent="0.2">
      <c r="K12160" s="6"/>
      <c r="L12160" s="172"/>
    </row>
    <row r="12161" spans="11:12" x14ac:dyDescent="0.2">
      <c r="K12161" s="6"/>
      <c r="L12161" s="172"/>
    </row>
    <row r="12162" spans="11:12" x14ac:dyDescent="0.2">
      <c r="K12162" s="6"/>
      <c r="L12162" s="172"/>
    </row>
    <row r="12163" spans="11:12" x14ac:dyDescent="0.2">
      <c r="K12163" s="6"/>
      <c r="L12163" s="172"/>
    </row>
    <row r="12164" spans="11:12" x14ac:dyDescent="0.2">
      <c r="K12164" s="6"/>
      <c r="L12164" s="172"/>
    </row>
    <row r="12165" spans="11:12" x14ac:dyDescent="0.2">
      <c r="K12165" s="6"/>
      <c r="L12165" s="172"/>
    </row>
    <row r="12166" spans="11:12" x14ac:dyDescent="0.2">
      <c r="K12166" s="6"/>
      <c r="L12166" s="172"/>
    </row>
    <row r="12167" spans="11:12" x14ac:dyDescent="0.2">
      <c r="K12167" s="6"/>
      <c r="L12167" s="172"/>
    </row>
    <row r="12168" spans="11:12" x14ac:dyDescent="0.2">
      <c r="K12168" s="6"/>
      <c r="L12168" s="172"/>
    </row>
    <row r="12169" spans="11:12" x14ac:dyDescent="0.2">
      <c r="K12169" s="6"/>
      <c r="L12169" s="172"/>
    </row>
    <row r="12170" spans="11:12" x14ac:dyDescent="0.2">
      <c r="K12170" s="6"/>
      <c r="L12170" s="172"/>
    </row>
    <row r="12171" spans="11:12" x14ac:dyDescent="0.2">
      <c r="K12171" s="6"/>
      <c r="L12171" s="172"/>
    </row>
    <row r="12172" spans="11:12" x14ac:dyDescent="0.2">
      <c r="K12172" s="6"/>
      <c r="L12172" s="172"/>
    </row>
    <row r="12173" spans="11:12" x14ac:dyDescent="0.2">
      <c r="K12173" s="6"/>
      <c r="L12173" s="172"/>
    </row>
    <row r="12174" spans="11:12" x14ac:dyDescent="0.2">
      <c r="K12174" s="6"/>
      <c r="L12174" s="172"/>
    </row>
    <row r="12175" spans="11:12" x14ac:dyDescent="0.2">
      <c r="K12175" s="6"/>
      <c r="L12175" s="172"/>
    </row>
    <row r="12176" spans="11:12" x14ac:dyDescent="0.2">
      <c r="K12176" s="6"/>
      <c r="L12176" s="172"/>
    </row>
    <row r="12177" spans="11:12" x14ac:dyDescent="0.2">
      <c r="K12177" s="6"/>
      <c r="L12177" s="172"/>
    </row>
    <row r="12178" spans="11:12" x14ac:dyDescent="0.2">
      <c r="K12178" s="6"/>
      <c r="L12178" s="172"/>
    </row>
    <row r="12179" spans="11:12" x14ac:dyDescent="0.2">
      <c r="K12179" s="6"/>
      <c r="L12179" s="172"/>
    </row>
    <row r="12180" spans="11:12" x14ac:dyDescent="0.2">
      <c r="K12180" s="6"/>
      <c r="L12180" s="172"/>
    </row>
    <row r="12181" spans="11:12" x14ac:dyDescent="0.2">
      <c r="K12181" s="6"/>
      <c r="L12181" s="172"/>
    </row>
    <row r="12182" spans="11:12" x14ac:dyDescent="0.2">
      <c r="K12182" s="6"/>
      <c r="L12182" s="172"/>
    </row>
    <row r="12183" spans="11:12" x14ac:dyDescent="0.2">
      <c r="K12183" s="6"/>
      <c r="L12183" s="172"/>
    </row>
    <row r="12184" spans="11:12" x14ac:dyDescent="0.2">
      <c r="K12184" s="6"/>
      <c r="L12184" s="172"/>
    </row>
    <row r="12185" spans="11:12" x14ac:dyDescent="0.2">
      <c r="K12185" s="6"/>
      <c r="L12185" s="172"/>
    </row>
    <row r="12186" spans="11:12" x14ac:dyDescent="0.2">
      <c r="K12186" s="6"/>
      <c r="L12186" s="172"/>
    </row>
    <row r="12187" spans="11:12" x14ac:dyDescent="0.2">
      <c r="K12187" s="6"/>
      <c r="L12187" s="172"/>
    </row>
    <row r="12188" spans="11:12" x14ac:dyDescent="0.2">
      <c r="K12188" s="6"/>
      <c r="L12188" s="172"/>
    </row>
    <row r="12189" spans="11:12" x14ac:dyDescent="0.2">
      <c r="K12189" s="6"/>
      <c r="L12189" s="172"/>
    </row>
    <row r="12190" spans="11:12" x14ac:dyDescent="0.2">
      <c r="K12190" s="6"/>
      <c r="L12190" s="172"/>
    </row>
    <row r="12191" spans="11:12" x14ac:dyDescent="0.2">
      <c r="K12191" s="6"/>
      <c r="L12191" s="172"/>
    </row>
    <row r="12192" spans="11:12" x14ac:dyDescent="0.2">
      <c r="K12192" s="6"/>
      <c r="L12192" s="172"/>
    </row>
    <row r="12193" spans="11:12" x14ac:dyDescent="0.2">
      <c r="K12193" s="6"/>
      <c r="L12193" s="172"/>
    </row>
    <row r="12194" spans="11:12" x14ac:dyDescent="0.2">
      <c r="K12194" s="6"/>
      <c r="L12194" s="172"/>
    </row>
    <row r="12195" spans="11:12" x14ac:dyDescent="0.2">
      <c r="K12195" s="6"/>
      <c r="L12195" s="172"/>
    </row>
    <row r="12196" spans="11:12" x14ac:dyDescent="0.2">
      <c r="K12196" s="6"/>
      <c r="L12196" s="172"/>
    </row>
    <row r="12197" spans="11:12" x14ac:dyDescent="0.2">
      <c r="K12197" s="6"/>
      <c r="L12197" s="172"/>
    </row>
    <row r="12198" spans="11:12" x14ac:dyDescent="0.2">
      <c r="K12198" s="6"/>
      <c r="L12198" s="172"/>
    </row>
    <row r="12199" spans="11:12" x14ac:dyDescent="0.2">
      <c r="K12199" s="6"/>
      <c r="L12199" s="172"/>
    </row>
    <row r="12200" spans="11:12" x14ac:dyDescent="0.2">
      <c r="K12200" s="6"/>
      <c r="L12200" s="172"/>
    </row>
    <row r="12201" spans="11:12" x14ac:dyDescent="0.2">
      <c r="K12201" s="6"/>
      <c r="L12201" s="172"/>
    </row>
    <row r="12202" spans="11:12" x14ac:dyDescent="0.2">
      <c r="K12202" s="6"/>
      <c r="L12202" s="172"/>
    </row>
    <row r="12203" spans="11:12" x14ac:dyDescent="0.2">
      <c r="K12203" s="6"/>
      <c r="L12203" s="172"/>
    </row>
    <row r="12204" spans="11:12" x14ac:dyDescent="0.2">
      <c r="K12204" s="6"/>
      <c r="L12204" s="172"/>
    </row>
    <row r="12205" spans="11:12" x14ac:dyDescent="0.2">
      <c r="K12205" s="6"/>
      <c r="L12205" s="172"/>
    </row>
    <row r="12206" spans="11:12" x14ac:dyDescent="0.2">
      <c r="K12206" s="6"/>
      <c r="L12206" s="172"/>
    </row>
    <row r="12207" spans="11:12" x14ac:dyDescent="0.2">
      <c r="K12207" s="6"/>
      <c r="L12207" s="172"/>
    </row>
    <row r="12208" spans="11:12" x14ac:dyDescent="0.2">
      <c r="K12208" s="6"/>
      <c r="L12208" s="172"/>
    </row>
    <row r="12209" spans="11:12" x14ac:dyDescent="0.2">
      <c r="K12209" s="6"/>
      <c r="L12209" s="172"/>
    </row>
    <row r="12210" spans="11:12" x14ac:dyDescent="0.2">
      <c r="K12210" s="6"/>
      <c r="L12210" s="172"/>
    </row>
    <row r="12211" spans="11:12" x14ac:dyDescent="0.2">
      <c r="K12211" s="6"/>
      <c r="L12211" s="172"/>
    </row>
    <row r="12212" spans="11:12" x14ac:dyDescent="0.2">
      <c r="K12212" s="6"/>
      <c r="L12212" s="172"/>
    </row>
    <row r="12213" spans="11:12" x14ac:dyDescent="0.2">
      <c r="K12213" s="6"/>
      <c r="L12213" s="172"/>
    </row>
    <row r="12214" spans="11:12" x14ac:dyDescent="0.2">
      <c r="K12214" s="6"/>
      <c r="L12214" s="172"/>
    </row>
    <row r="12215" spans="11:12" x14ac:dyDescent="0.2">
      <c r="K12215" s="6"/>
      <c r="L12215" s="172"/>
    </row>
    <row r="12216" spans="11:12" x14ac:dyDescent="0.2">
      <c r="K12216" s="6"/>
      <c r="L12216" s="172"/>
    </row>
    <row r="12217" spans="11:12" x14ac:dyDescent="0.2">
      <c r="K12217" s="6"/>
      <c r="L12217" s="172"/>
    </row>
    <row r="12218" spans="11:12" x14ac:dyDescent="0.2">
      <c r="K12218" s="6"/>
      <c r="L12218" s="172"/>
    </row>
    <row r="12219" spans="11:12" x14ac:dyDescent="0.2">
      <c r="K12219" s="6"/>
      <c r="L12219" s="172"/>
    </row>
    <row r="12220" spans="11:12" x14ac:dyDescent="0.2">
      <c r="K12220" s="6"/>
      <c r="L12220" s="172"/>
    </row>
    <row r="12221" spans="11:12" x14ac:dyDescent="0.2">
      <c r="K12221" s="6"/>
      <c r="L12221" s="172"/>
    </row>
    <row r="12222" spans="11:12" x14ac:dyDescent="0.2">
      <c r="K12222" s="6"/>
      <c r="L12222" s="172"/>
    </row>
    <row r="12223" spans="11:12" x14ac:dyDescent="0.2">
      <c r="K12223" s="6"/>
      <c r="L12223" s="172"/>
    </row>
    <row r="12224" spans="11:12" x14ac:dyDescent="0.2">
      <c r="K12224" s="6"/>
      <c r="L12224" s="172"/>
    </row>
    <row r="12225" spans="11:12" x14ac:dyDescent="0.2">
      <c r="K12225" s="6"/>
      <c r="L12225" s="172"/>
    </row>
    <row r="12226" spans="11:12" x14ac:dyDescent="0.2">
      <c r="K12226" s="6"/>
      <c r="L12226" s="172"/>
    </row>
    <row r="12227" spans="11:12" x14ac:dyDescent="0.2">
      <c r="K12227" s="6"/>
      <c r="L12227" s="172"/>
    </row>
    <row r="12228" spans="11:12" x14ac:dyDescent="0.2">
      <c r="K12228" s="6"/>
      <c r="L12228" s="172"/>
    </row>
    <row r="12229" spans="11:12" x14ac:dyDescent="0.2">
      <c r="K12229" s="6"/>
      <c r="L12229" s="172"/>
    </row>
    <row r="12230" spans="11:12" x14ac:dyDescent="0.2">
      <c r="K12230" s="6"/>
      <c r="L12230" s="172"/>
    </row>
    <row r="12231" spans="11:12" x14ac:dyDescent="0.2">
      <c r="K12231" s="6"/>
      <c r="L12231" s="172"/>
    </row>
    <row r="12232" spans="11:12" x14ac:dyDescent="0.2">
      <c r="K12232" s="6"/>
      <c r="L12232" s="172"/>
    </row>
    <row r="12233" spans="11:12" x14ac:dyDescent="0.2">
      <c r="K12233" s="6"/>
      <c r="L12233" s="172"/>
    </row>
    <row r="12234" spans="11:12" x14ac:dyDescent="0.2">
      <c r="K12234" s="6"/>
      <c r="L12234" s="172"/>
    </row>
    <row r="12235" spans="11:12" x14ac:dyDescent="0.2">
      <c r="K12235" s="6"/>
      <c r="L12235" s="172"/>
    </row>
    <row r="12236" spans="11:12" x14ac:dyDescent="0.2">
      <c r="K12236" s="6"/>
      <c r="L12236" s="172"/>
    </row>
    <row r="12237" spans="11:12" x14ac:dyDescent="0.2">
      <c r="K12237" s="6"/>
      <c r="L12237" s="172"/>
    </row>
    <row r="12238" spans="11:12" x14ac:dyDescent="0.2">
      <c r="K12238" s="6"/>
      <c r="L12238" s="172"/>
    </row>
    <row r="12239" spans="11:12" x14ac:dyDescent="0.2">
      <c r="K12239" s="6"/>
      <c r="L12239" s="172"/>
    </row>
    <row r="12240" spans="11:12" x14ac:dyDescent="0.2">
      <c r="K12240" s="6"/>
      <c r="L12240" s="172"/>
    </row>
    <row r="12241" spans="11:12" x14ac:dyDescent="0.2">
      <c r="K12241" s="6"/>
      <c r="L12241" s="172"/>
    </row>
    <row r="12242" spans="11:12" x14ac:dyDescent="0.2">
      <c r="K12242" s="6"/>
      <c r="L12242" s="172"/>
    </row>
    <row r="12243" spans="11:12" x14ac:dyDescent="0.2">
      <c r="K12243" s="6"/>
      <c r="L12243" s="172"/>
    </row>
    <row r="12244" spans="11:12" x14ac:dyDescent="0.2">
      <c r="K12244" s="6"/>
      <c r="L12244" s="172"/>
    </row>
    <row r="12245" spans="11:12" x14ac:dyDescent="0.2">
      <c r="K12245" s="6"/>
      <c r="L12245" s="172"/>
    </row>
    <row r="12246" spans="11:12" x14ac:dyDescent="0.2">
      <c r="K12246" s="6"/>
      <c r="L12246" s="172"/>
    </row>
    <row r="12247" spans="11:12" x14ac:dyDescent="0.2">
      <c r="K12247" s="6"/>
      <c r="L12247" s="172"/>
    </row>
    <row r="12248" spans="11:12" x14ac:dyDescent="0.2">
      <c r="K12248" s="6"/>
      <c r="L12248" s="172"/>
    </row>
    <row r="12249" spans="11:12" x14ac:dyDescent="0.2">
      <c r="K12249" s="6"/>
      <c r="L12249" s="172"/>
    </row>
    <row r="12250" spans="11:12" x14ac:dyDescent="0.2">
      <c r="K12250" s="6"/>
      <c r="L12250" s="172"/>
    </row>
    <row r="12251" spans="11:12" x14ac:dyDescent="0.2">
      <c r="K12251" s="6"/>
      <c r="L12251" s="172"/>
    </row>
    <row r="12252" spans="11:12" x14ac:dyDescent="0.2">
      <c r="K12252" s="6"/>
      <c r="L12252" s="172"/>
    </row>
    <row r="12253" spans="11:12" x14ac:dyDescent="0.2">
      <c r="K12253" s="6"/>
      <c r="L12253" s="172"/>
    </row>
    <row r="12254" spans="11:12" x14ac:dyDescent="0.2">
      <c r="K12254" s="6"/>
      <c r="L12254" s="172"/>
    </row>
    <row r="12255" spans="11:12" x14ac:dyDescent="0.2">
      <c r="K12255" s="6"/>
      <c r="L12255" s="172"/>
    </row>
    <row r="12256" spans="11:12" x14ac:dyDescent="0.2">
      <c r="K12256" s="6"/>
      <c r="L12256" s="172"/>
    </row>
    <row r="12257" spans="11:12" x14ac:dyDescent="0.2">
      <c r="K12257" s="6"/>
      <c r="L12257" s="172"/>
    </row>
    <row r="12258" spans="11:12" x14ac:dyDescent="0.2">
      <c r="K12258" s="6"/>
      <c r="L12258" s="172"/>
    </row>
    <row r="12259" spans="11:12" x14ac:dyDescent="0.2">
      <c r="K12259" s="6"/>
      <c r="L12259" s="172"/>
    </row>
    <row r="12260" spans="11:12" x14ac:dyDescent="0.2">
      <c r="K12260" s="6"/>
      <c r="L12260" s="172"/>
    </row>
    <row r="12261" spans="11:12" x14ac:dyDescent="0.2">
      <c r="K12261" s="6"/>
      <c r="L12261" s="172"/>
    </row>
    <row r="12262" spans="11:12" x14ac:dyDescent="0.2">
      <c r="K12262" s="6"/>
      <c r="L12262" s="172"/>
    </row>
    <row r="12263" spans="11:12" x14ac:dyDescent="0.2">
      <c r="K12263" s="6"/>
      <c r="L12263" s="172"/>
    </row>
    <row r="12264" spans="11:12" x14ac:dyDescent="0.2">
      <c r="K12264" s="6"/>
      <c r="L12264" s="172"/>
    </row>
    <row r="12265" spans="11:12" x14ac:dyDescent="0.2">
      <c r="K12265" s="6"/>
      <c r="L12265" s="172"/>
    </row>
    <row r="12266" spans="11:12" x14ac:dyDescent="0.2">
      <c r="K12266" s="6"/>
      <c r="L12266" s="172"/>
    </row>
    <row r="12267" spans="11:12" x14ac:dyDescent="0.2">
      <c r="K12267" s="6"/>
      <c r="L12267" s="172"/>
    </row>
    <row r="12268" spans="11:12" x14ac:dyDescent="0.2">
      <c r="K12268" s="6"/>
      <c r="L12268" s="172"/>
    </row>
    <row r="12269" spans="11:12" x14ac:dyDescent="0.2">
      <c r="K12269" s="6"/>
      <c r="L12269" s="172"/>
    </row>
    <row r="12270" spans="11:12" x14ac:dyDescent="0.2">
      <c r="K12270" s="6"/>
      <c r="L12270" s="172"/>
    </row>
    <row r="12271" spans="11:12" x14ac:dyDescent="0.2">
      <c r="K12271" s="6"/>
      <c r="L12271" s="172"/>
    </row>
    <row r="12272" spans="11:12" x14ac:dyDescent="0.2">
      <c r="K12272" s="6"/>
      <c r="L12272" s="172"/>
    </row>
    <row r="12273" spans="11:12" x14ac:dyDescent="0.2">
      <c r="K12273" s="6"/>
      <c r="L12273" s="172"/>
    </row>
    <row r="12274" spans="11:12" x14ac:dyDescent="0.2">
      <c r="K12274" s="6"/>
      <c r="L12274" s="172"/>
    </row>
    <row r="12275" spans="11:12" x14ac:dyDescent="0.2">
      <c r="K12275" s="6"/>
      <c r="L12275" s="172"/>
    </row>
    <row r="12276" spans="11:12" x14ac:dyDescent="0.2">
      <c r="K12276" s="6"/>
      <c r="L12276" s="172"/>
    </row>
    <row r="12277" spans="11:12" x14ac:dyDescent="0.2">
      <c r="K12277" s="6"/>
      <c r="L12277" s="172"/>
    </row>
    <row r="12278" spans="11:12" x14ac:dyDescent="0.2">
      <c r="K12278" s="6"/>
      <c r="L12278" s="172"/>
    </row>
    <row r="12279" spans="11:12" x14ac:dyDescent="0.2">
      <c r="K12279" s="6"/>
      <c r="L12279" s="172"/>
    </row>
    <row r="12280" spans="11:12" x14ac:dyDescent="0.2">
      <c r="K12280" s="6"/>
      <c r="L12280" s="172"/>
    </row>
    <row r="12281" spans="11:12" x14ac:dyDescent="0.2">
      <c r="K12281" s="6"/>
      <c r="L12281" s="172"/>
    </row>
    <row r="12282" spans="11:12" x14ac:dyDescent="0.2">
      <c r="K12282" s="6"/>
      <c r="L12282" s="172"/>
    </row>
    <row r="12283" spans="11:12" x14ac:dyDescent="0.2">
      <c r="K12283" s="6"/>
      <c r="L12283" s="172"/>
    </row>
    <row r="12284" spans="11:12" x14ac:dyDescent="0.2">
      <c r="K12284" s="6"/>
      <c r="L12284" s="172"/>
    </row>
    <row r="12285" spans="11:12" x14ac:dyDescent="0.2">
      <c r="K12285" s="6"/>
      <c r="L12285" s="172"/>
    </row>
    <row r="12286" spans="11:12" x14ac:dyDescent="0.2">
      <c r="K12286" s="6"/>
      <c r="L12286" s="172"/>
    </row>
    <row r="12287" spans="11:12" x14ac:dyDescent="0.2">
      <c r="K12287" s="6"/>
      <c r="L12287" s="172"/>
    </row>
    <row r="12288" spans="11:12" x14ac:dyDescent="0.2">
      <c r="K12288" s="6"/>
      <c r="L12288" s="172"/>
    </row>
    <row r="12289" spans="11:12" x14ac:dyDescent="0.2">
      <c r="K12289" s="6"/>
      <c r="L12289" s="172"/>
    </row>
    <row r="12290" spans="11:12" x14ac:dyDescent="0.2">
      <c r="K12290" s="6"/>
      <c r="L12290" s="172"/>
    </row>
    <row r="12291" spans="11:12" x14ac:dyDescent="0.2">
      <c r="K12291" s="6"/>
      <c r="L12291" s="172"/>
    </row>
    <row r="12292" spans="11:12" x14ac:dyDescent="0.2">
      <c r="K12292" s="6"/>
      <c r="L12292" s="172"/>
    </row>
    <row r="12293" spans="11:12" x14ac:dyDescent="0.2">
      <c r="K12293" s="6"/>
      <c r="L12293" s="172"/>
    </row>
    <row r="12294" spans="11:12" x14ac:dyDescent="0.2">
      <c r="K12294" s="6"/>
      <c r="L12294" s="172"/>
    </row>
    <row r="12295" spans="11:12" x14ac:dyDescent="0.2">
      <c r="K12295" s="6"/>
      <c r="L12295" s="172"/>
    </row>
    <row r="12296" spans="11:12" x14ac:dyDescent="0.2">
      <c r="K12296" s="6"/>
      <c r="L12296" s="172"/>
    </row>
    <row r="12297" spans="11:12" x14ac:dyDescent="0.2">
      <c r="K12297" s="6"/>
      <c r="L12297" s="172"/>
    </row>
    <row r="12298" spans="11:12" x14ac:dyDescent="0.2">
      <c r="K12298" s="6"/>
      <c r="L12298" s="172"/>
    </row>
    <row r="12299" spans="11:12" x14ac:dyDescent="0.2">
      <c r="K12299" s="6"/>
      <c r="L12299" s="172"/>
    </row>
    <row r="12300" spans="11:12" x14ac:dyDescent="0.2">
      <c r="K12300" s="6"/>
      <c r="L12300" s="172"/>
    </row>
    <row r="12301" spans="11:12" x14ac:dyDescent="0.2">
      <c r="K12301" s="6"/>
      <c r="L12301" s="172"/>
    </row>
    <row r="12302" spans="11:12" x14ac:dyDescent="0.2">
      <c r="K12302" s="6"/>
      <c r="L12302" s="172"/>
    </row>
    <row r="12303" spans="11:12" x14ac:dyDescent="0.2">
      <c r="K12303" s="6"/>
      <c r="L12303" s="172"/>
    </row>
    <row r="12304" spans="11:12" x14ac:dyDescent="0.2">
      <c r="K12304" s="6"/>
      <c r="L12304" s="172"/>
    </row>
    <row r="12305" spans="11:12" x14ac:dyDescent="0.2">
      <c r="K12305" s="6"/>
      <c r="L12305" s="172"/>
    </row>
    <row r="12306" spans="11:12" x14ac:dyDescent="0.2">
      <c r="K12306" s="6"/>
      <c r="L12306" s="172"/>
    </row>
    <row r="12307" spans="11:12" x14ac:dyDescent="0.2">
      <c r="K12307" s="6"/>
      <c r="L12307" s="172"/>
    </row>
    <row r="12308" spans="11:12" x14ac:dyDescent="0.2">
      <c r="K12308" s="6"/>
      <c r="L12308" s="172"/>
    </row>
    <row r="12309" spans="11:12" x14ac:dyDescent="0.2">
      <c r="K12309" s="6"/>
      <c r="L12309" s="172"/>
    </row>
    <row r="12310" spans="11:12" x14ac:dyDescent="0.2">
      <c r="K12310" s="6"/>
      <c r="L12310" s="172"/>
    </row>
    <row r="12311" spans="11:12" x14ac:dyDescent="0.2">
      <c r="K12311" s="6"/>
      <c r="L12311" s="172"/>
    </row>
    <row r="12312" spans="11:12" x14ac:dyDescent="0.2">
      <c r="K12312" s="6"/>
      <c r="L12312" s="172"/>
    </row>
    <row r="12313" spans="11:12" x14ac:dyDescent="0.2">
      <c r="K12313" s="6"/>
      <c r="L12313" s="172"/>
    </row>
    <row r="12314" spans="11:12" x14ac:dyDescent="0.2">
      <c r="K12314" s="6"/>
      <c r="L12314" s="172"/>
    </row>
    <row r="12315" spans="11:12" x14ac:dyDescent="0.2">
      <c r="K12315" s="6"/>
      <c r="L12315" s="172"/>
    </row>
    <row r="12316" spans="11:12" x14ac:dyDescent="0.2">
      <c r="K12316" s="6"/>
      <c r="L12316" s="172"/>
    </row>
    <row r="12317" spans="11:12" x14ac:dyDescent="0.2">
      <c r="K12317" s="6"/>
      <c r="L12317" s="172"/>
    </row>
    <row r="12318" spans="11:12" x14ac:dyDescent="0.2">
      <c r="K12318" s="6"/>
      <c r="L12318" s="172"/>
    </row>
    <row r="12319" spans="11:12" x14ac:dyDescent="0.2">
      <c r="K12319" s="6"/>
      <c r="L12319" s="172"/>
    </row>
    <row r="12320" spans="11:12" x14ac:dyDescent="0.2">
      <c r="K12320" s="6"/>
      <c r="L12320" s="172"/>
    </row>
    <row r="12321" spans="11:12" x14ac:dyDescent="0.2">
      <c r="K12321" s="6"/>
      <c r="L12321" s="172"/>
    </row>
    <row r="12322" spans="11:12" x14ac:dyDescent="0.2">
      <c r="K12322" s="6"/>
      <c r="L12322" s="172"/>
    </row>
    <row r="12323" spans="11:12" x14ac:dyDescent="0.2">
      <c r="K12323" s="6"/>
      <c r="L12323" s="172"/>
    </row>
    <row r="12324" spans="11:12" x14ac:dyDescent="0.2">
      <c r="K12324" s="6"/>
      <c r="L12324" s="172"/>
    </row>
    <row r="12325" spans="11:12" x14ac:dyDescent="0.2">
      <c r="K12325" s="6"/>
      <c r="L12325" s="172"/>
    </row>
    <row r="12326" spans="11:12" x14ac:dyDescent="0.2">
      <c r="K12326" s="6"/>
      <c r="L12326" s="172"/>
    </row>
    <row r="12327" spans="11:12" x14ac:dyDescent="0.2">
      <c r="K12327" s="6"/>
      <c r="L12327" s="172"/>
    </row>
    <row r="12328" spans="11:12" x14ac:dyDescent="0.2">
      <c r="K12328" s="6"/>
      <c r="L12328" s="172"/>
    </row>
    <row r="12329" spans="11:12" x14ac:dyDescent="0.2">
      <c r="K12329" s="6"/>
      <c r="L12329" s="172"/>
    </row>
    <row r="12330" spans="11:12" x14ac:dyDescent="0.2">
      <c r="K12330" s="6"/>
      <c r="L12330" s="172"/>
    </row>
    <row r="12331" spans="11:12" x14ac:dyDescent="0.2">
      <c r="K12331" s="6"/>
      <c r="L12331" s="172"/>
    </row>
    <row r="12332" spans="11:12" x14ac:dyDescent="0.2">
      <c r="K12332" s="6"/>
      <c r="L12332" s="172"/>
    </row>
    <row r="12333" spans="11:12" x14ac:dyDescent="0.2">
      <c r="K12333" s="6"/>
      <c r="L12333" s="172"/>
    </row>
    <row r="12334" spans="11:12" x14ac:dyDescent="0.2">
      <c r="K12334" s="6"/>
      <c r="L12334" s="172"/>
    </row>
    <row r="12335" spans="11:12" x14ac:dyDescent="0.2">
      <c r="K12335" s="6"/>
      <c r="L12335" s="172"/>
    </row>
    <row r="12336" spans="11:12" x14ac:dyDescent="0.2">
      <c r="K12336" s="6"/>
      <c r="L12336" s="172"/>
    </row>
    <row r="12337" spans="11:12" x14ac:dyDescent="0.2">
      <c r="K12337" s="6"/>
      <c r="L12337" s="172"/>
    </row>
    <row r="12338" spans="11:12" x14ac:dyDescent="0.2">
      <c r="K12338" s="6"/>
      <c r="L12338" s="172"/>
    </row>
    <row r="12339" spans="11:12" x14ac:dyDescent="0.2">
      <c r="K12339" s="6"/>
      <c r="L12339" s="172"/>
    </row>
    <row r="12340" spans="11:12" x14ac:dyDescent="0.2">
      <c r="K12340" s="6"/>
      <c r="L12340" s="172"/>
    </row>
    <row r="12341" spans="11:12" x14ac:dyDescent="0.2">
      <c r="K12341" s="6"/>
      <c r="L12341" s="172"/>
    </row>
    <row r="12342" spans="11:12" x14ac:dyDescent="0.2">
      <c r="K12342" s="6"/>
      <c r="L12342" s="172"/>
    </row>
    <row r="12343" spans="11:12" x14ac:dyDescent="0.2">
      <c r="K12343" s="6"/>
      <c r="L12343" s="172"/>
    </row>
    <row r="12344" spans="11:12" x14ac:dyDescent="0.2">
      <c r="K12344" s="6"/>
      <c r="L12344" s="172"/>
    </row>
    <row r="12345" spans="11:12" x14ac:dyDescent="0.2">
      <c r="K12345" s="6"/>
      <c r="L12345" s="172"/>
    </row>
    <row r="12346" spans="11:12" x14ac:dyDescent="0.2">
      <c r="K12346" s="6"/>
      <c r="L12346" s="172"/>
    </row>
    <row r="12347" spans="11:12" x14ac:dyDescent="0.2">
      <c r="K12347" s="6"/>
      <c r="L12347" s="172"/>
    </row>
    <row r="12348" spans="11:12" x14ac:dyDescent="0.2">
      <c r="K12348" s="6"/>
      <c r="L12348" s="172"/>
    </row>
    <row r="12349" spans="11:12" x14ac:dyDescent="0.2">
      <c r="K12349" s="6"/>
      <c r="L12349" s="172"/>
    </row>
    <row r="12350" spans="11:12" x14ac:dyDescent="0.2">
      <c r="K12350" s="6"/>
      <c r="L12350" s="172"/>
    </row>
    <row r="12351" spans="11:12" x14ac:dyDescent="0.2">
      <c r="K12351" s="6"/>
      <c r="L12351" s="172"/>
    </row>
    <row r="12352" spans="11:12" x14ac:dyDescent="0.2">
      <c r="K12352" s="6"/>
      <c r="L12352" s="172"/>
    </row>
    <row r="12353" spans="11:12" x14ac:dyDescent="0.2">
      <c r="K12353" s="6"/>
      <c r="L12353" s="172"/>
    </row>
    <row r="12354" spans="11:12" x14ac:dyDescent="0.2">
      <c r="K12354" s="6"/>
      <c r="L12354" s="172"/>
    </row>
    <row r="12355" spans="11:12" x14ac:dyDescent="0.2">
      <c r="K12355" s="6"/>
      <c r="L12355" s="172"/>
    </row>
    <row r="12356" spans="11:12" x14ac:dyDescent="0.2">
      <c r="K12356" s="6"/>
      <c r="L12356" s="172"/>
    </row>
    <row r="12357" spans="11:12" x14ac:dyDescent="0.2">
      <c r="K12357" s="6"/>
      <c r="L12357" s="172"/>
    </row>
    <row r="12358" spans="11:12" x14ac:dyDescent="0.2">
      <c r="K12358" s="6"/>
      <c r="L12358" s="172"/>
    </row>
    <row r="12359" spans="11:12" x14ac:dyDescent="0.2">
      <c r="K12359" s="6"/>
      <c r="L12359" s="172"/>
    </row>
    <row r="12360" spans="11:12" x14ac:dyDescent="0.2">
      <c r="K12360" s="6"/>
      <c r="L12360" s="172"/>
    </row>
    <row r="12361" spans="11:12" x14ac:dyDescent="0.2">
      <c r="K12361" s="6"/>
      <c r="L12361" s="172"/>
    </row>
    <row r="12362" spans="11:12" x14ac:dyDescent="0.2">
      <c r="K12362" s="6"/>
      <c r="L12362" s="172"/>
    </row>
    <row r="12363" spans="11:12" x14ac:dyDescent="0.2">
      <c r="K12363" s="6"/>
      <c r="L12363" s="172"/>
    </row>
    <row r="12364" spans="11:12" x14ac:dyDescent="0.2">
      <c r="K12364" s="6"/>
      <c r="L12364" s="172"/>
    </row>
    <row r="12365" spans="11:12" x14ac:dyDescent="0.2">
      <c r="K12365" s="6"/>
      <c r="L12365" s="172"/>
    </row>
    <row r="12366" spans="11:12" x14ac:dyDescent="0.2">
      <c r="K12366" s="6"/>
      <c r="L12366" s="172"/>
    </row>
    <row r="12367" spans="11:12" x14ac:dyDescent="0.2">
      <c r="K12367" s="6"/>
      <c r="L12367" s="172"/>
    </row>
    <row r="12368" spans="11:12" x14ac:dyDescent="0.2">
      <c r="K12368" s="6"/>
      <c r="L12368" s="172"/>
    </row>
    <row r="12369" spans="11:12" x14ac:dyDescent="0.2">
      <c r="K12369" s="6"/>
      <c r="L12369" s="172"/>
    </row>
    <row r="12370" spans="11:12" x14ac:dyDescent="0.2">
      <c r="K12370" s="6"/>
      <c r="L12370" s="172"/>
    </row>
    <row r="12371" spans="11:12" x14ac:dyDescent="0.2">
      <c r="K12371" s="6"/>
      <c r="L12371" s="172"/>
    </row>
    <row r="12372" spans="11:12" x14ac:dyDescent="0.2">
      <c r="K12372" s="6"/>
      <c r="L12372" s="172"/>
    </row>
    <row r="12373" spans="11:12" x14ac:dyDescent="0.2">
      <c r="K12373" s="6"/>
      <c r="L12373" s="172"/>
    </row>
    <row r="12374" spans="11:12" x14ac:dyDescent="0.2">
      <c r="K12374" s="6"/>
      <c r="L12374" s="172"/>
    </row>
    <row r="12375" spans="11:12" x14ac:dyDescent="0.2">
      <c r="K12375" s="6"/>
      <c r="L12375" s="172"/>
    </row>
    <row r="12376" spans="11:12" x14ac:dyDescent="0.2">
      <c r="K12376" s="6"/>
      <c r="L12376" s="172"/>
    </row>
    <row r="12377" spans="11:12" x14ac:dyDescent="0.2">
      <c r="K12377" s="6"/>
      <c r="L12377" s="172"/>
    </row>
    <row r="12378" spans="11:12" x14ac:dyDescent="0.2">
      <c r="K12378" s="6"/>
      <c r="L12378" s="172"/>
    </row>
    <row r="12379" spans="11:12" x14ac:dyDescent="0.2">
      <c r="K12379" s="6"/>
      <c r="L12379" s="172"/>
    </row>
    <row r="12380" spans="11:12" x14ac:dyDescent="0.2">
      <c r="K12380" s="6"/>
      <c r="L12380" s="172"/>
    </row>
    <row r="12381" spans="11:12" x14ac:dyDescent="0.2">
      <c r="K12381" s="6"/>
      <c r="L12381" s="172"/>
    </row>
    <row r="12382" spans="11:12" x14ac:dyDescent="0.2">
      <c r="K12382" s="6"/>
      <c r="L12382" s="172"/>
    </row>
    <row r="12383" spans="11:12" x14ac:dyDescent="0.2">
      <c r="K12383" s="6"/>
      <c r="L12383" s="172"/>
    </row>
    <row r="12384" spans="11:12" x14ac:dyDescent="0.2">
      <c r="K12384" s="6"/>
      <c r="L12384" s="172"/>
    </row>
    <row r="12385" spans="11:12" x14ac:dyDescent="0.2">
      <c r="K12385" s="6"/>
      <c r="L12385" s="172"/>
    </row>
    <row r="12386" spans="11:12" x14ac:dyDescent="0.2">
      <c r="K12386" s="6"/>
      <c r="L12386" s="172"/>
    </row>
    <row r="12387" spans="11:12" x14ac:dyDescent="0.2">
      <c r="K12387" s="6"/>
      <c r="L12387" s="172"/>
    </row>
    <row r="12388" spans="11:12" x14ac:dyDescent="0.2">
      <c r="K12388" s="6"/>
      <c r="L12388" s="172"/>
    </row>
    <row r="12389" spans="11:12" x14ac:dyDescent="0.2">
      <c r="K12389" s="6"/>
      <c r="L12389" s="172"/>
    </row>
    <row r="12390" spans="11:12" x14ac:dyDescent="0.2">
      <c r="K12390" s="6"/>
      <c r="L12390" s="172"/>
    </row>
    <row r="12391" spans="11:12" x14ac:dyDescent="0.2">
      <c r="K12391" s="6"/>
      <c r="L12391" s="172"/>
    </row>
    <row r="12392" spans="11:12" x14ac:dyDescent="0.2">
      <c r="K12392" s="6"/>
      <c r="L12392" s="172"/>
    </row>
    <row r="12393" spans="11:12" x14ac:dyDescent="0.2">
      <c r="K12393" s="6"/>
      <c r="L12393" s="172"/>
    </row>
    <row r="12394" spans="11:12" x14ac:dyDescent="0.2">
      <c r="K12394" s="6"/>
      <c r="L12394" s="172"/>
    </row>
    <row r="12395" spans="11:12" x14ac:dyDescent="0.2">
      <c r="K12395" s="6"/>
      <c r="L12395" s="172"/>
    </row>
    <row r="12396" spans="11:12" x14ac:dyDescent="0.2">
      <c r="K12396" s="6"/>
      <c r="L12396" s="172"/>
    </row>
    <row r="12397" spans="11:12" x14ac:dyDescent="0.2">
      <c r="K12397" s="6"/>
      <c r="L12397" s="172"/>
    </row>
    <row r="12398" spans="11:12" x14ac:dyDescent="0.2">
      <c r="K12398" s="6"/>
      <c r="L12398" s="172"/>
    </row>
    <row r="12399" spans="11:12" x14ac:dyDescent="0.2">
      <c r="K12399" s="6"/>
      <c r="L12399" s="172"/>
    </row>
    <row r="12400" spans="11:12" x14ac:dyDescent="0.2">
      <c r="K12400" s="6"/>
      <c r="L12400" s="172"/>
    </row>
    <row r="12401" spans="11:12" x14ac:dyDescent="0.2">
      <c r="K12401" s="6"/>
      <c r="L12401" s="172"/>
    </row>
    <row r="12402" spans="11:12" x14ac:dyDescent="0.2">
      <c r="K12402" s="6"/>
      <c r="L12402" s="172"/>
    </row>
    <row r="12403" spans="11:12" x14ac:dyDescent="0.2">
      <c r="K12403" s="6"/>
      <c r="L12403" s="172"/>
    </row>
    <row r="12404" spans="11:12" x14ac:dyDescent="0.2">
      <c r="K12404" s="6"/>
      <c r="L12404" s="172"/>
    </row>
    <row r="12405" spans="11:12" x14ac:dyDescent="0.2">
      <c r="K12405" s="6"/>
      <c r="L12405" s="172"/>
    </row>
    <row r="12406" spans="11:12" x14ac:dyDescent="0.2">
      <c r="K12406" s="6"/>
      <c r="L12406" s="172"/>
    </row>
    <row r="12407" spans="11:12" x14ac:dyDescent="0.2">
      <c r="K12407" s="6"/>
      <c r="L12407" s="172"/>
    </row>
    <row r="12408" spans="11:12" x14ac:dyDescent="0.2">
      <c r="K12408" s="6"/>
      <c r="L12408" s="172"/>
    </row>
    <row r="12409" spans="11:12" x14ac:dyDescent="0.2">
      <c r="K12409" s="6"/>
      <c r="L12409" s="172"/>
    </row>
    <row r="12410" spans="11:12" x14ac:dyDescent="0.2">
      <c r="K12410" s="6"/>
      <c r="L12410" s="172"/>
    </row>
    <row r="12411" spans="11:12" x14ac:dyDescent="0.2">
      <c r="K12411" s="6"/>
      <c r="L12411" s="172"/>
    </row>
    <row r="12412" spans="11:12" x14ac:dyDescent="0.2">
      <c r="K12412" s="6"/>
      <c r="L12412" s="172"/>
    </row>
    <row r="12413" spans="11:12" x14ac:dyDescent="0.2">
      <c r="K12413" s="6"/>
      <c r="L12413" s="172"/>
    </row>
    <row r="12414" spans="11:12" x14ac:dyDescent="0.2">
      <c r="K12414" s="6"/>
      <c r="L12414" s="172"/>
    </row>
    <row r="12415" spans="11:12" x14ac:dyDescent="0.2">
      <c r="K12415" s="6"/>
      <c r="L12415" s="172"/>
    </row>
    <row r="12416" spans="11:12" x14ac:dyDescent="0.2">
      <c r="K12416" s="6"/>
      <c r="L12416" s="172"/>
    </row>
    <row r="12417" spans="11:12" x14ac:dyDescent="0.2">
      <c r="K12417" s="6"/>
      <c r="L12417" s="172"/>
    </row>
    <row r="12418" spans="11:12" x14ac:dyDescent="0.2">
      <c r="K12418" s="6"/>
      <c r="L12418" s="172"/>
    </row>
    <row r="12419" spans="11:12" x14ac:dyDescent="0.2">
      <c r="K12419" s="6"/>
      <c r="L12419" s="172"/>
    </row>
    <row r="12420" spans="11:12" x14ac:dyDescent="0.2">
      <c r="K12420" s="6"/>
      <c r="L12420" s="172"/>
    </row>
    <row r="12421" spans="11:12" x14ac:dyDescent="0.2">
      <c r="K12421" s="6"/>
      <c r="L12421" s="172"/>
    </row>
    <row r="12422" spans="11:12" x14ac:dyDescent="0.2">
      <c r="K12422" s="6"/>
      <c r="L12422" s="172"/>
    </row>
    <row r="12423" spans="11:12" x14ac:dyDescent="0.2">
      <c r="K12423" s="6"/>
      <c r="L12423" s="172"/>
    </row>
    <row r="12424" spans="11:12" x14ac:dyDescent="0.2">
      <c r="K12424" s="6"/>
      <c r="L12424" s="172"/>
    </row>
    <row r="12425" spans="11:12" x14ac:dyDescent="0.2">
      <c r="K12425" s="6"/>
      <c r="L12425" s="172"/>
    </row>
    <row r="12426" spans="11:12" x14ac:dyDescent="0.2">
      <c r="K12426" s="6"/>
      <c r="L12426" s="172"/>
    </row>
    <row r="12427" spans="11:12" x14ac:dyDescent="0.2">
      <c r="K12427" s="6"/>
      <c r="L12427" s="172"/>
    </row>
    <row r="12428" spans="11:12" x14ac:dyDescent="0.2">
      <c r="K12428" s="6"/>
      <c r="L12428" s="172"/>
    </row>
    <row r="12429" spans="11:12" x14ac:dyDescent="0.2">
      <c r="K12429" s="6"/>
      <c r="L12429" s="172"/>
    </row>
    <row r="12430" spans="11:12" x14ac:dyDescent="0.2">
      <c r="K12430" s="6"/>
      <c r="L12430" s="172"/>
    </row>
    <row r="12431" spans="11:12" x14ac:dyDescent="0.2">
      <c r="K12431" s="6"/>
      <c r="L12431" s="172"/>
    </row>
    <row r="12432" spans="11:12" x14ac:dyDescent="0.2">
      <c r="K12432" s="6"/>
      <c r="L12432" s="172"/>
    </row>
    <row r="12433" spans="11:12" x14ac:dyDescent="0.2">
      <c r="K12433" s="6"/>
      <c r="L12433" s="172"/>
    </row>
    <row r="12434" spans="11:12" x14ac:dyDescent="0.2">
      <c r="K12434" s="6"/>
      <c r="L12434" s="172"/>
    </row>
    <row r="12435" spans="11:12" x14ac:dyDescent="0.2">
      <c r="K12435" s="6"/>
      <c r="L12435" s="172"/>
    </row>
    <row r="12436" spans="11:12" x14ac:dyDescent="0.2">
      <c r="K12436" s="6"/>
      <c r="L12436" s="172"/>
    </row>
    <row r="12437" spans="11:12" x14ac:dyDescent="0.2">
      <c r="K12437" s="6"/>
      <c r="L12437" s="172"/>
    </row>
    <row r="12438" spans="11:12" x14ac:dyDescent="0.2">
      <c r="K12438" s="6"/>
      <c r="L12438" s="172"/>
    </row>
    <row r="12439" spans="11:12" x14ac:dyDescent="0.2">
      <c r="K12439" s="6"/>
      <c r="L12439" s="172"/>
    </row>
    <row r="12440" spans="11:12" x14ac:dyDescent="0.2">
      <c r="K12440" s="6"/>
      <c r="L12440" s="172"/>
    </row>
    <row r="12441" spans="11:12" x14ac:dyDescent="0.2">
      <c r="K12441" s="6"/>
      <c r="L12441" s="172"/>
    </row>
    <row r="12442" spans="11:12" x14ac:dyDescent="0.2">
      <c r="K12442" s="6"/>
      <c r="L12442" s="172"/>
    </row>
    <row r="12443" spans="11:12" x14ac:dyDescent="0.2">
      <c r="K12443" s="6"/>
      <c r="L12443" s="172"/>
    </row>
    <row r="12444" spans="11:12" x14ac:dyDescent="0.2">
      <c r="K12444" s="6"/>
      <c r="L12444" s="172"/>
    </row>
    <row r="12445" spans="11:12" x14ac:dyDescent="0.2">
      <c r="K12445" s="6"/>
      <c r="L12445" s="172"/>
    </row>
    <row r="12446" spans="11:12" x14ac:dyDescent="0.2">
      <c r="K12446" s="6"/>
      <c r="L12446" s="172"/>
    </row>
    <row r="12447" spans="11:12" x14ac:dyDescent="0.2">
      <c r="K12447" s="6"/>
      <c r="L12447" s="172"/>
    </row>
    <row r="12448" spans="11:12" x14ac:dyDescent="0.2">
      <c r="K12448" s="6"/>
      <c r="L12448" s="172"/>
    </row>
    <row r="12449" spans="11:12" x14ac:dyDescent="0.2">
      <c r="K12449" s="6"/>
      <c r="L12449" s="172"/>
    </row>
    <row r="12450" spans="11:12" x14ac:dyDescent="0.2">
      <c r="K12450" s="6"/>
      <c r="L12450" s="172"/>
    </row>
    <row r="12451" spans="11:12" x14ac:dyDescent="0.2">
      <c r="K12451" s="6"/>
      <c r="L12451" s="172"/>
    </row>
    <row r="12452" spans="11:12" x14ac:dyDescent="0.2">
      <c r="K12452" s="6"/>
      <c r="L12452" s="172"/>
    </row>
    <row r="12453" spans="11:12" x14ac:dyDescent="0.2">
      <c r="K12453" s="6"/>
      <c r="L12453" s="172"/>
    </row>
    <row r="12454" spans="11:12" x14ac:dyDescent="0.2">
      <c r="K12454" s="6"/>
      <c r="L12454" s="172"/>
    </row>
    <row r="12455" spans="11:12" x14ac:dyDescent="0.2">
      <c r="K12455" s="6"/>
      <c r="L12455" s="172"/>
    </row>
    <row r="12456" spans="11:12" x14ac:dyDescent="0.2">
      <c r="K12456" s="6"/>
      <c r="L12456" s="172"/>
    </row>
    <row r="12457" spans="11:12" x14ac:dyDescent="0.2">
      <c r="K12457" s="6"/>
      <c r="L12457" s="172"/>
    </row>
    <row r="12458" spans="11:12" x14ac:dyDescent="0.2">
      <c r="K12458" s="6"/>
      <c r="L12458" s="172"/>
    </row>
    <row r="12459" spans="11:12" x14ac:dyDescent="0.2">
      <c r="K12459" s="6"/>
      <c r="L12459" s="172"/>
    </row>
    <row r="12460" spans="11:12" x14ac:dyDescent="0.2">
      <c r="K12460" s="6"/>
      <c r="L12460" s="172"/>
    </row>
    <row r="12461" spans="11:12" x14ac:dyDescent="0.2">
      <c r="K12461" s="6"/>
      <c r="L12461" s="172"/>
    </row>
    <row r="12462" spans="11:12" x14ac:dyDescent="0.2">
      <c r="K12462" s="6"/>
      <c r="L12462" s="172"/>
    </row>
    <row r="12463" spans="11:12" x14ac:dyDescent="0.2">
      <c r="K12463" s="6"/>
      <c r="L12463" s="172"/>
    </row>
    <row r="12464" spans="11:12" x14ac:dyDescent="0.2">
      <c r="K12464" s="6"/>
      <c r="L12464" s="172"/>
    </row>
    <row r="12465" spans="11:12" x14ac:dyDescent="0.2">
      <c r="K12465" s="6"/>
      <c r="L12465" s="172"/>
    </row>
    <row r="12466" spans="11:12" x14ac:dyDescent="0.2">
      <c r="K12466" s="6"/>
      <c r="L12466" s="172"/>
    </row>
    <row r="12467" spans="11:12" x14ac:dyDescent="0.2">
      <c r="K12467" s="6"/>
      <c r="L12467" s="172"/>
    </row>
    <row r="12468" spans="11:12" x14ac:dyDescent="0.2">
      <c r="K12468" s="6"/>
      <c r="L12468" s="172"/>
    </row>
    <row r="12469" spans="11:12" x14ac:dyDescent="0.2">
      <c r="K12469" s="6"/>
      <c r="L12469" s="172"/>
    </row>
    <row r="12470" spans="11:12" x14ac:dyDescent="0.2">
      <c r="K12470" s="6"/>
      <c r="L12470" s="172"/>
    </row>
    <row r="12471" spans="11:12" x14ac:dyDescent="0.2">
      <c r="K12471" s="6"/>
      <c r="L12471" s="172"/>
    </row>
    <row r="12472" spans="11:12" x14ac:dyDescent="0.2">
      <c r="K12472" s="6"/>
      <c r="L12472" s="172"/>
    </row>
    <row r="12473" spans="11:12" x14ac:dyDescent="0.2">
      <c r="K12473" s="6"/>
      <c r="L12473" s="172"/>
    </row>
    <row r="12474" spans="11:12" x14ac:dyDescent="0.2">
      <c r="K12474" s="6"/>
      <c r="L12474" s="172"/>
    </row>
    <row r="12475" spans="11:12" x14ac:dyDescent="0.2">
      <c r="K12475" s="6"/>
      <c r="L12475" s="172"/>
    </row>
    <row r="12476" spans="11:12" x14ac:dyDescent="0.2">
      <c r="K12476" s="6"/>
      <c r="L12476" s="172"/>
    </row>
    <row r="12477" spans="11:12" x14ac:dyDescent="0.2">
      <c r="K12477" s="6"/>
      <c r="L12477" s="172"/>
    </row>
    <row r="12478" spans="11:12" x14ac:dyDescent="0.2">
      <c r="K12478" s="6"/>
      <c r="L12478" s="172"/>
    </row>
    <row r="12479" spans="11:12" x14ac:dyDescent="0.2">
      <c r="K12479" s="6"/>
      <c r="L12479" s="172"/>
    </row>
    <row r="12480" spans="11:12" x14ac:dyDescent="0.2">
      <c r="K12480" s="6"/>
      <c r="L12480" s="172"/>
    </row>
    <row r="12481" spans="11:12" x14ac:dyDescent="0.2">
      <c r="K12481" s="6"/>
      <c r="L12481" s="172"/>
    </row>
    <row r="12482" spans="11:12" x14ac:dyDescent="0.2">
      <c r="K12482" s="6"/>
      <c r="L12482" s="172"/>
    </row>
    <row r="12483" spans="11:12" x14ac:dyDescent="0.2">
      <c r="K12483" s="6"/>
      <c r="L12483" s="172"/>
    </row>
    <row r="12484" spans="11:12" x14ac:dyDescent="0.2">
      <c r="K12484" s="6"/>
      <c r="L12484" s="172"/>
    </row>
    <row r="12485" spans="11:12" x14ac:dyDescent="0.2">
      <c r="K12485" s="6"/>
      <c r="L12485" s="172"/>
    </row>
    <row r="12486" spans="11:12" x14ac:dyDescent="0.2">
      <c r="K12486" s="6"/>
      <c r="L12486" s="172"/>
    </row>
    <row r="12487" spans="11:12" x14ac:dyDescent="0.2">
      <c r="K12487" s="6"/>
      <c r="L12487" s="172"/>
    </row>
    <row r="12488" spans="11:12" x14ac:dyDescent="0.2">
      <c r="K12488" s="6"/>
      <c r="L12488" s="172"/>
    </row>
    <row r="12489" spans="11:12" x14ac:dyDescent="0.2">
      <c r="K12489" s="6"/>
      <c r="L12489" s="172"/>
    </row>
    <row r="12490" spans="11:12" x14ac:dyDescent="0.2">
      <c r="K12490" s="6"/>
      <c r="L12490" s="172"/>
    </row>
    <row r="12491" spans="11:12" x14ac:dyDescent="0.2">
      <c r="K12491" s="6"/>
      <c r="L12491" s="172"/>
    </row>
    <row r="12492" spans="11:12" x14ac:dyDescent="0.2">
      <c r="K12492" s="6"/>
      <c r="L12492" s="172"/>
    </row>
    <row r="12493" spans="11:12" x14ac:dyDescent="0.2">
      <c r="K12493" s="6"/>
      <c r="L12493" s="172"/>
    </row>
    <row r="12494" spans="11:12" x14ac:dyDescent="0.2">
      <c r="K12494" s="6"/>
      <c r="L12494" s="172"/>
    </row>
    <row r="12495" spans="11:12" x14ac:dyDescent="0.2">
      <c r="K12495" s="6"/>
      <c r="L12495" s="172"/>
    </row>
    <row r="12496" spans="11:12" x14ac:dyDescent="0.2">
      <c r="K12496" s="6"/>
      <c r="L12496" s="172"/>
    </row>
    <row r="12497" spans="11:12" x14ac:dyDescent="0.2">
      <c r="K12497" s="6"/>
      <c r="L12497" s="172"/>
    </row>
    <row r="12498" spans="11:12" x14ac:dyDescent="0.2">
      <c r="K12498" s="6"/>
      <c r="L12498" s="172"/>
    </row>
    <row r="12499" spans="11:12" x14ac:dyDescent="0.2">
      <c r="K12499" s="6"/>
      <c r="L12499" s="172"/>
    </row>
    <row r="12500" spans="11:12" x14ac:dyDescent="0.2">
      <c r="K12500" s="6"/>
      <c r="L12500" s="172"/>
    </row>
    <row r="12501" spans="11:12" x14ac:dyDescent="0.2">
      <c r="K12501" s="6"/>
      <c r="L12501" s="172"/>
    </row>
    <row r="12502" spans="11:12" x14ac:dyDescent="0.2">
      <c r="K12502" s="6"/>
      <c r="L12502" s="172"/>
    </row>
    <row r="12503" spans="11:12" x14ac:dyDescent="0.2">
      <c r="K12503" s="6"/>
      <c r="L12503" s="172"/>
    </row>
    <row r="12504" spans="11:12" x14ac:dyDescent="0.2">
      <c r="K12504" s="6"/>
      <c r="L12504" s="172"/>
    </row>
    <row r="12505" spans="11:12" x14ac:dyDescent="0.2">
      <c r="K12505" s="6"/>
      <c r="L12505" s="172"/>
    </row>
    <row r="12506" spans="11:12" x14ac:dyDescent="0.2">
      <c r="K12506" s="6"/>
      <c r="L12506" s="172"/>
    </row>
    <row r="12507" spans="11:12" x14ac:dyDescent="0.2">
      <c r="K12507" s="6"/>
      <c r="L12507" s="172"/>
    </row>
    <row r="12508" spans="11:12" x14ac:dyDescent="0.2">
      <c r="K12508" s="6"/>
      <c r="L12508" s="172"/>
    </row>
    <row r="12509" spans="11:12" x14ac:dyDescent="0.2">
      <c r="K12509" s="6"/>
      <c r="L12509" s="172"/>
    </row>
    <row r="12510" spans="11:12" x14ac:dyDescent="0.2">
      <c r="K12510" s="6"/>
      <c r="L12510" s="172"/>
    </row>
    <row r="12511" spans="11:12" x14ac:dyDescent="0.2">
      <c r="K12511" s="6"/>
      <c r="L12511" s="172"/>
    </row>
    <row r="12512" spans="11:12" x14ac:dyDescent="0.2">
      <c r="K12512" s="6"/>
      <c r="L12512" s="172"/>
    </row>
    <row r="12513" spans="11:12" x14ac:dyDescent="0.2">
      <c r="K12513" s="6"/>
      <c r="L12513" s="172"/>
    </row>
    <row r="12514" spans="11:12" x14ac:dyDescent="0.2">
      <c r="K12514" s="6"/>
      <c r="L12514" s="172"/>
    </row>
    <row r="12515" spans="11:12" x14ac:dyDescent="0.2">
      <c r="K12515" s="6"/>
      <c r="L12515" s="172"/>
    </row>
    <row r="12516" spans="11:12" x14ac:dyDescent="0.2">
      <c r="K12516" s="6"/>
      <c r="L12516" s="172"/>
    </row>
    <row r="12517" spans="11:12" x14ac:dyDescent="0.2">
      <c r="K12517" s="6"/>
      <c r="L12517" s="172"/>
    </row>
    <row r="12518" spans="11:12" x14ac:dyDescent="0.2">
      <c r="K12518" s="6"/>
      <c r="L12518" s="172"/>
    </row>
    <row r="12519" spans="11:12" x14ac:dyDescent="0.2">
      <c r="K12519" s="6"/>
      <c r="L12519" s="172"/>
    </row>
    <row r="12520" spans="11:12" x14ac:dyDescent="0.2">
      <c r="K12520" s="6"/>
      <c r="L12520" s="172"/>
    </row>
    <row r="12521" spans="11:12" x14ac:dyDescent="0.2">
      <c r="K12521" s="6"/>
      <c r="L12521" s="172"/>
    </row>
    <row r="12522" spans="11:12" x14ac:dyDescent="0.2">
      <c r="K12522" s="6"/>
      <c r="L12522" s="172"/>
    </row>
    <row r="12523" spans="11:12" x14ac:dyDescent="0.2">
      <c r="K12523" s="6"/>
      <c r="L12523" s="172"/>
    </row>
    <row r="12524" spans="11:12" x14ac:dyDescent="0.2">
      <c r="K12524" s="6"/>
      <c r="L12524" s="172"/>
    </row>
    <row r="12525" spans="11:12" x14ac:dyDescent="0.2">
      <c r="K12525" s="6"/>
      <c r="L12525" s="172"/>
    </row>
    <row r="12526" spans="11:12" x14ac:dyDescent="0.2">
      <c r="K12526" s="6"/>
      <c r="L12526" s="172"/>
    </row>
    <row r="12527" spans="11:12" x14ac:dyDescent="0.2">
      <c r="K12527" s="6"/>
      <c r="L12527" s="172"/>
    </row>
    <row r="12528" spans="11:12" x14ac:dyDescent="0.2">
      <c r="K12528" s="6"/>
      <c r="L12528" s="172"/>
    </row>
    <row r="12529" spans="11:12" x14ac:dyDescent="0.2">
      <c r="K12529" s="6"/>
      <c r="L12529" s="172"/>
    </row>
    <row r="12530" spans="11:12" x14ac:dyDescent="0.2">
      <c r="K12530" s="6"/>
      <c r="L12530" s="172"/>
    </row>
    <row r="12531" spans="11:12" x14ac:dyDescent="0.2">
      <c r="K12531" s="6"/>
      <c r="L12531" s="172"/>
    </row>
    <row r="12532" spans="11:12" x14ac:dyDescent="0.2">
      <c r="K12532" s="6"/>
      <c r="L12532" s="172"/>
    </row>
    <row r="12533" spans="11:12" x14ac:dyDescent="0.2">
      <c r="K12533" s="6"/>
      <c r="L12533" s="172"/>
    </row>
    <row r="12534" spans="11:12" x14ac:dyDescent="0.2">
      <c r="K12534" s="6"/>
      <c r="L12534" s="172"/>
    </row>
    <row r="12535" spans="11:12" x14ac:dyDescent="0.2">
      <c r="K12535" s="6"/>
      <c r="L12535" s="172"/>
    </row>
    <row r="12536" spans="11:12" x14ac:dyDescent="0.2">
      <c r="K12536" s="6"/>
      <c r="L12536" s="172"/>
    </row>
    <row r="12537" spans="11:12" x14ac:dyDescent="0.2">
      <c r="K12537" s="6"/>
      <c r="L12537" s="172"/>
    </row>
    <row r="12538" spans="11:12" x14ac:dyDescent="0.2">
      <c r="K12538" s="6"/>
      <c r="L12538" s="172"/>
    </row>
    <row r="12539" spans="11:12" x14ac:dyDescent="0.2">
      <c r="K12539" s="6"/>
      <c r="L12539" s="172"/>
    </row>
    <row r="12540" spans="11:12" x14ac:dyDescent="0.2">
      <c r="K12540" s="6"/>
      <c r="L12540" s="172"/>
    </row>
    <row r="12541" spans="11:12" x14ac:dyDescent="0.2">
      <c r="K12541" s="6"/>
      <c r="L12541" s="172"/>
    </row>
    <row r="12542" spans="11:12" x14ac:dyDescent="0.2">
      <c r="K12542" s="6"/>
      <c r="L12542" s="172"/>
    </row>
    <row r="12543" spans="11:12" x14ac:dyDescent="0.2">
      <c r="K12543" s="6"/>
      <c r="L12543" s="172"/>
    </row>
    <row r="12544" spans="11:12" x14ac:dyDescent="0.2">
      <c r="K12544" s="6"/>
      <c r="L12544" s="172"/>
    </row>
    <row r="12545" spans="11:12" x14ac:dyDescent="0.2">
      <c r="K12545" s="6"/>
      <c r="L12545" s="172"/>
    </row>
    <row r="12546" spans="11:12" x14ac:dyDescent="0.2">
      <c r="K12546" s="6"/>
      <c r="L12546" s="172"/>
    </row>
    <row r="12547" spans="11:12" x14ac:dyDescent="0.2">
      <c r="K12547" s="6"/>
      <c r="L12547" s="172"/>
    </row>
    <row r="12548" spans="11:12" x14ac:dyDescent="0.2">
      <c r="K12548" s="6"/>
      <c r="L12548" s="172"/>
    </row>
    <row r="12549" spans="11:12" x14ac:dyDescent="0.2">
      <c r="K12549" s="6"/>
      <c r="L12549" s="172"/>
    </row>
    <row r="12550" spans="11:12" x14ac:dyDescent="0.2">
      <c r="K12550" s="6"/>
      <c r="L12550" s="172"/>
    </row>
    <row r="12551" spans="11:12" x14ac:dyDescent="0.2">
      <c r="K12551" s="6"/>
      <c r="L12551" s="172"/>
    </row>
    <row r="12552" spans="11:12" x14ac:dyDescent="0.2">
      <c r="K12552" s="6"/>
      <c r="L12552" s="172"/>
    </row>
    <row r="12553" spans="11:12" x14ac:dyDescent="0.2">
      <c r="K12553" s="6"/>
      <c r="L12553" s="172"/>
    </row>
    <row r="12554" spans="11:12" x14ac:dyDescent="0.2">
      <c r="K12554" s="6"/>
      <c r="L12554" s="172"/>
    </row>
    <row r="12555" spans="11:12" x14ac:dyDescent="0.2">
      <c r="K12555" s="6"/>
      <c r="L12555" s="172"/>
    </row>
    <row r="12556" spans="11:12" x14ac:dyDescent="0.2">
      <c r="K12556" s="6"/>
      <c r="L12556" s="172"/>
    </row>
    <row r="12557" spans="11:12" x14ac:dyDescent="0.2">
      <c r="K12557" s="6"/>
      <c r="L12557" s="172"/>
    </row>
    <row r="12558" spans="11:12" x14ac:dyDescent="0.2">
      <c r="K12558" s="6"/>
      <c r="L12558" s="172"/>
    </row>
    <row r="12559" spans="11:12" x14ac:dyDescent="0.2">
      <c r="K12559" s="6"/>
      <c r="L12559" s="172"/>
    </row>
    <row r="12560" spans="11:12" x14ac:dyDescent="0.2">
      <c r="K12560" s="6"/>
      <c r="L12560" s="172"/>
    </row>
    <row r="12561" spans="11:12" x14ac:dyDescent="0.2">
      <c r="K12561" s="6"/>
      <c r="L12561" s="172"/>
    </row>
    <row r="12562" spans="11:12" x14ac:dyDescent="0.2">
      <c r="K12562" s="6"/>
      <c r="L12562" s="172"/>
    </row>
    <row r="12563" spans="11:12" x14ac:dyDescent="0.2">
      <c r="K12563" s="6"/>
      <c r="L12563" s="172"/>
    </row>
    <row r="12564" spans="11:12" x14ac:dyDescent="0.2">
      <c r="K12564" s="6"/>
      <c r="L12564" s="172"/>
    </row>
    <row r="12565" spans="11:12" x14ac:dyDescent="0.2">
      <c r="K12565" s="6"/>
      <c r="L12565" s="172"/>
    </row>
    <row r="12566" spans="11:12" x14ac:dyDescent="0.2">
      <c r="K12566" s="6"/>
      <c r="L12566" s="172"/>
    </row>
    <row r="12567" spans="11:12" x14ac:dyDescent="0.2">
      <c r="K12567" s="6"/>
      <c r="L12567" s="172"/>
    </row>
    <row r="12568" spans="11:12" x14ac:dyDescent="0.2">
      <c r="K12568" s="6"/>
      <c r="L12568" s="172"/>
    </row>
    <row r="12569" spans="11:12" x14ac:dyDescent="0.2">
      <c r="K12569" s="6"/>
      <c r="L12569" s="172"/>
    </row>
    <row r="12570" spans="11:12" x14ac:dyDescent="0.2">
      <c r="K12570" s="6"/>
      <c r="L12570" s="172"/>
    </row>
    <row r="12571" spans="11:12" x14ac:dyDescent="0.2">
      <c r="K12571" s="6"/>
      <c r="L12571" s="172"/>
    </row>
    <row r="12572" spans="11:12" x14ac:dyDescent="0.2">
      <c r="K12572" s="6"/>
      <c r="L12572" s="172"/>
    </row>
    <row r="12573" spans="11:12" x14ac:dyDescent="0.2">
      <c r="K12573" s="6"/>
      <c r="L12573" s="172"/>
    </row>
    <row r="12574" spans="11:12" x14ac:dyDescent="0.2">
      <c r="K12574" s="6"/>
      <c r="L12574" s="172"/>
    </row>
    <row r="12575" spans="11:12" x14ac:dyDescent="0.2">
      <c r="K12575" s="6"/>
      <c r="L12575" s="172"/>
    </row>
    <row r="12576" spans="11:12" x14ac:dyDescent="0.2">
      <c r="K12576" s="6"/>
      <c r="L12576" s="172"/>
    </row>
    <row r="12577" spans="11:12" x14ac:dyDescent="0.2">
      <c r="K12577" s="6"/>
      <c r="L12577" s="172"/>
    </row>
    <row r="12578" spans="11:12" x14ac:dyDescent="0.2">
      <c r="K12578" s="6"/>
      <c r="L12578" s="172"/>
    </row>
    <row r="12579" spans="11:12" x14ac:dyDescent="0.2">
      <c r="K12579" s="6"/>
      <c r="L12579" s="172"/>
    </row>
    <row r="12580" spans="11:12" x14ac:dyDescent="0.2">
      <c r="K12580" s="6"/>
      <c r="L12580" s="172"/>
    </row>
    <row r="12581" spans="11:12" x14ac:dyDescent="0.2">
      <c r="K12581" s="6"/>
      <c r="L12581" s="172"/>
    </row>
    <row r="12582" spans="11:12" x14ac:dyDescent="0.2">
      <c r="K12582" s="6"/>
      <c r="L12582" s="172"/>
    </row>
    <row r="12583" spans="11:12" x14ac:dyDescent="0.2">
      <c r="K12583" s="6"/>
      <c r="L12583" s="172"/>
    </row>
    <row r="12584" spans="11:12" x14ac:dyDescent="0.2">
      <c r="K12584" s="6"/>
      <c r="L12584" s="172"/>
    </row>
    <row r="12585" spans="11:12" x14ac:dyDescent="0.2">
      <c r="K12585" s="6"/>
      <c r="L12585" s="172"/>
    </row>
    <row r="12586" spans="11:12" x14ac:dyDescent="0.2">
      <c r="K12586" s="6"/>
      <c r="L12586" s="172"/>
    </row>
    <row r="12587" spans="11:12" x14ac:dyDescent="0.2">
      <c r="K12587" s="6"/>
      <c r="L12587" s="172"/>
    </row>
    <row r="12588" spans="11:12" x14ac:dyDescent="0.2">
      <c r="K12588" s="6"/>
      <c r="L12588" s="172"/>
    </row>
    <row r="12589" spans="11:12" x14ac:dyDescent="0.2">
      <c r="K12589" s="6"/>
      <c r="L12589" s="172"/>
    </row>
    <row r="12590" spans="11:12" x14ac:dyDescent="0.2">
      <c r="K12590" s="6"/>
      <c r="L12590" s="172"/>
    </row>
    <row r="12591" spans="11:12" x14ac:dyDescent="0.2">
      <c r="K12591" s="6"/>
      <c r="L12591" s="172"/>
    </row>
    <row r="12592" spans="11:12" x14ac:dyDescent="0.2">
      <c r="K12592" s="6"/>
      <c r="L12592" s="172"/>
    </row>
    <row r="12593" spans="11:12" x14ac:dyDescent="0.2">
      <c r="K12593" s="6"/>
      <c r="L12593" s="17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3E2D0-4AD7-6149-85EA-0CFFEA4D3824}">
  <dimension ref="A1:G54"/>
  <sheetViews>
    <sheetView zoomScale="61" workbookViewId="0">
      <selection activeCell="C28" sqref="C28"/>
    </sheetView>
  </sheetViews>
  <sheetFormatPr baseColWidth="10" defaultRowHeight="15" x14ac:dyDescent="0.2"/>
  <cols>
    <col min="2" max="2" width="46" customWidth="1"/>
    <col min="3" max="3" width="49.6640625" bestFit="1" customWidth="1"/>
    <col min="5" max="5" width="23.83203125" bestFit="1" customWidth="1"/>
    <col min="6" max="6" width="32.83203125" bestFit="1" customWidth="1"/>
  </cols>
  <sheetData>
    <row r="1" spans="1:7" ht="16" thickBot="1" x14ac:dyDescent="0.25"/>
    <row r="2" spans="1:7" ht="28" customHeight="1" thickBot="1" x14ac:dyDescent="0.25">
      <c r="C2" s="40" t="s">
        <v>620</v>
      </c>
      <c r="D2" s="41"/>
      <c r="E2" s="41"/>
      <c r="F2" s="41"/>
      <c r="G2" s="42"/>
    </row>
    <row r="4" spans="1:7" ht="16" thickBot="1" x14ac:dyDescent="0.25"/>
    <row r="5" spans="1:7" ht="20" thickBot="1" x14ac:dyDescent="0.3">
      <c r="A5" s="18"/>
      <c r="B5" s="28" t="s">
        <v>621</v>
      </c>
      <c r="C5" s="29"/>
    </row>
    <row r="6" spans="1:7" ht="20" thickBot="1" x14ac:dyDescent="0.3">
      <c r="A6" s="18"/>
      <c r="B6" s="30" t="s">
        <v>582</v>
      </c>
      <c r="C6" s="31" t="s">
        <v>583</v>
      </c>
    </row>
    <row r="7" spans="1:7" ht="16" thickBot="1" x14ac:dyDescent="0.25">
      <c r="A7" s="18"/>
      <c r="B7" s="22">
        <v>2778000000</v>
      </c>
      <c r="C7" s="23">
        <v>2855000000</v>
      </c>
    </row>
    <row r="8" spans="1:7" ht="17" thickBot="1" x14ac:dyDescent="0.25">
      <c r="A8" s="18"/>
      <c r="B8" s="24">
        <v>0</v>
      </c>
      <c r="C8" s="25">
        <v>0</v>
      </c>
      <c r="E8" s="19" t="s">
        <v>576</v>
      </c>
      <c r="F8" s="20"/>
    </row>
    <row r="9" spans="1:7" ht="16" x14ac:dyDescent="0.2">
      <c r="A9" s="18"/>
      <c r="B9" s="24">
        <v>1461000000</v>
      </c>
      <c r="C9" s="25">
        <v>1371000000</v>
      </c>
      <c r="E9" s="32" t="s">
        <v>616</v>
      </c>
      <c r="F9" s="35">
        <f>AVERAGE(B6:B53)</f>
        <v>1008557617.0212766</v>
      </c>
    </row>
    <row r="10" spans="1:7" ht="16" x14ac:dyDescent="0.2">
      <c r="A10" s="18"/>
      <c r="B10" s="24">
        <v>317093000</v>
      </c>
      <c r="C10" s="25">
        <v>514000000</v>
      </c>
      <c r="E10" s="33" t="s">
        <v>617</v>
      </c>
      <c r="F10" s="36">
        <f>MEDIAN(B6:B53)</f>
        <v>276743000</v>
      </c>
    </row>
    <row r="11" spans="1:7" ht="16" x14ac:dyDescent="0.2">
      <c r="A11" s="18"/>
      <c r="B11" s="24">
        <v>4083000000</v>
      </c>
      <c r="C11" s="25">
        <v>4297000000</v>
      </c>
      <c r="E11" s="33" t="s">
        <v>618</v>
      </c>
      <c r="F11" s="36">
        <f>MODE(B6:B53)</f>
        <v>0</v>
      </c>
    </row>
    <row r="12" spans="1:7" ht="16" x14ac:dyDescent="0.2">
      <c r="A12" s="18"/>
      <c r="B12" s="24">
        <v>0</v>
      </c>
      <c r="C12" s="25">
        <v>0</v>
      </c>
      <c r="E12" s="33" t="s">
        <v>619</v>
      </c>
      <c r="F12" s="36">
        <f>STDEV(B6:B53)</f>
        <v>1863870078.1756258</v>
      </c>
    </row>
    <row r="13" spans="1:7" ht="16" x14ac:dyDescent="0.2">
      <c r="A13" s="18"/>
      <c r="B13" s="24">
        <v>1081000000</v>
      </c>
      <c r="C13" s="25">
        <v>582000000</v>
      </c>
      <c r="E13" s="33" t="s">
        <v>577</v>
      </c>
      <c r="F13" s="36">
        <f>VAR(B6:B53)</f>
        <v>3.4740116683184138E+18</v>
      </c>
    </row>
    <row r="14" spans="1:7" ht="16" x14ac:dyDescent="0.2">
      <c r="A14" s="18"/>
      <c r="B14" s="24">
        <v>295700000</v>
      </c>
      <c r="C14" s="25">
        <v>302000000</v>
      </c>
      <c r="E14" s="33" t="s">
        <v>578</v>
      </c>
      <c r="F14" s="36">
        <f>MIN(B6:B53)</f>
        <v>0</v>
      </c>
    </row>
    <row r="15" spans="1:7" ht="16" x14ac:dyDescent="0.2">
      <c r="A15" s="18"/>
      <c r="B15" s="24">
        <v>494000000</v>
      </c>
      <c r="C15" s="25">
        <v>550000000</v>
      </c>
      <c r="E15" s="33" t="s">
        <v>579</v>
      </c>
      <c r="F15" s="36">
        <f>MAX(B6:B53)</f>
        <v>8168000000</v>
      </c>
    </row>
    <row r="16" spans="1:7" ht="16" x14ac:dyDescent="0.2">
      <c r="A16" s="18"/>
      <c r="B16" s="24">
        <v>1444100000</v>
      </c>
      <c r="C16" s="25">
        <v>1893400000</v>
      </c>
      <c r="E16" s="33" t="s">
        <v>575</v>
      </c>
      <c r="F16" s="36">
        <f>F15-F14</f>
        <v>8168000000</v>
      </c>
    </row>
    <row r="17" spans="1:6" ht="17" thickBot="1" x14ac:dyDescent="0.25">
      <c r="A17" s="18"/>
      <c r="B17" s="24">
        <v>3904000000</v>
      </c>
      <c r="C17" s="25">
        <v>3731000000</v>
      </c>
      <c r="E17" s="34" t="s">
        <v>580</v>
      </c>
      <c r="F17" s="37">
        <f>SUM(B6:B53)</f>
        <v>47402208000</v>
      </c>
    </row>
    <row r="18" spans="1:6" x14ac:dyDescent="0.2">
      <c r="A18" s="18"/>
      <c r="B18" s="24">
        <v>886000000</v>
      </c>
      <c r="C18" s="25">
        <v>861000000</v>
      </c>
    </row>
    <row r="19" spans="1:6" x14ac:dyDescent="0.2">
      <c r="A19" s="18"/>
      <c r="B19" s="24">
        <v>0</v>
      </c>
      <c r="C19" s="25">
        <v>0</v>
      </c>
    </row>
    <row r="20" spans="1:6" x14ac:dyDescent="0.2">
      <c r="A20" s="18"/>
      <c r="B20" s="24">
        <v>2226200000</v>
      </c>
      <c r="C20" s="25">
        <v>2430600000</v>
      </c>
      <c r="F20" s="21"/>
    </row>
    <row r="21" spans="1:6" ht="16" thickBot="1" x14ac:dyDescent="0.25">
      <c r="A21" s="18"/>
      <c r="B21" s="24">
        <v>338786000</v>
      </c>
      <c r="C21" s="25">
        <v>392805000</v>
      </c>
    </row>
    <row r="22" spans="1:6" ht="17" thickBot="1" x14ac:dyDescent="0.25">
      <c r="A22" s="18"/>
      <c r="B22" s="24">
        <v>0</v>
      </c>
      <c r="C22" s="25">
        <v>0</v>
      </c>
      <c r="E22" s="19" t="s">
        <v>581</v>
      </c>
      <c r="F22" s="20"/>
    </row>
    <row r="23" spans="1:6" ht="16" x14ac:dyDescent="0.2">
      <c r="A23" s="18"/>
      <c r="B23" s="24">
        <v>0</v>
      </c>
      <c r="C23" s="25">
        <v>0</v>
      </c>
      <c r="E23" s="38" t="s">
        <v>616</v>
      </c>
      <c r="F23" s="35">
        <f>AVERAGE(C6:C53)</f>
        <v>1020095851.0638298</v>
      </c>
    </row>
    <row r="24" spans="1:6" ht="16" x14ac:dyDescent="0.2">
      <c r="A24" s="18"/>
      <c r="B24" s="24">
        <v>58827000</v>
      </c>
      <c r="C24" s="25">
        <v>66259000</v>
      </c>
      <c r="E24" s="33" t="s">
        <v>617</v>
      </c>
      <c r="F24" s="36">
        <f>MEDIAN(C6:C53)</f>
        <v>302000000</v>
      </c>
    </row>
    <row r="25" spans="1:6" ht="16" x14ac:dyDescent="0.2">
      <c r="A25" s="18"/>
      <c r="B25" s="24">
        <v>0</v>
      </c>
      <c r="C25" s="25">
        <v>0</v>
      </c>
      <c r="E25" s="33" t="s">
        <v>618</v>
      </c>
      <c r="F25" s="36">
        <f>MODE(C6:C53)</f>
        <v>0</v>
      </c>
    </row>
    <row r="26" spans="1:6" ht="16" x14ac:dyDescent="0.2">
      <c r="A26" s="18"/>
      <c r="B26" s="24">
        <v>0</v>
      </c>
      <c r="C26" s="25">
        <v>0</v>
      </c>
      <c r="E26" s="33" t="s">
        <v>619</v>
      </c>
      <c r="F26" s="36">
        <f>STDEV(C6:C53)</f>
        <v>1775068837.1088841</v>
      </c>
    </row>
    <row r="27" spans="1:6" ht="16" x14ac:dyDescent="0.2">
      <c r="A27" s="18"/>
      <c r="B27" s="24">
        <v>291300000</v>
      </c>
      <c r="C27" s="25">
        <v>323000000</v>
      </c>
      <c r="E27" s="33" t="s">
        <v>577</v>
      </c>
      <c r="F27" s="36">
        <f>VAR(C6:C53)</f>
        <v>3.1508693764750858E+18</v>
      </c>
    </row>
    <row r="28" spans="1:6" ht="16" x14ac:dyDescent="0.2">
      <c r="A28" s="18"/>
      <c r="B28" s="24">
        <v>1760000000</v>
      </c>
      <c r="C28" s="25">
        <v>2120000000</v>
      </c>
      <c r="E28" s="33" t="s">
        <v>577</v>
      </c>
      <c r="F28" s="36">
        <v>5.8046860776423956E+18</v>
      </c>
    </row>
    <row r="29" spans="1:6" ht="16" x14ac:dyDescent="0.2">
      <c r="A29" s="18"/>
      <c r="B29" s="24">
        <v>0</v>
      </c>
      <c r="C29" s="25">
        <v>0</v>
      </c>
      <c r="E29" s="33" t="s">
        <v>578</v>
      </c>
      <c r="F29" s="36">
        <f>MIN(C6:C53)</f>
        <v>0</v>
      </c>
    </row>
    <row r="30" spans="1:6" ht="16" x14ac:dyDescent="0.2">
      <c r="A30" s="18"/>
      <c r="B30" s="24">
        <v>197600000</v>
      </c>
      <c r="C30" s="25">
        <v>203200000</v>
      </c>
      <c r="E30" s="33" t="s">
        <v>579</v>
      </c>
      <c r="F30" s="36">
        <f>MAX(C6:C53)</f>
        <v>7503000000</v>
      </c>
    </row>
    <row r="31" spans="1:6" ht="16" x14ac:dyDescent="0.2">
      <c r="A31" s="18"/>
      <c r="B31" s="24">
        <v>0</v>
      </c>
      <c r="C31" s="25">
        <v>0</v>
      </c>
      <c r="E31" s="33" t="s">
        <v>575</v>
      </c>
      <c r="F31" s="36">
        <f>F30-F29</f>
        <v>7503000000</v>
      </c>
    </row>
    <row r="32" spans="1:6" ht="17" thickBot="1" x14ac:dyDescent="0.25">
      <c r="A32" s="18"/>
      <c r="B32" s="24">
        <v>0</v>
      </c>
      <c r="C32" s="25">
        <v>0</v>
      </c>
      <c r="E32" s="34" t="s">
        <v>580</v>
      </c>
      <c r="F32" s="39">
        <f>SUM(C6:C53)</f>
        <v>47944505000</v>
      </c>
    </row>
    <row r="33" spans="1:3" x14ac:dyDescent="0.2">
      <c r="A33" s="18"/>
      <c r="B33" s="24">
        <v>82014000</v>
      </c>
      <c r="C33" s="25">
        <v>88003000</v>
      </c>
    </row>
    <row r="34" spans="1:3" x14ac:dyDescent="0.2">
      <c r="A34" s="18"/>
      <c r="B34" s="24">
        <v>276743000</v>
      </c>
      <c r="C34" s="25">
        <v>388055000</v>
      </c>
    </row>
    <row r="35" spans="1:3" x14ac:dyDescent="0.2">
      <c r="A35" s="18"/>
      <c r="B35" s="24">
        <v>167700000</v>
      </c>
      <c r="C35" s="25">
        <v>178000000</v>
      </c>
    </row>
    <row r="36" spans="1:3" x14ac:dyDescent="0.2">
      <c r="A36" s="18"/>
      <c r="B36" s="24">
        <v>0</v>
      </c>
      <c r="C36" s="25">
        <v>0</v>
      </c>
    </row>
    <row r="37" spans="1:3" x14ac:dyDescent="0.2">
      <c r="A37" s="18"/>
      <c r="B37" s="24">
        <v>5278100000</v>
      </c>
      <c r="C37" s="25">
        <v>5531300000</v>
      </c>
    </row>
    <row r="38" spans="1:3" x14ac:dyDescent="0.2">
      <c r="A38" s="18"/>
      <c r="B38" s="24">
        <v>433000000</v>
      </c>
      <c r="C38" s="25">
        <v>457000000</v>
      </c>
    </row>
    <row r="39" spans="1:3" x14ac:dyDescent="0.2">
      <c r="A39" s="18"/>
      <c r="B39" s="24">
        <v>8168000000</v>
      </c>
      <c r="C39" s="25">
        <v>7503000000</v>
      </c>
    </row>
    <row r="40" spans="1:3" x14ac:dyDescent="0.2">
      <c r="A40" s="18"/>
      <c r="B40" s="24">
        <v>116346000</v>
      </c>
      <c r="C40" s="25">
        <v>123297000</v>
      </c>
    </row>
    <row r="41" spans="1:3" x14ac:dyDescent="0.2">
      <c r="A41" s="18"/>
      <c r="B41" s="24">
        <v>581800000</v>
      </c>
      <c r="C41" s="25">
        <v>671900000</v>
      </c>
    </row>
    <row r="42" spans="1:3" x14ac:dyDescent="0.2">
      <c r="A42" s="18"/>
      <c r="B42" s="24">
        <v>0</v>
      </c>
      <c r="C42" s="25">
        <v>0</v>
      </c>
    </row>
    <row r="43" spans="1:3" x14ac:dyDescent="0.2">
      <c r="A43" s="18"/>
      <c r="B43" s="24">
        <v>7482000000</v>
      </c>
      <c r="C43" s="25">
        <v>6678000000</v>
      </c>
    </row>
    <row r="44" spans="1:3" x14ac:dyDescent="0.2">
      <c r="A44" s="18"/>
      <c r="B44" s="24">
        <v>131835000</v>
      </c>
      <c r="C44" s="25">
        <v>132400000</v>
      </c>
    </row>
    <row r="45" spans="1:3" x14ac:dyDescent="0.2">
      <c r="A45" s="18"/>
      <c r="B45" s="24">
        <v>859947000</v>
      </c>
      <c r="C45" s="25">
        <v>1271353000</v>
      </c>
    </row>
    <row r="46" spans="1:3" x14ac:dyDescent="0.2">
      <c r="A46" s="18"/>
      <c r="B46" s="24">
        <v>536000000</v>
      </c>
      <c r="C46" s="25">
        <v>614000000</v>
      </c>
    </row>
    <row r="47" spans="1:3" x14ac:dyDescent="0.2">
      <c r="A47" s="18"/>
      <c r="B47" s="24">
        <v>376400000</v>
      </c>
      <c r="C47" s="25">
        <v>395500000</v>
      </c>
    </row>
    <row r="48" spans="1:3" x14ac:dyDescent="0.2">
      <c r="A48" s="18"/>
      <c r="B48" s="24">
        <v>0</v>
      </c>
      <c r="C48" s="25">
        <v>0</v>
      </c>
    </row>
    <row r="49" spans="1:3" x14ac:dyDescent="0.2">
      <c r="A49" s="18"/>
      <c r="B49" s="24">
        <v>208208000</v>
      </c>
      <c r="C49" s="25">
        <v>234800000</v>
      </c>
    </row>
    <row r="50" spans="1:3" x14ac:dyDescent="0.2">
      <c r="A50" s="18"/>
      <c r="B50" s="24">
        <v>765905000</v>
      </c>
      <c r="C50" s="25">
        <v>882097000</v>
      </c>
    </row>
    <row r="51" spans="1:3" x14ac:dyDescent="0.2">
      <c r="A51" s="18"/>
      <c r="B51" s="24">
        <v>96004000</v>
      </c>
      <c r="C51" s="25">
        <v>100536000</v>
      </c>
    </row>
    <row r="52" spans="1:3" x14ac:dyDescent="0.2">
      <c r="A52" s="18"/>
      <c r="B52" s="24">
        <v>0</v>
      </c>
      <c r="C52" s="25">
        <v>0</v>
      </c>
    </row>
    <row r="53" spans="1:3" x14ac:dyDescent="0.2">
      <c r="A53" s="18"/>
      <c r="B53" s="24">
        <v>225600000</v>
      </c>
      <c r="C53" s="25">
        <v>203000000</v>
      </c>
    </row>
    <row r="54" spans="1:3" ht="16" thickBot="1" x14ac:dyDescent="0.25">
      <c r="A54" s="18"/>
      <c r="B54" s="26">
        <v>399000000</v>
      </c>
      <c r="C54" s="27">
        <v>396000000</v>
      </c>
    </row>
  </sheetData>
  <mergeCells count="4">
    <mergeCell ref="B5:C5"/>
    <mergeCell ref="C2:G2"/>
    <mergeCell ref="E8:F8"/>
    <mergeCell ref="E22:F2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38.5" bestFit="1" customWidth="1"/>
    <col min="2" max="2" width="13" customWidth="1"/>
    <col min="3" max="3" width="24.5" bestFit="1" customWidth="1"/>
    <col min="4" max="7" width="18" bestFit="1" customWidth="1"/>
  </cols>
  <sheetData>
    <row r="1" spans="1:7" ht="16" thickBot="1" x14ac:dyDescent="0.25"/>
    <row r="2" spans="1:7" ht="17" customHeight="1" thickBot="1" x14ac:dyDescent="0.25">
      <c r="A2" s="43" t="s">
        <v>591</v>
      </c>
      <c r="B2" s="44" t="s">
        <v>360</v>
      </c>
    </row>
    <row r="3" spans="1:7" x14ac:dyDescent="0.2">
      <c r="A3" s="6"/>
    </row>
    <row r="5" spans="1:7" ht="16" thickBot="1" x14ac:dyDescent="0.25">
      <c r="C5" s="6"/>
      <c r="D5" s="6"/>
      <c r="E5" s="6"/>
      <c r="F5" s="6"/>
      <c r="G5" s="6"/>
    </row>
    <row r="6" spans="1:7" ht="25" thickBot="1" x14ac:dyDescent="0.35">
      <c r="B6" s="6"/>
      <c r="C6" s="66" t="s">
        <v>608</v>
      </c>
      <c r="D6" s="67"/>
      <c r="E6" s="67"/>
      <c r="F6" s="67"/>
      <c r="G6" s="68"/>
    </row>
    <row r="7" spans="1:7" ht="17" thickBot="1" x14ac:dyDescent="0.25">
      <c r="B7" s="6"/>
      <c r="C7" s="59" t="s">
        <v>622</v>
      </c>
      <c r="D7" s="61" t="s">
        <v>594</v>
      </c>
      <c r="E7" s="62"/>
      <c r="F7" s="62"/>
      <c r="G7" s="63"/>
    </row>
    <row r="8" spans="1:7" ht="17" thickBot="1" x14ac:dyDescent="0.25">
      <c r="B8" s="6"/>
      <c r="C8" s="60"/>
      <c r="D8" s="64" t="s">
        <v>2</v>
      </c>
      <c r="E8" s="65" t="s">
        <v>5</v>
      </c>
      <c r="F8" s="65" t="s">
        <v>6</v>
      </c>
      <c r="G8" s="65" t="s">
        <v>7</v>
      </c>
    </row>
    <row r="9" spans="1:7" ht="17" thickBot="1" x14ac:dyDescent="0.25">
      <c r="B9" s="6"/>
      <c r="C9" s="52" t="s">
        <v>609</v>
      </c>
      <c r="D9" s="45">
        <f t="array" ref="D9">INDEX(TotalRevenue,MATCH(1,($B$2=TickerSymbol)*(D8=Years),0))</f>
        <v>11814000000</v>
      </c>
      <c r="E9" s="45">
        <f t="array" ref="E9">INDEX(TotalRevenue,MATCH(1,($B$2=TickerSymbol)*(E8=Years),0))</f>
        <v>12784000000</v>
      </c>
      <c r="F9" s="45">
        <f t="array" ref="F9">INDEX(TotalRevenue,MATCH(1,($B$2=TickerSymbol)*(F8=Years),0))</f>
        <v>13796000000</v>
      </c>
      <c r="G9" s="46">
        <f t="array" ref="G9">INDEX(TotalRevenue,MATCH(1,($B$2=TickerSymbol)*(G8=Years),0))</f>
        <v>14486000000</v>
      </c>
    </row>
    <row r="10" spans="1:7" ht="17" thickBot="1" x14ac:dyDescent="0.25">
      <c r="B10" s="6"/>
      <c r="C10" s="53" t="s">
        <v>614</v>
      </c>
      <c r="D10" s="45">
        <f t="array" ref="D10">INDEX(CostOfGoodsSold,MATCH(1,($B$2=TickerSymbol)*(D8=Years),0))</f>
        <v>10190000000</v>
      </c>
      <c r="E10" s="45">
        <f t="array" ref="E10">INDEX(CostOfGoodsSold,MATCH(1,($B$2=TickerSymbol)*(E8=Years),0))</f>
        <v>11020000000</v>
      </c>
      <c r="F10" s="45">
        <f t="array" ref="F10">INDEX(CostOfGoodsSold,MATCH(1,($B$2=TickerSymbol)*(F8=Years),0))</f>
        <v>11830000000</v>
      </c>
      <c r="G10" s="45">
        <f t="array" ref="G10">INDEX(CostOfGoodsSold,MATCH(1,($B$2=TickerSymbol)*(G8=Years),0))</f>
        <v>12363000000</v>
      </c>
    </row>
    <row r="11" spans="1:7" ht="17" thickBot="1" x14ac:dyDescent="0.25">
      <c r="C11" s="53" t="s">
        <v>590</v>
      </c>
      <c r="D11" s="45">
        <f t="array" ref="D11">INDEX(GrossProfit,MATCH(1,($B$2=TickerSymbol)*(D8=Years),0))</f>
        <v>1624000000</v>
      </c>
      <c r="E11" s="45">
        <f t="array" ref="E11">INDEX(GrossProfit,MATCH(1,($B$2=TickerSymbol)*(E8=Years),0))</f>
        <v>1764000000</v>
      </c>
      <c r="F11" s="45">
        <f t="array" ref="F11">INDEX(GrossProfit,MATCH(1,($B$2=TickerSymbol)*(F8=Years),0))</f>
        <v>1966000000</v>
      </c>
      <c r="G11" s="45">
        <f t="array" ref="G11">INDEX(GrossProfit,MATCH(1,($B$2=TickerSymbol)*(G8=Years),0))</f>
        <v>2123000000</v>
      </c>
    </row>
    <row r="12" spans="1:7" ht="17" thickBot="1" x14ac:dyDescent="0.25">
      <c r="C12" s="54" t="s">
        <v>615</v>
      </c>
      <c r="D12" s="47">
        <f t="array" ref="D12">INDEX(SalesGeneralAndAdmin,MATCH(1,($B$2=TickerSymbol)*(D8=Years),0))</f>
        <v>582000000</v>
      </c>
      <c r="E12" s="47">
        <f t="array" ref="E12">INDEX(SalesGeneralAndAdmin,MATCH(1,($B$2=TickerSymbol)*(E8=Years),0))</f>
        <v>649000000</v>
      </c>
      <c r="F12" s="47">
        <f t="array" ref="F12">INDEX(SalesGeneralAndAdmin,MATCH(1,($B$2=TickerSymbol)*(F8=Years),0))</f>
        <v>659000000</v>
      </c>
      <c r="G12" s="47">
        <f t="array" ref="G12">INDEX(SalesGeneralAndAdmin,MATCH(1,($B$2=TickerSymbol)*(G8=Years),0))</f>
        <v>634000000</v>
      </c>
    </row>
    <row r="13" spans="1:7" ht="17" thickBot="1" x14ac:dyDescent="0.25">
      <c r="C13" s="54" t="s">
        <v>610</v>
      </c>
      <c r="D13" s="47">
        <f t="array" ref="D13">INDEX(OtherOperatingItems,MATCH(1,($B$2=TickerSymbol)*(D8=Years),0))</f>
        <v>102000000</v>
      </c>
      <c r="E13" s="47">
        <f t="array" ref="E13">INDEX(OtherOperatingItems,MATCH(1,($B$2=TickerSymbol)*(E8=Years),0))</f>
        <v>127000000</v>
      </c>
      <c r="F13" s="47">
        <f t="array" ref="F13">INDEX(OtherOperatingItems,MATCH(1,($B$2=TickerSymbol)*(F8=Years),0))</f>
        <v>148000000</v>
      </c>
      <c r="G13" s="47">
        <f t="array" ref="G13">INDEX(OtherOperatingItems,MATCH(1,($B$2=TickerSymbol)*(G8=Years),0))</f>
        <v>139000000</v>
      </c>
    </row>
    <row r="14" spans="1:7" ht="17" thickBot="1" x14ac:dyDescent="0.25">
      <c r="C14" s="55" t="s">
        <v>611</v>
      </c>
      <c r="D14" s="47">
        <f t="array" ref="D14">INDEX(ResearchAndDevelopment,MATCH(1,($B$2=TickerSymbol)*(D8=Years),0))</f>
        <v>0</v>
      </c>
      <c r="E14" s="47">
        <f t="array" ref="E14">INDEX(ResearchAndDevelopment,MATCH(1,($B$2=TickerSymbol)*(E8=Years),0))</f>
        <v>0</v>
      </c>
      <c r="F14" s="47">
        <f t="array" ref="F14">INDEX(ResearchAndDevelopment,MATCH(1,($B$2=TickerSymbol)*(F8=Years),0))</f>
        <v>0</v>
      </c>
      <c r="G14" s="47">
        <f t="array" ref="G14">INDEX(ResearchAndDevelopment,MATCH(1,($B$2=TickerSymbol)*(G8=Years),0))</f>
        <v>0</v>
      </c>
    </row>
    <row r="15" spans="1:7" ht="17" thickBot="1" x14ac:dyDescent="0.25">
      <c r="C15" s="56" t="s">
        <v>612</v>
      </c>
      <c r="D15" s="48">
        <f>D12+D13+D14</f>
        <v>684000000</v>
      </c>
      <c r="E15" s="48">
        <f t="shared" ref="E15:G15" si="0">E12+E13+E14</f>
        <v>776000000</v>
      </c>
      <c r="F15" s="48">
        <f t="shared" si="0"/>
        <v>807000000</v>
      </c>
      <c r="G15" s="48">
        <f t="shared" si="0"/>
        <v>773000000</v>
      </c>
    </row>
    <row r="16" spans="1:7" ht="17" thickBot="1" x14ac:dyDescent="0.25">
      <c r="C16" s="55" t="s">
        <v>613</v>
      </c>
      <c r="D16" s="47">
        <f>D11-D15</f>
        <v>940000000</v>
      </c>
      <c r="E16" s="49">
        <f t="shared" ref="E16:G16" si="1">E11-E15</f>
        <v>988000000</v>
      </c>
      <c r="F16" s="47">
        <f t="shared" si="1"/>
        <v>1159000000</v>
      </c>
      <c r="G16" s="47">
        <f t="shared" si="1"/>
        <v>1350000000</v>
      </c>
    </row>
  </sheetData>
  <mergeCells count="3">
    <mergeCell ref="D7:G7"/>
    <mergeCell ref="C7:C8"/>
    <mergeCell ref="C6:G6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53C63AE-2AF9-421A-A427-FEEEA9A6345E}">
          <x14:formula1>
            <xm:f>Companyies!$C$4:$C$433</xm:f>
          </x14:formula1>
          <xm:sqref>B2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7B0DF-62F4-4301-9C82-5DFA0AFE803E}">
  <dimension ref="A1:J33"/>
  <sheetViews>
    <sheetView topLeftCell="A2" zoomScale="87" zoomScaleNormal="100" workbookViewId="0">
      <selection activeCell="B4" sqref="B4"/>
    </sheetView>
  </sheetViews>
  <sheetFormatPr baseColWidth="10" defaultColWidth="8.83203125" defaultRowHeight="15" x14ac:dyDescent="0.2"/>
  <cols>
    <col min="1" max="1" width="35.33203125" customWidth="1"/>
    <col min="2" max="2" width="11.6640625" customWidth="1"/>
    <col min="3" max="3" width="23" bestFit="1" customWidth="1"/>
    <col min="4" max="4" width="18" bestFit="1" customWidth="1"/>
    <col min="5" max="5" width="20.5" bestFit="1" customWidth="1"/>
    <col min="6" max="7" width="19" bestFit="1" customWidth="1"/>
    <col min="8" max="9" width="18" bestFit="1" customWidth="1"/>
  </cols>
  <sheetData>
    <row r="1" spans="1:10" ht="16" thickBot="1" x14ac:dyDescent="0.25"/>
    <row r="2" spans="1:10" ht="14" customHeight="1" thickBot="1" x14ac:dyDescent="0.25">
      <c r="A2" s="43" t="s">
        <v>602</v>
      </c>
      <c r="B2" s="44" t="s">
        <v>21</v>
      </c>
    </row>
    <row r="3" spans="1:10" ht="16" thickBot="1" x14ac:dyDescent="0.25">
      <c r="A3" s="6"/>
    </row>
    <row r="4" spans="1:10" ht="16" customHeight="1" thickBot="1" x14ac:dyDescent="0.25">
      <c r="A4" s="43" t="s">
        <v>603</v>
      </c>
      <c r="B4" s="44" t="s">
        <v>600</v>
      </c>
    </row>
    <row r="5" spans="1:10" ht="16" thickBot="1" x14ac:dyDescent="0.25">
      <c r="C5" s="6"/>
      <c r="D5" s="6"/>
      <c r="E5" s="6"/>
      <c r="F5" s="6"/>
      <c r="G5" s="6"/>
      <c r="H5" s="6"/>
      <c r="I5" s="6"/>
    </row>
    <row r="6" spans="1:10" ht="25" thickBot="1" x14ac:dyDescent="0.35">
      <c r="B6" s="6"/>
      <c r="C6" s="69" t="s">
        <v>608</v>
      </c>
      <c r="D6" s="70"/>
      <c r="E6" s="70"/>
      <c r="F6" s="70"/>
      <c r="G6" s="70"/>
      <c r="H6" s="70"/>
      <c r="I6" s="71"/>
      <c r="J6" s="6"/>
    </row>
    <row r="7" spans="1:10" ht="20" thickBot="1" x14ac:dyDescent="0.3">
      <c r="B7" s="6"/>
      <c r="C7" s="50" t="s">
        <v>622</v>
      </c>
      <c r="D7" s="94" t="s">
        <v>594</v>
      </c>
      <c r="E7" s="95"/>
      <c r="F7" s="95"/>
      <c r="G7" s="96"/>
      <c r="H7" s="97" t="s">
        <v>595</v>
      </c>
      <c r="I7" s="98"/>
    </row>
    <row r="8" spans="1:10" ht="17" thickBot="1" x14ac:dyDescent="0.25">
      <c r="A8" s="7"/>
      <c r="B8" s="8"/>
      <c r="C8" s="51"/>
      <c r="D8" s="64" t="s">
        <v>2</v>
      </c>
      <c r="E8" s="65" t="s">
        <v>5</v>
      </c>
      <c r="F8" s="65" t="s">
        <v>6</v>
      </c>
      <c r="G8" s="72" t="s">
        <v>7</v>
      </c>
      <c r="H8" s="81" t="s">
        <v>592</v>
      </c>
      <c r="I8" s="82" t="s">
        <v>593</v>
      </c>
    </row>
    <row r="9" spans="1:10" ht="17" thickBot="1" x14ac:dyDescent="0.25">
      <c r="A9" s="7"/>
      <c r="B9" s="7"/>
      <c r="C9" s="53" t="s">
        <v>609</v>
      </c>
      <c r="D9" s="45">
        <f t="array" ref="D9">INDEX(TotalRevenue,MATCH(1,($B$2=TickerSymbol)*(D8=Years),0))</f>
        <v>4055240000</v>
      </c>
      <c r="E9" s="45">
        <f t="array" ref="E9">INDEX(TotalRevenue,MATCH(1,($B$2=TickerSymbol)*(E8=Years),0))</f>
        <v>4147065000</v>
      </c>
      <c r="F9" s="45">
        <f t="array" ref="F9">INDEX(TotalRevenue,MATCH(1,($B$2=TickerSymbol)*(F8=Years),0))</f>
        <v>4795511000</v>
      </c>
      <c r="G9" s="46">
        <f t="array" ref="G9">INDEX(TotalRevenue,MATCH(1,($B$2=TickerSymbol)*(G8=Years),0))</f>
        <v>5854430000</v>
      </c>
      <c r="H9" s="83">
        <f ca="1">G9*(1+H17)</f>
        <v>6576126677.1289501</v>
      </c>
      <c r="I9" s="84">
        <f ca="1">H9*(1+I17)</f>
        <v>7452550770.3859968</v>
      </c>
    </row>
    <row r="10" spans="1:10" ht="17" thickBot="1" x14ac:dyDescent="0.25">
      <c r="A10" s="7"/>
      <c r="B10" s="7"/>
      <c r="C10" s="53" t="s">
        <v>614</v>
      </c>
      <c r="D10" s="45">
        <f t="array" ref="D10">INDEX(CostOfGoodsSold,MATCH(1,($B$2=TickerSymbol)*(D8=Years),0))</f>
        <v>586557000</v>
      </c>
      <c r="E10" s="45">
        <f t="array" ref="E10">INDEX(CostOfGoodsSold,MATCH(1,($B$2=TickerSymbol)*(E8=Years),0))</f>
        <v>622080000</v>
      </c>
      <c r="F10" s="45">
        <f t="array" ref="F10">INDEX(CostOfGoodsSold,MATCH(1,($B$2=TickerSymbol)*(F8=Years),0))</f>
        <v>744317000</v>
      </c>
      <c r="G10" s="73">
        <f t="array" ref="G10">INDEX(CostOfGoodsSold,MATCH(1,($B$2=TickerSymbol)*(G8=Years),0))</f>
        <v>819908000</v>
      </c>
      <c r="H10" s="83"/>
      <c r="I10" s="84"/>
    </row>
    <row r="11" spans="1:10" ht="17" thickBot="1" x14ac:dyDescent="0.25">
      <c r="A11" s="7"/>
      <c r="B11" s="7"/>
      <c r="C11" s="53" t="s">
        <v>590</v>
      </c>
      <c r="D11" s="45">
        <f t="array" ref="D11">INDEX(GrossProfit,MATCH(1,($B$2=TickerSymbol)*(D8=Years),0))</f>
        <v>3468683000</v>
      </c>
      <c r="E11" s="45">
        <f t="array" ref="E11">INDEX(GrossProfit,MATCH(1,($B$2=TickerSymbol)*(E8=Years),0))</f>
        <v>3524985000</v>
      </c>
      <c r="F11" s="45">
        <f t="array" ref="F11">INDEX(GrossProfit,MATCH(1,($B$2=TickerSymbol)*(F8=Years),0))</f>
        <v>4051194000</v>
      </c>
      <c r="G11" s="73">
        <f t="array" ref="G11">INDEX(GrossProfit,MATCH(1,($B$2=TickerSymbol)*(G8=Years),0))</f>
        <v>5034522000</v>
      </c>
      <c r="H11" s="83">
        <f ca="1">H9*H18</f>
        <v>5540539643.0079842</v>
      </c>
      <c r="I11" s="84">
        <f ca="1">I9*I18</f>
        <v>6353472829.1506052</v>
      </c>
    </row>
    <row r="12" spans="1:10" ht="17" thickBot="1" x14ac:dyDescent="0.25">
      <c r="A12" s="7"/>
      <c r="B12" s="7"/>
      <c r="C12" s="54" t="s">
        <v>615</v>
      </c>
      <c r="D12" s="47">
        <f t="array" ref="D12">INDEX(SalesGeneralAndAdmin,MATCH(1,($B$2=TickerSymbol)*(D8=Years),0))</f>
        <v>2140578000</v>
      </c>
      <c r="E12" s="47">
        <f t="array" ref="E12">INDEX(SalesGeneralAndAdmin,MATCH(1,($B$2=TickerSymbol)*(E8=Years),0))</f>
        <v>2195640000</v>
      </c>
      <c r="F12" s="47">
        <f t="array" ref="F12">INDEX(SalesGeneralAndAdmin,MATCH(1,($B$2=TickerSymbol)*(F8=Years),0))</f>
        <v>2215161000</v>
      </c>
      <c r="G12" s="49">
        <f t="array" ref="G12">INDEX(SalesGeneralAndAdmin,MATCH(1,($B$2=TickerSymbol)*(G8=Years),0))</f>
        <v>2487907000</v>
      </c>
      <c r="H12" s="83"/>
      <c r="I12" s="84"/>
      <c r="J12" s="6"/>
    </row>
    <row r="13" spans="1:10" ht="17" thickBot="1" x14ac:dyDescent="0.25">
      <c r="A13" s="7"/>
      <c r="B13" s="7"/>
      <c r="C13" s="54" t="s">
        <v>610</v>
      </c>
      <c r="D13" s="47">
        <f t="array" ref="D13">INDEX(OtherOperatingItems,MATCH(1,($B$2=TickerSymbol)*(D8=Years),0))</f>
        <v>52254000</v>
      </c>
      <c r="E13" s="47">
        <f t="array" ref="E13">INDEX(OtherOperatingItems,MATCH(1,($B$2=TickerSymbol)*(E8=Years),0))</f>
        <v>52424000</v>
      </c>
      <c r="F13" s="47">
        <f t="array" ref="F13">INDEX(OtherOperatingItems,MATCH(1,($B$2=TickerSymbol)*(F8=Years),0))</f>
        <v>68649000</v>
      </c>
      <c r="G13" s="49">
        <f t="array" ref="G13">INDEX(OtherOperatingItems,MATCH(1,($B$2=TickerSymbol)*(G8=Years),0))</f>
        <v>78534000</v>
      </c>
      <c r="H13" s="83"/>
      <c r="I13" s="84"/>
    </row>
    <row r="14" spans="1:10" ht="17" thickBot="1" x14ac:dyDescent="0.25">
      <c r="A14" s="7"/>
      <c r="B14" s="7"/>
      <c r="C14" s="55" t="s">
        <v>611</v>
      </c>
      <c r="D14" s="47">
        <f t="array" ref="D14">INDEX(ResearchAndDevelopment,MATCH(1,($B$2=TickerSymbol)*(D8=Years),0))</f>
        <v>826631000</v>
      </c>
      <c r="E14" s="47">
        <f t="array" ref="E14">INDEX(ResearchAndDevelopment,MATCH(1,($B$2=TickerSymbol)*(E8=Years),0))</f>
        <v>844353000</v>
      </c>
      <c r="F14" s="47">
        <f t="array" ref="F14">INDEX(ResearchAndDevelopment,MATCH(1,($B$2=TickerSymbol)*(F8=Years),0))</f>
        <v>862730000</v>
      </c>
      <c r="G14" s="49">
        <f t="array" ref="G14">INDEX(ResearchAndDevelopment,MATCH(1,($B$2=TickerSymbol)*(G8=Years),0))</f>
        <v>975987000</v>
      </c>
      <c r="H14" s="85"/>
      <c r="I14" s="86"/>
      <c r="J14" s="6"/>
    </row>
    <row r="15" spans="1:10" ht="17" thickBot="1" x14ac:dyDescent="0.25">
      <c r="A15" s="7"/>
      <c r="B15" s="7"/>
      <c r="C15" s="55" t="s">
        <v>612</v>
      </c>
      <c r="D15" s="48">
        <f>D12+D13+D14</f>
        <v>3019463000</v>
      </c>
      <c r="E15" s="48">
        <f t="shared" ref="E15:G15" si="0">E12+E13+E14</f>
        <v>3092417000</v>
      </c>
      <c r="F15" s="48">
        <f t="shared" si="0"/>
        <v>3146540000</v>
      </c>
      <c r="G15" s="74">
        <f t="shared" si="0"/>
        <v>3542428000</v>
      </c>
      <c r="H15" s="87"/>
      <c r="I15" s="86"/>
      <c r="J15" s="6"/>
    </row>
    <row r="16" spans="1:10" ht="17" thickBot="1" x14ac:dyDescent="0.25">
      <c r="A16" s="7"/>
      <c r="B16" s="7"/>
      <c r="C16" s="56" t="s">
        <v>613</v>
      </c>
      <c r="D16" s="49">
        <f>D11-D15</f>
        <v>449220000</v>
      </c>
      <c r="E16" s="47">
        <f t="shared" ref="E16:G16" si="1">E11-E15</f>
        <v>432568000</v>
      </c>
      <c r="F16" s="47">
        <f t="shared" si="1"/>
        <v>904654000</v>
      </c>
      <c r="G16" s="49">
        <f t="shared" si="1"/>
        <v>1492094000</v>
      </c>
      <c r="H16" s="85">
        <f ca="1">H9*H19</f>
        <v>1016988168.5904009</v>
      </c>
      <c r="I16" s="85">
        <f ca="1">I9*I19</f>
        <v>1227051353.2994616</v>
      </c>
      <c r="J16" s="6"/>
    </row>
    <row r="17" spans="1:10" ht="17" thickBot="1" x14ac:dyDescent="0.25">
      <c r="A17" s="7"/>
      <c r="B17" s="7"/>
      <c r="C17" s="55" t="s">
        <v>607</v>
      </c>
      <c r="D17" s="75"/>
      <c r="E17" s="76">
        <f>(E9/D9)-1</f>
        <v>2.2643542675649275E-2</v>
      </c>
      <c r="F17" s="76">
        <f t="shared" ref="F17:G17" si="2">(F9/E9)-1</f>
        <v>0.15636263236771075</v>
      </c>
      <c r="G17" s="76">
        <f t="shared" si="2"/>
        <v>0.22081463268460855</v>
      </c>
      <c r="H17" s="88">
        <f ca="1">OFFSET(D22,MATCH($B$4,$C$23:$C$25,0),0)</f>
        <v>0.12327360257598953</v>
      </c>
      <c r="I17" s="89">
        <f ca="1">OFFSET(E22,MATCH($B$4,$C$23:$C$25,0),0)</f>
        <v>0.13327360257598952</v>
      </c>
      <c r="J17" s="6"/>
    </row>
    <row r="18" spans="1:10" ht="17" thickBot="1" x14ac:dyDescent="0.25">
      <c r="B18" s="6"/>
      <c r="C18" s="55" t="s">
        <v>597</v>
      </c>
      <c r="D18" s="77">
        <f>(D11/D9)</f>
        <v>0.85535825253252584</v>
      </c>
      <c r="E18" s="77">
        <f t="shared" ref="E18:G18" si="3">(E11/E9)</f>
        <v>0.84999511702854913</v>
      </c>
      <c r="F18" s="77">
        <f t="shared" si="3"/>
        <v>0.84478880352896701</v>
      </c>
      <c r="G18" s="78">
        <f t="shared" si="3"/>
        <v>0.8599508406454599</v>
      </c>
      <c r="H18" s="90">
        <f ca="1">OFFSET(D26,MATCH($B$4,$C$27:$C$29,0),0)</f>
        <v>0.84252325343387546</v>
      </c>
      <c r="I18" s="91">
        <f ca="1">OFFSET(E26,MATCH($B$4,$C$27:$C$29,0),0)</f>
        <v>0.85252325343387547</v>
      </c>
      <c r="J18" s="6"/>
    </row>
    <row r="19" spans="1:10" ht="17" thickBot="1" x14ac:dyDescent="0.25">
      <c r="B19" s="6"/>
      <c r="C19" s="55" t="s">
        <v>598</v>
      </c>
      <c r="D19" s="79">
        <f>D16/D9</f>
        <v>0.11077519456308381</v>
      </c>
      <c r="E19" s="79">
        <f t="shared" ref="E19:G19" si="4">E16/E9</f>
        <v>0.10430702195408077</v>
      </c>
      <c r="F19" s="79">
        <f t="shared" si="4"/>
        <v>0.18864600665080322</v>
      </c>
      <c r="G19" s="80">
        <f t="shared" si="4"/>
        <v>0.25486580247778179</v>
      </c>
      <c r="H19" s="92">
        <f ca="1">OFFSET(D30,MATCH($B$4,$C$31:$C$33,0),0)</f>
        <v>0.1546485064114374</v>
      </c>
      <c r="I19" s="93">
        <f ca="1">OFFSET(E30,MATCH($B$4,$C$31:$C$33,0),0)</f>
        <v>0.16464850641143741</v>
      </c>
      <c r="J19" s="6"/>
    </row>
    <row r="20" spans="1:10" ht="17" thickBot="1" x14ac:dyDescent="0.25">
      <c r="A20" s="5"/>
      <c r="C20" s="6"/>
      <c r="D20" s="6"/>
      <c r="E20" s="6"/>
    </row>
    <row r="21" spans="1:10" ht="17" thickBot="1" x14ac:dyDescent="0.25">
      <c r="B21" s="6"/>
      <c r="C21" s="100" t="s">
        <v>606</v>
      </c>
      <c r="D21" s="101"/>
      <c r="E21" s="102"/>
    </row>
    <row r="22" spans="1:10" ht="17" thickBot="1" x14ac:dyDescent="0.25">
      <c r="B22" s="18"/>
      <c r="C22" s="103" t="s">
        <v>596</v>
      </c>
      <c r="D22" s="104" t="s">
        <v>592</v>
      </c>
      <c r="E22" s="104" t="s">
        <v>593</v>
      </c>
    </row>
    <row r="23" spans="1:10" ht="16" x14ac:dyDescent="0.2">
      <c r="B23" s="18"/>
      <c r="C23" s="108" t="s">
        <v>601</v>
      </c>
      <c r="D23" s="112">
        <f>D24+0.01</f>
        <v>0.14327360257598953</v>
      </c>
      <c r="E23" s="113">
        <f>E24+0.01</f>
        <v>0.15327360257598954</v>
      </c>
    </row>
    <row r="24" spans="1:10" ht="16" x14ac:dyDescent="0.2">
      <c r="B24" s="18"/>
      <c r="C24" s="109" t="s">
        <v>599</v>
      </c>
      <c r="D24" s="114">
        <f>AVERAGE(E17:G17)</f>
        <v>0.13327360257598952</v>
      </c>
      <c r="E24" s="115">
        <f>D24+0.01</f>
        <v>0.14327360257598953</v>
      </c>
    </row>
    <row r="25" spans="1:10" ht="17" thickBot="1" x14ac:dyDescent="0.25">
      <c r="B25" s="18"/>
      <c r="C25" s="110" t="s">
        <v>600</v>
      </c>
      <c r="D25" s="116">
        <f>D24-0.01</f>
        <v>0.12327360257598953</v>
      </c>
      <c r="E25" s="117">
        <f>E24-0.01</f>
        <v>0.13327360257598952</v>
      </c>
    </row>
    <row r="26" spans="1:10" ht="17" thickBot="1" x14ac:dyDescent="0.25">
      <c r="B26" s="18"/>
      <c r="C26" s="105" t="s">
        <v>604</v>
      </c>
      <c r="D26" s="106"/>
      <c r="E26" s="107"/>
    </row>
    <row r="27" spans="1:10" ht="16" x14ac:dyDescent="0.2">
      <c r="B27" s="18"/>
      <c r="C27" s="108" t="s">
        <v>601</v>
      </c>
      <c r="D27" s="118">
        <f>D28+0.01</f>
        <v>0.86252325343387548</v>
      </c>
      <c r="E27" s="119">
        <f>E28+0.01</f>
        <v>0.87252325343387549</v>
      </c>
    </row>
    <row r="28" spans="1:10" ht="16" x14ac:dyDescent="0.2">
      <c r="B28" s="18"/>
      <c r="C28" s="109" t="s">
        <v>599</v>
      </c>
      <c r="D28" s="114">
        <f>AVERAGE(D18:G18)</f>
        <v>0.85252325343387547</v>
      </c>
      <c r="E28" s="115">
        <f>D28+0.01</f>
        <v>0.86252325343387548</v>
      </c>
    </row>
    <row r="29" spans="1:10" ht="17" thickBot="1" x14ac:dyDescent="0.25">
      <c r="B29" s="18"/>
      <c r="C29" s="110" t="s">
        <v>600</v>
      </c>
      <c r="D29" s="120">
        <f>D28-0.01</f>
        <v>0.84252325343387546</v>
      </c>
      <c r="E29" s="121">
        <f>E28-0.01</f>
        <v>0.85252325343387547</v>
      </c>
    </row>
    <row r="30" spans="1:10" ht="17" thickBot="1" x14ac:dyDescent="0.25">
      <c r="B30" s="18"/>
      <c r="C30" s="105" t="s">
        <v>605</v>
      </c>
      <c r="D30" s="106"/>
      <c r="E30" s="106"/>
    </row>
    <row r="31" spans="1:10" ht="16" x14ac:dyDescent="0.2">
      <c r="B31" s="18"/>
      <c r="C31" s="108" t="s">
        <v>601</v>
      </c>
      <c r="D31" s="118">
        <f>D32+0.01</f>
        <v>0.17464850641143742</v>
      </c>
      <c r="E31" s="119">
        <f>E32+0.01</f>
        <v>0.18464850641143743</v>
      </c>
    </row>
    <row r="32" spans="1:10" ht="16" x14ac:dyDescent="0.2">
      <c r="B32" s="18"/>
      <c r="C32" s="109" t="s">
        <v>599</v>
      </c>
      <c r="D32" s="114">
        <f>AVERAGE(D19:G19)</f>
        <v>0.16464850641143741</v>
      </c>
      <c r="E32" s="115">
        <f>D32+0.01</f>
        <v>0.17464850641143742</v>
      </c>
    </row>
    <row r="33" spans="2:5" ht="17" thickBot="1" x14ac:dyDescent="0.25">
      <c r="B33" s="18"/>
      <c r="C33" s="111" t="s">
        <v>600</v>
      </c>
      <c r="D33" s="122">
        <f>D32-0.01</f>
        <v>0.1546485064114374</v>
      </c>
      <c r="E33" s="123">
        <f>E32-0.01</f>
        <v>0.16464850641143741</v>
      </c>
    </row>
  </sheetData>
  <mergeCells count="5">
    <mergeCell ref="C21:E21"/>
    <mergeCell ref="C7:C8"/>
    <mergeCell ref="D7:G7"/>
    <mergeCell ref="H7:I7"/>
    <mergeCell ref="C6:I6"/>
  </mergeCells>
  <dataValidations count="1">
    <dataValidation type="list" allowBlank="1" showInputMessage="1" showErrorMessage="1" sqref="B4" xr:uid="{E3EFE7EE-1D0A-4664-AEDF-BFC5F32C3957}">
      <formula1>$C$23:$C$25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EFDB55A-5F39-4C99-A38C-97F3529FD0CE}">
          <x14:formula1>
            <xm:f>Companyies!$C$4:$C$433</xm:f>
          </x14:formula1>
          <xm:sqref>B2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E785-693B-455F-8D3D-71618EB97096}">
  <dimension ref="E1:M16"/>
  <sheetViews>
    <sheetView zoomScale="83" workbookViewId="0">
      <selection activeCell="F29" sqref="F29"/>
    </sheetView>
  </sheetViews>
  <sheetFormatPr baseColWidth="10" defaultColWidth="8.83203125" defaultRowHeight="15" x14ac:dyDescent="0.2"/>
  <cols>
    <col min="6" max="6" width="24.83203125" customWidth="1"/>
    <col min="7" max="7" width="19.1640625" bestFit="1" customWidth="1"/>
    <col min="8" max="12" width="18" bestFit="1" customWidth="1"/>
  </cols>
  <sheetData>
    <row r="1" spans="5:13" ht="16" thickBot="1" x14ac:dyDescent="0.25"/>
    <row r="2" spans="5:13" ht="17" thickTop="1" thickBot="1" x14ac:dyDescent="0.25">
      <c r="H2" s="160" t="s">
        <v>21</v>
      </c>
      <c r="I2" s="160"/>
    </row>
    <row r="3" spans="5:13" ht="17" thickTop="1" thickBot="1" x14ac:dyDescent="0.25">
      <c r="H3" s="160"/>
      <c r="I3" s="160"/>
    </row>
    <row r="4" spans="5:13" ht="16" thickTop="1" x14ac:dyDescent="0.2"/>
    <row r="6" spans="5:13" ht="16" thickBot="1" x14ac:dyDescent="0.25">
      <c r="F6" s="6"/>
      <c r="G6" s="6"/>
      <c r="H6" s="6"/>
      <c r="I6" s="6"/>
      <c r="J6" s="6"/>
      <c r="K6" s="6"/>
      <c r="L6" s="124"/>
    </row>
    <row r="7" spans="5:13" ht="27" thickBot="1" x14ac:dyDescent="0.35">
      <c r="E7" s="6"/>
      <c r="F7" s="167" t="s">
        <v>608</v>
      </c>
      <c r="G7" s="168"/>
      <c r="H7" s="168"/>
      <c r="I7" s="168"/>
      <c r="J7" s="168"/>
      <c r="K7" s="168"/>
      <c r="L7" s="169"/>
    </row>
    <row r="8" spans="5:13" ht="20" thickBot="1" x14ac:dyDescent="0.3">
      <c r="E8" s="6"/>
      <c r="F8" s="161" t="s">
        <v>622</v>
      </c>
      <c r="G8" s="128" t="s">
        <v>595</v>
      </c>
      <c r="H8" s="129"/>
      <c r="I8" s="129"/>
      <c r="J8" s="129"/>
      <c r="K8" s="129"/>
      <c r="L8" s="130"/>
    </row>
    <row r="9" spans="5:13" ht="20" thickBot="1" x14ac:dyDescent="0.3">
      <c r="E9" s="6"/>
      <c r="F9" s="162"/>
      <c r="G9" s="125" t="s">
        <v>592</v>
      </c>
      <c r="H9" s="126"/>
      <c r="I9" s="127"/>
      <c r="J9" s="164" t="s">
        <v>593</v>
      </c>
      <c r="K9" s="164"/>
      <c r="L9" s="165"/>
    </row>
    <row r="10" spans="5:13" ht="20" thickBot="1" x14ac:dyDescent="0.3">
      <c r="E10" s="6"/>
      <c r="F10" s="163"/>
      <c r="G10" s="131" t="s">
        <v>601</v>
      </c>
      <c r="H10" s="140" t="s">
        <v>599</v>
      </c>
      <c r="I10" s="150" t="s">
        <v>600</v>
      </c>
      <c r="J10" s="136" t="s">
        <v>601</v>
      </c>
      <c r="K10" s="140" t="s">
        <v>599</v>
      </c>
      <c r="L10" s="150" t="s">
        <v>600</v>
      </c>
    </row>
    <row r="11" spans="5:13" ht="20" thickBot="1" x14ac:dyDescent="0.3">
      <c r="E11" s="6"/>
      <c r="F11" s="166" t="s">
        <v>609</v>
      </c>
      <c r="G11" s="132">
        <v>6693215277</v>
      </c>
      <c r="H11" s="141">
        <v>6634670977</v>
      </c>
      <c r="I11" s="151">
        <v>6576126677</v>
      </c>
      <c r="J11" s="137">
        <v>7719108495</v>
      </c>
      <c r="K11" s="141">
        <v>7585244190</v>
      </c>
      <c r="L11" s="151">
        <v>7452550770</v>
      </c>
    </row>
    <row r="12" spans="5:13" ht="20" thickBot="1" x14ac:dyDescent="0.3">
      <c r="E12" s="6"/>
      <c r="F12" s="166" t="s">
        <v>590</v>
      </c>
      <c r="G12" s="133">
        <v>5773053817</v>
      </c>
      <c r="H12" s="142">
        <v>5656211287</v>
      </c>
      <c r="I12" s="152">
        <v>5540539643</v>
      </c>
      <c r="J12" s="133">
        <v>6735101658</v>
      </c>
      <c r="K12" s="142">
        <v>6542449497</v>
      </c>
      <c r="L12" s="152">
        <v>6353472829</v>
      </c>
      <c r="M12" s="6"/>
    </row>
    <row r="13" spans="5:13" ht="20" thickBot="1" x14ac:dyDescent="0.3">
      <c r="E13" s="6"/>
      <c r="F13" s="57" t="s">
        <v>613</v>
      </c>
      <c r="G13" s="133">
        <v>1168960051.24</v>
      </c>
      <c r="H13" s="142">
        <v>1092388666.9200001</v>
      </c>
      <c r="I13" s="153">
        <v>1016988168.59</v>
      </c>
      <c r="J13" s="133">
        <v>1425321854.52</v>
      </c>
      <c r="K13" s="146">
        <v>1324751568.54</v>
      </c>
      <c r="L13" s="152">
        <v>1227051353.3</v>
      </c>
    </row>
    <row r="14" spans="5:13" ht="20" thickBot="1" x14ac:dyDescent="0.3">
      <c r="E14" s="6"/>
      <c r="F14" s="57" t="s">
        <v>607</v>
      </c>
      <c r="G14" s="134">
        <v>0.143273603</v>
      </c>
      <c r="H14" s="143">
        <v>0.13327360299999999</v>
      </c>
      <c r="I14" s="154">
        <v>0.123273603</v>
      </c>
      <c r="J14" s="134">
        <v>0.15327360300000001</v>
      </c>
      <c r="K14" s="147">
        <v>0.143273603</v>
      </c>
      <c r="L14" s="157">
        <v>0.13327360299999999</v>
      </c>
    </row>
    <row r="15" spans="5:13" ht="20" thickBot="1" x14ac:dyDescent="0.3">
      <c r="E15" s="6"/>
      <c r="F15" s="57" t="s">
        <v>597</v>
      </c>
      <c r="G15" s="134">
        <v>0.86252325299999999</v>
      </c>
      <c r="H15" s="144">
        <v>0.85252325299999998</v>
      </c>
      <c r="I15" s="155">
        <v>0.84252325299999997</v>
      </c>
      <c r="J15" s="138">
        <v>0.872523253</v>
      </c>
      <c r="K15" s="148">
        <v>0.86252325399999996</v>
      </c>
      <c r="L15" s="158">
        <v>0.85252325299999998</v>
      </c>
    </row>
    <row r="16" spans="5:13" ht="20" thickBot="1" x14ac:dyDescent="0.3">
      <c r="F16" s="58" t="s">
        <v>598</v>
      </c>
      <c r="G16" s="135">
        <v>0.17464850600000001</v>
      </c>
      <c r="H16" s="145">
        <v>0.164648506</v>
      </c>
      <c r="I16" s="156">
        <v>0.15464850599999999</v>
      </c>
      <c r="J16" s="139">
        <v>0.18464850599999999</v>
      </c>
      <c r="K16" s="149">
        <v>0.17464850600000001</v>
      </c>
      <c r="L16" s="159">
        <v>0.164648506</v>
      </c>
    </row>
  </sheetData>
  <mergeCells count="6">
    <mergeCell ref="H2:I3"/>
    <mergeCell ref="F7:L7"/>
    <mergeCell ref="G8:L8"/>
    <mergeCell ref="F8:F10"/>
    <mergeCell ref="G9:I9"/>
    <mergeCell ref="J9:L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61C8-6675-455E-A6F4-106A173C6927}">
  <dimension ref="A3:C435"/>
  <sheetViews>
    <sheetView workbookViewId="0">
      <selection activeCell="E35" sqref="E35"/>
    </sheetView>
  </sheetViews>
  <sheetFormatPr baseColWidth="10" defaultColWidth="8.83203125" defaultRowHeight="15" x14ac:dyDescent="0.2"/>
  <cols>
    <col min="1" max="1" width="13.1640625" bestFit="1" customWidth="1"/>
  </cols>
  <sheetData>
    <row r="3" spans="1:3" x14ac:dyDescent="0.2">
      <c r="A3" s="3" t="s">
        <v>587</v>
      </c>
    </row>
    <row r="4" spans="1:3" x14ac:dyDescent="0.2">
      <c r="A4" s="4" t="s">
        <v>382</v>
      </c>
      <c r="C4" s="4" t="s">
        <v>382</v>
      </c>
    </row>
    <row r="5" spans="1:3" x14ac:dyDescent="0.2">
      <c r="A5" s="4" t="s">
        <v>360</v>
      </c>
      <c r="C5" s="4" t="s">
        <v>360</v>
      </c>
    </row>
    <row r="6" spans="1:3" x14ac:dyDescent="0.2">
      <c r="A6" s="4" t="s">
        <v>403</v>
      </c>
      <c r="C6" s="4" t="s">
        <v>403</v>
      </c>
    </row>
    <row r="7" spans="1:3" x14ac:dyDescent="0.2">
      <c r="A7" s="4" t="s">
        <v>1</v>
      </c>
      <c r="C7" s="4" t="s">
        <v>1</v>
      </c>
    </row>
    <row r="8" spans="1:3" x14ac:dyDescent="0.2">
      <c r="A8" s="4" t="s">
        <v>8</v>
      </c>
      <c r="C8" s="4" t="s">
        <v>8</v>
      </c>
    </row>
    <row r="9" spans="1:3" x14ac:dyDescent="0.2">
      <c r="A9" s="4" t="s">
        <v>11</v>
      </c>
      <c r="C9" s="4" t="s">
        <v>11</v>
      </c>
    </row>
    <row r="10" spans="1:3" x14ac:dyDescent="0.2">
      <c r="A10" s="4" t="s">
        <v>14</v>
      </c>
      <c r="C10" s="4" t="s">
        <v>14</v>
      </c>
    </row>
    <row r="11" spans="1:3" x14ac:dyDescent="0.2">
      <c r="A11" s="4" t="s">
        <v>17</v>
      </c>
      <c r="C11" s="4" t="s">
        <v>17</v>
      </c>
    </row>
    <row r="12" spans="1:3" x14ac:dyDescent="0.2">
      <c r="A12" s="4" t="s">
        <v>19</v>
      </c>
      <c r="C12" s="4" t="s">
        <v>19</v>
      </c>
    </row>
    <row r="13" spans="1:3" x14ac:dyDescent="0.2">
      <c r="A13" s="4" t="s">
        <v>21</v>
      </c>
      <c r="C13" s="4" t="s">
        <v>21</v>
      </c>
    </row>
    <row r="14" spans="1:3" x14ac:dyDescent="0.2">
      <c r="A14" s="4" t="s">
        <v>23</v>
      </c>
      <c r="C14" s="4" t="s">
        <v>23</v>
      </c>
    </row>
    <row r="15" spans="1:3" x14ac:dyDescent="0.2">
      <c r="A15" s="4" t="s">
        <v>25</v>
      </c>
      <c r="C15" s="4" t="s">
        <v>25</v>
      </c>
    </row>
    <row r="16" spans="1:3" x14ac:dyDescent="0.2">
      <c r="A16" s="4" t="s">
        <v>28</v>
      </c>
      <c r="C16" s="4" t="s">
        <v>28</v>
      </c>
    </row>
    <row r="17" spans="1:3" x14ac:dyDescent="0.2">
      <c r="A17" s="4" t="s">
        <v>30</v>
      </c>
      <c r="C17" s="4" t="s">
        <v>30</v>
      </c>
    </row>
    <row r="18" spans="1:3" x14ac:dyDescent="0.2">
      <c r="A18" s="4" t="s">
        <v>31</v>
      </c>
      <c r="C18" s="4" t="s">
        <v>31</v>
      </c>
    </row>
    <row r="19" spans="1:3" x14ac:dyDescent="0.2">
      <c r="A19" s="4" t="s">
        <v>34</v>
      </c>
      <c r="C19" s="4" t="s">
        <v>34</v>
      </c>
    </row>
    <row r="20" spans="1:3" x14ac:dyDescent="0.2">
      <c r="A20" s="4" t="s">
        <v>36</v>
      </c>
      <c r="C20" s="4" t="s">
        <v>36</v>
      </c>
    </row>
    <row r="21" spans="1:3" x14ac:dyDescent="0.2">
      <c r="A21" s="4" t="s">
        <v>39</v>
      </c>
      <c r="C21" s="4" t="s">
        <v>39</v>
      </c>
    </row>
    <row r="22" spans="1:3" x14ac:dyDescent="0.2">
      <c r="A22" s="4" t="s">
        <v>41</v>
      </c>
      <c r="C22" s="4" t="s">
        <v>41</v>
      </c>
    </row>
    <row r="23" spans="1:3" x14ac:dyDescent="0.2">
      <c r="A23" s="4" t="s">
        <v>44</v>
      </c>
      <c r="C23" s="4" t="s">
        <v>44</v>
      </c>
    </row>
    <row r="24" spans="1:3" x14ac:dyDescent="0.2">
      <c r="A24" s="4" t="s">
        <v>45</v>
      </c>
      <c r="C24" s="4" t="s">
        <v>45</v>
      </c>
    </row>
    <row r="25" spans="1:3" x14ac:dyDescent="0.2">
      <c r="A25" s="4" t="s">
        <v>47</v>
      </c>
      <c r="C25" s="4" t="s">
        <v>47</v>
      </c>
    </row>
    <row r="26" spans="1:3" x14ac:dyDescent="0.2">
      <c r="A26" s="4" t="s">
        <v>50</v>
      </c>
      <c r="C26" s="4" t="s">
        <v>50</v>
      </c>
    </row>
    <row r="27" spans="1:3" x14ac:dyDescent="0.2">
      <c r="A27" s="4" t="s">
        <v>51</v>
      </c>
      <c r="C27" s="4" t="s">
        <v>51</v>
      </c>
    </row>
    <row r="28" spans="1:3" x14ac:dyDescent="0.2">
      <c r="A28" s="4" t="s">
        <v>52</v>
      </c>
      <c r="C28" s="4" t="s">
        <v>52</v>
      </c>
    </row>
    <row r="29" spans="1:3" x14ac:dyDescent="0.2">
      <c r="A29" s="4" t="s">
        <v>54</v>
      </c>
      <c r="C29" s="4" t="s">
        <v>54</v>
      </c>
    </row>
    <row r="30" spans="1:3" x14ac:dyDescent="0.2">
      <c r="A30" s="4" t="s">
        <v>56</v>
      </c>
      <c r="C30" s="4" t="s">
        <v>56</v>
      </c>
    </row>
    <row r="31" spans="1:3" x14ac:dyDescent="0.2">
      <c r="A31" s="4" t="s">
        <v>58</v>
      </c>
      <c r="C31" s="4" t="s">
        <v>58</v>
      </c>
    </row>
    <row r="32" spans="1:3" x14ac:dyDescent="0.2">
      <c r="A32" s="4" t="s">
        <v>60</v>
      </c>
      <c r="C32" s="4" t="s">
        <v>60</v>
      </c>
    </row>
    <row r="33" spans="1:3" x14ac:dyDescent="0.2">
      <c r="A33" s="4" t="s">
        <v>61</v>
      </c>
      <c r="C33" s="4" t="s">
        <v>61</v>
      </c>
    </row>
    <row r="34" spans="1:3" x14ac:dyDescent="0.2">
      <c r="A34" s="4" t="s">
        <v>63</v>
      </c>
      <c r="C34" s="4" t="s">
        <v>63</v>
      </c>
    </row>
    <row r="35" spans="1:3" x14ac:dyDescent="0.2">
      <c r="A35" s="4" t="s">
        <v>65</v>
      </c>
      <c r="C35" s="4" t="s">
        <v>65</v>
      </c>
    </row>
    <row r="36" spans="1:3" x14ac:dyDescent="0.2">
      <c r="A36" s="4" t="s">
        <v>67</v>
      </c>
      <c r="C36" s="4" t="s">
        <v>67</v>
      </c>
    </row>
    <row r="37" spans="1:3" x14ac:dyDescent="0.2">
      <c r="A37" s="4" t="s">
        <v>69</v>
      </c>
      <c r="C37" s="4" t="s">
        <v>69</v>
      </c>
    </row>
    <row r="38" spans="1:3" x14ac:dyDescent="0.2">
      <c r="A38" s="4" t="s">
        <v>71</v>
      </c>
      <c r="C38" s="4" t="s">
        <v>71</v>
      </c>
    </row>
    <row r="39" spans="1:3" x14ac:dyDescent="0.2">
      <c r="A39" s="4" t="s">
        <v>74</v>
      </c>
      <c r="C39" s="4" t="s">
        <v>74</v>
      </c>
    </row>
    <row r="40" spans="1:3" x14ac:dyDescent="0.2">
      <c r="A40" s="4" t="s">
        <v>75</v>
      </c>
      <c r="C40" s="4" t="s">
        <v>75</v>
      </c>
    </row>
    <row r="41" spans="1:3" x14ac:dyDescent="0.2">
      <c r="A41" s="4" t="s">
        <v>77</v>
      </c>
      <c r="C41" s="4" t="s">
        <v>77</v>
      </c>
    </row>
    <row r="42" spans="1:3" x14ac:dyDescent="0.2">
      <c r="A42" s="4" t="s">
        <v>79</v>
      </c>
      <c r="C42" s="4" t="s">
        <v>79</v>
      </c>
    </row>
    <row r="43" spans="1:3" x14ac:dyDescent="0.2">
      <c r="A43" s="4" t="s">
        <v>81</v>
      </c>
      <c r="C43" s="4" t="s">
        <v>81</v>
      </c>
    </row>
    <row r="44" spans="1:3" x14ac:dyDescent="0.2">
      <c r="A44" s="4" t="s">
        <v>83</v>
      </c>
      <c r="C44" s="4" t="s">
        <v>83</v>
      </c>
    </row>
    <row r="45" spans="1:3" x14ac:dyDescent="0.2">
      <c r="A45" s="4" t="s">
        <v>84</v>
      </c>
      <c r="C45" s="4" t="s">
        <v>84</v>
      </c>
    </row>
    <row r="46" spans="1:3" x14ac:dyDescent="0.2">
      <c r="A46" s="4" t="s">
        <v>86</v>
      </c>
      <c r="C46" s="4" t="s">
        <v>86</v>
      </c>
    </row>
    <row r="47" spans="1:3" x14ac:dyDescent="0.2">
      <c r="A47" s="4" t="s">
        <v>88</v>
      </c>
      <c r="C47" s="4" t="s">
        <v>88</v>
      </c>
    </row>
    <row r="48" spans="1:3" x14ac:dyDescent="0.2">
      <c r="A48" s="4" t="s">
        <v>90</v>
      </c>
      <c r="C48" s="4" t="s">
        <v>90</v>
      </c>
    </row>
    <row r="49" spans="1:3" x14ac:dyDescent="0.2">
      <c r="A49" s="4" t="s">
        <v>91</v>
      </c>
      <c r="C49" s="4" t="s">
        <v>91</v>
      </c>
    </row>
    <row r="50" spans="1:3" x14ac:dyDescent="0.2">
      <c r="A50" s="4" t="s">
        <v>92</v>
      </c>
      <c r="C50" s="4" t="s">
        <v>92</v>
      </c>
    </row>
    <row r="51" spans="1:3" x14ac:dyDescent="0.2">
      <c r="A51" s="4" t="s">
        <v>93</v>
      </c>
      <c r="C51" s="4" t="s">
        <v>93</v>
      </c>
    </row>
    <row r="52" spans="1:3" x14ac:dyDescent="0.2">
      <c r="A52" s="4" t="s">
        <v>95</v>
      </c>
      <c r="C52" s="4" t="s">
        <v>95</v>
      </c>
    </row>
    <row r="53" spans="1:3" x14ac:dyDescent="0.2">
      <c r="A53" s="4" t="s">
        <v>96</v>
      </c>
      <c r="C53" s="4" t="s">
        <v>96</v>
      </c>
    </row>
    <row r="54" spans="1:3" x14ac:dyDescent="0.2">
      <c r="A54" s="4" t="s">
        <v>97</v>
      </c>
      <c r="C54" s="4" t="s">
        <v>97</v>
      </c>
    </row>
    <row r="55" spans="1:3" x14ac:dyDescent="0.2">
      <c r="A55" s="4" t="s">
        <v>98</v>
      </c>
      <c r="C55" s="4" t="s">
        <v>98</v>
      </c>
    </row>
    <row r="56" spans="1:3" x14ac:dyDescent="0.2">
      <c r="A56" s="4" t="s">
        <v>100</v>
      </c>
      <c r="C56" s="4" t="s">
        <v>100</v>
      </c>
    </row>
    <row r="57" spans="1:3" x14ac:dyDescent="0.2">
      <c r="A57" s="4" t="s">
        <v>101</v>
      </c>
      <c r="C57" s="4" t="s">
        <v>101</v>
      </c>
    </row>
    <row r="58" spans="1:3" x14ac:dyDescent="0.2">
      <c r="A58" s="4" t="s">
        <v>102</v>
      </c>
      <c r="C58" s="4" t="s">
        <v>102</v>
      </c>
    </row>
    <row r="59" spans="1:3" x14ac:dyDescent="0.2">
      <c r="A59" s="4" t="s">
        <v>104</v>
      </c>
      <c r="C59" s="4" t="s">
        <v>104</v>
      </c>
    </row>
    <row r="60" spans="1:3" x14ac:dyDescent="0.2">
      <c r="A60" s="4" t="s">
        <v>105</v>
      </c>
      <c r="C60" s="4" t="s">
        <v>105</v>
      </c>
    </row>
    <row r="61" spans="1:3" x14ac:dyDescent="0.2">
      <c r="A61" s="4" t="s">
        <v>107</v>
      </c>
      <c r="C61" s="4" t="s">
        <v>107</v>
      </c>
    </row>
    <row r="62" spans="1:3" x14ac:dyDescent="0.2">
      <c r="A62" s="4" t="s">
        <v>108</v>
      </c>
      <c r="C62" s="4" t="s">
        <v>108</v>
      </c>
    </row>
    <row r="63" spans="1:3" x14ac:dyDescent="0.2">
      <c r="A63" s="4" t="s">
        <v>109</v>
      </c>
      <c r="C63" s="4" t="s">
        <v>109</v>
      </c>
    </row>
    <row r="64" spans="1:3" x14ac:dyDescent="0.2">
      <c r="A64" s="4" t="s">
        <v>111</v>
      </c>
      <c r="C64" s="4" t="s">
        <v>111</v>
      </c>
    </row>
    <row r="65" spans="1:3" x14ac:dyDescent="0.2">
      <c r="A65" s="4" t="s">
        <v>112</v>
      </c>
      <c r="C65" s="4" t="s">
        <v>112</v>
      </c>
    </row>
    <row r="66" spans="1:3" x14ac:dyDescent="0.2">
      <c r="A66" s="4" t="s">
        <v>114</v>
      </c>
      <c r="C66" s="4" t="s">
        <v>114</v>
      </c>
    </row>
    <row r="67" spans="1:3" x14ac:dyDescent="0.2">
      <c r="A67" s="4" t="s">
        <v>115</v>
      </c>
      <c r="C67" s="4" t="s">
        <v>115</v>
      </c>
    </row>
    <row r="68" spans="1:3" x14ac:dyDescent="0.2">
      <c r="A68" s="4" t="s">
        <v>117</v>
      </c>
      <c r="C68" s="4" t="s">
        <v>117</v>
      </c>
    </row>
    <row r="69" spans="1:3" x14ac:dyDescent="0.2">
      <c r="A69" s="4" t="s">
        <v>118</v>
      </c>
      <c r="C69" s="4" t="s">
        <v>118</v>
      </c>
    </row>
    <row r="70" spans="1:3" x14ac:dyDescent="0.2">
      <c r="A70" s="4" t="s">
        <v>120</v>
      </c>
      <c r="C70" s="4" t="s">
        <v>120</v>
      </c>
    </row>
    <row r="71" spans="1:3" x14ac:dyDescent="0.2">
      <c r="A71" s="4" t="s">
        <v>121</v>
      </c>
      <c r="C71" s="4" t="s">
        <v>121</v>
      </c>
    </row>
    <row r="72" spans="1:3" x14ac:dyDescent="0.2">
      <c r="A72" s="4" t="s">
        <v>123</v>
      </c>
      <c r="C72" s="4" t="s">
        <v>123</v>
      </c>
    </row>
    <row r="73" spans="1:3" x14ac:dyDescent="0.2">
      <c r="A73" s="4" t="s">
        <v>124</v>
      </c>
      <c r="C73" s="4" t="s">
        <v>124</v>
      </c>
    </row>
    <row r="74" spans="1:3" x14ac:dyDescent="0.2">
      <c r="A74" s="4" t="s">
        <v>126</v>
      </c>
      <c r="C74" s="4" t="s">
        <v>126</v>
      </c>
    </row>
    <row r="75" spans="1:3" x14ac:dyDescent="0.2">
      <c r="A75" s="4" t="s">
        <v>128</v>
      </c>
      <c r="C75" s="4" t="s">
        <v>128</v>
      </c>
    </row>
    <row r="76" spans="1:3" x14ac:dyDescent="0.2">
      <c r="A76" s="4" t="s">
        <v>130</v>
      </c>
      <c r="C76" s="4" t="s">
        <v>130</v>
      </c>
    </row>
    <row r="77" spans="1:3" x14ac:dyDescent="0.2">
      <c r="A77" s="4" t="s">
        <v>132</v>
      </c>
      <c r="C77" s="4" t="s">
        <v>132</v>
      </c>
    </row>
    <row r="78" spans="1:3" x14ac:dyDescent="0.2">
      <c r="A78" s="4" t="s">
        <v>134</v>
      </c>
      <c r="C78" s="4" t="s">
        <v>134</v>
      </c>
    </row>
    <row r="79" spans="1:3" x14ac:dyDescent="0.2">
      <c r="A79" s="4" t="s">
        <v>136</v>
      </c>
      <c r="C79" s="4" t="s">
        <v>136</v>
      </c>
    </row>
    <row r="80" spans="1:3" x14ac:dyDescent="0.2">
      <c r="A80" s="4" t="s">
        <v>138</v>
      </c>
      <c r="C80" s="4" t="s">
        <v>138</v>
      </c>
    </row>
    <row r="81" spans="1:3" x14ac:dyDescent="0.2">
      <c r="A81" s="4" t="s">
        <v>139</v>
      </c>
      <c r="C81" s="4" t="s">
        <v>139</v>
      </c>
    </row>
    <row r="82" spans="1:3" x14ac:dyDescent="0.2">
      <c r="A82" s="4" t="s">
        <v>140</v>
      </c>
      <c r="C82" s="4" t="s">
        <v>140</v>
      </c>
    </row>
    <row r="83" spans="1:3" x14ac:dyDescent="0.2">
      <c r="A83" s="4" t="s">
        <v>141</v>
      </c>
      <c r="C83" s="4" t="s">
        <v>141</v>
      </c>
    </row>
    <row r="84" spans="1:3" x14ac:dyDescent="0.2">
      <c r="A84" s="4" t="s">
        <v>142</v>
      </c>
      <c r="C84" s="4" t="s">
        <v>142</v>
      </c>
    </row>
    <row r="85" spans="1:3" x14ac:dyDescent="0.2">
      <c r="A85" s="4" t="s">
        <v>143</v>
      </c>
      <c r="C85" s="4" t="s">
        <v>143</v>
      </c>
    </row>
    <row r="86" spans="1:3" x14ac:dyDescent="0.2">
      <c r="A86" s="4" t="s">
        <v>145</v>
      </c>
      <c r="C86" s="4" t="s">
        <v>145</v>
      </c>
    </row>
    <row r="87" spans="1:3" x14ac:dyDescent="0.2">
      <c r="A87" s="4" t="s">
        <v>147</v>
      </c>
      <c r="C87" s="4" t="s">
        <v>147</v>
      </c>
    </row>
    <row r="88" spans="1:3" x14ac:dyDescent="0.2">
      <c r="A88" s="4" t="s">
        <v>148</v>
      </c>
      <c r="C88" s="4" t="s">
        <v>148</v>
      </c>
    </row>
    <row r="89" spans="1:3" x14ac:dyDescent="0.2">
      <c r="A89" s="4" t="s">
        <v>149</v>
      </c>
      <c r="C89" s="4" t="s">
        <v>149</v>
      </c>
    </row>
    <row r="90" spans="1:3" x14ac:dyDescent="0.2">
      <c r="A90" s="4" t="s">
        <v>150</v>
      </c>
      <c r="C90" s="4" t="s">
        <v>150</v>
      </c>
    </row>
    <row r="91" spans="1:3" x14ac:dyDescent="0.2">
      <c r="A91" s="4" t="s">
        <v>151</v>
      </c>
      <c r="C91" s="4" t="s">
        <v>151</v>
      </c>
    </row>
    <row r="92" spans="1:3" x14ac:dyDescent="0.2">
      <c r="A92" s="4" t="s">
        <v>152</v>
      </c>
      <c r="C92" s="4" t="s">
        <v>152</v>
      </c>
    </row>
    <row r="93" spans="1:3" x14ac:dyDescent="0.2">
      <c r="A93" s="4" t="s">
        <v>154</v>
      </c>
      <c r="C93" s="4" t="s">
        <v>154</v>
      </c>
    </row>
    <row r="94" spans="1:3" x14ac:dyDescent="0.2">
      <c r="A94" s="4" t="s">
        <v>156</v>
      </c>
      <c r="C94" s="4" t="s">
        <v>156</v>
      </c>
    </row>
    <row r="95" spans="1:3" x14ac:dyDescent="0.2">
      <c r="A95" s="4" t="s">
        <v>158</v>
      </c>
      <c r="C95" s="4" t="s">
        <v>158</v>
      </c>
    </row>
    <row r="96" spans="1:3" x14ac:dyDescent="0.2">
      <c r="A96" s="4" t="s">
        <v>160</v>
      </c>
      <c r="C96" s="4" t="s">
        <v>160</v>
      </c>
    </row>
    <row r="97" spans="1:3" x14ac:dyDescent="0.2">
      <c r="A97" s="4" t="s">
        <v>161</v>
      </c>
      <c r="C97" s="4" t="s">
        <v>161</v>
      </c>
    </row>
    <row r="98" spans="1:3" x14ac:dyDescent="0.2">
      <c r="A98" s="4" t="s">
        <v>162</v>
      </c>
      <c r="C98" s="4" t="s">
        <v>162</v>
      </c>
    </row>
    <row r="99" spans="1:3" x14ac:dyDescent="0.2">
      <c r="A99" s="4" t="s">
        <v>164</v>
      </c>
      <c r="C99" s="4" t="s">
        <v>164</v>
      </c>
    </row>
    <row r="100" spans="1:3" x14ac:dyDescent="0.2">
      <c r="A100" s="4" t="s">
        <v>166</v>
      </c>
      <c r="C100" s="4" t="s">
        <v>166</v>
      </c>
    </row>
    <row r="101" spans="1:3" x14ac:dyDescent="0.2">
      <c r="A101" s="4" t="s">
        <v>168</v>
      </c>
      <c r="C101" s="4" t="s">
        <v>168</v>
      </c>
    </row>
    <row r="102" spans="1:3" x14ac:dyDescent="0.2">
      <c r="A102" s="4" t="s">
        <v>170</v>
      </c>
      <c r="C102" s="4" t="s">
        <v>170</v>
      </c>
    </row>
    <row r="103" spans="1:3" x14ac:dyDescent="0.2">
      <c r="A103" s="4" t="s">
        <v>173</v>
      </c>
      <c r="C103" s="4" t="s">
        <v>173</v>
      </c>
    </row>
    <row r="104" spans="1:3" x14ac:dyDescent="0.2">
      <c r="A104" s="4" t="s">
        <v>174</v>
      </c>
      <c r="C104" s="4" t="s">
        <v>174</v>
      </c>
    </row>
    <row r="105" spans="1:3" x14ac:dyDescent="0.2">
      <c r="A105" s="4" t="s">
        <v>175</v>
      </c>
      <c r="C105" s="4" t="s">
        <v>175</v>
      </c>
    </row>
    <row r="106" spans="1:3" x14ac:dyDescent="0.2">
      <c r="A106" s="4" t="s">
        <v>177</v>
      </c>
      <c r="C106" s="4" t="s">
        <v>177</v>
      </c>
    </row>
    <row r="107" spans="1:3" x14ac:dyDescent="0.2">
      <c r="A107" s="4" t="s">
        <v>178</v>
      </c>
      <c r="C107" s="4" t="s">
        <v>178</v>
      </c>
    </row>
    <row r="108" spans="1:3" x14ac:dyDescent="0.2">
      <c r="A108" s="4" t="s">
        <v>179</v>
      </c>
      <c r="C108" s="4" t="s">
        <v>179</v>
      </c>
    </row>
    <row r="109" spans="1:3" x14ac:dyDescent="0.2">
      <c r="A109" s="4" t="s">
        <v>180</v>
      </c>
      <c r="C109" s="4" t="s">
        <v>180</v>
      </c>
    </row>
    <row r="110" spans="1:3" x14ac:dyDescent="0.2">
      <c r="A110" s="4" t="s">
        <v>181</v>
      </c>
      <c r="C110" s="4" t="s">
        <v>181</v>
      </c>
    </row>
    <row r="111" spans="1:3" x14ac:dyDescent="0.2">
      <c r="A111" s="4" t="s">
        <v>183</v>
      </c>
      <c r="C111" s="4" t="s">
        <v>183</v>
      </c>
    </row>
    <row r="112" spans="1:3" x14ac:dyDescent="0.2">
      <c r="A112" s="4" t="s">
        <v>184</v>
      </c>
      <c r="C112" s="4" t="s">
        <v>184</v>
      </c>
    </row>
    <row r="113" spans="1:3" x14ac:dyDescent="0.2">
      <c r="A113" s="4" t="s">
        <v>185</v>
      </c>
      <c r="C113" s="4" t="s">
        <v>185</v>
      </c>
    </row>
    <row r="114" spans="1:3" x14ac:dyDescent="0.2">
      <c r="A114" s="4" t="s">
        <v>187</v>
      </c>
      <c r="C114" s="4" t="s">
        <v>187</v>
      </c>
    </row>
    <row r="115" spans="1:3" x14ac:dyDescent="0.2">
      <c r="A115" s="4" t="s">
        <v>189</v>
      </c>
      <c r="C115" s="4" t="s">
        <v>189</v>
      </c>
    </row>
    <row r="116" spans="1:3" x14ac:dyDescent="0.2">
      <c r="A116" s="4" t="s">
        <v>191</v>
      </c>
      <c r="C116" s="4" t="s">
        <v>191</v>
      </c>
    </row>
    <row r="117" spans="1:3" x14ac:dyDescent="0.2">
      <c r="A117" s="4" t="s">
        <v>192</v>
      </c>
      <c r="C117" s="4" t="s">
        <v>192</v>
      </c>
    </row>
    <row r="118" spans="1:3" x14ac:dyDescent="0.2">
      <c r="A118" s="4" t="s">
        <v>194</v>
      </c>
      <c r="C118" s="4" t="s">
        <v>194</v>
      </c>
    </row>
    <row r="119" spans="1:3" x14ac:dyDescent="0.2">
      <c r="A119" s="4" t="s">
        <v>195</v>
      </c>
      <c r="C119" s="4" t="s">
        <v>195</v>
      </c>
    </row>
    <row r="120" spans="1:3" x14ac:dyDescent="0.2">
      <c r="A120" s="4" t="s">
        <v>196</v>
      </c>
      <c r="C120" s="4" t="s">
        <v>196</v>
      </c>
    </row>
    <row r="121" spans="1:3" x14ac:dyDescent="0.2">
      <c r="A121" s="4" t="s">
        <v>197</v>
      </c>
      <c r="C121" s="4" t="s">
        <v>197</v>
      </c>
    </row>
    <row r="122" spans="1:3" x14ac:dyDescent="0.2">
      <c r="A122" s="4" t="s">
        <v>198</v>
      </c>
      <c r="C122" s="4" t="s">
        <v>198</v>
      </c>
    </row>
    <row r="123" spans="1:3" x14ac:dyDescent="0.2">
      <c r="A123" s="4" t="s">
        <v>199</v>
      </c>
      <c r="C123" s="4" t="s">
        <v>199</v>
      </c>
    </row>
    <row r="124" spans="1:3" x14ac:dyDescent="0.2">
      <c r="A124" s="4" t="s">
        <v>201</v>
      </c>
      <c r="C124" s="4" t="s">
        <v>201</v>
      </c>
    </row>
    <row r="125" spans="1:3" x14ac:dyDescent="0.2">
      <c r="A125" s="4" t="s">
        <v>202</v>
      </c>
      <c r="C125" s="4" t="s">
        <v>202</v>
      </c>
    </row>
    <row r="126" spans="1:3" x14ac:dyDescent="0.2">
      <c r="A126" s="4" t="s">
        <v>204</v>
      </c>
      <c r="C126" s="4" t="s">
        <v>204</v>
      </c>
    </row>
    <row r="127" spans="1:3" x14ac:dyDescent="0.2">
      <c r="A127" s="4" t="s">
        <v>205</v>
      </c>
      <c r="C127" s="4" t="s">
        <v>205</v>
      </c>
    </row>
    <row r="128" spans="1:3" x14ac:dyDescent="0.2">
      <c r="A128" s="4" t="s">
        <v>206</v>
      </c>
      <c r="C128" s="4" t="s">
        <v>206</v>
      </c>
    </row>
    <row r="129" spans="1:3" x14ac:dyDescent="0.2">
      <c r="A129" s="4" t="s">
        <v>207</v>
      </c>
      <c r="C129" s="4" t="s">
        <v>207</v>
      </c>
    </row>
    <row r="130" spans="1:3" x14ac:dyDescent="0.2">
      <c r="A130" s="4" t="s">
        <v>208</v>
      </c>
      <c r="C130" s="4" t="s">
        <v>208</v>
      </c>
    </row>
    <row r="131" spans="1:3" x14ac:dyDescent="0.2">
      <c r="A131" s="4" t="s">
        <v>209</v>
      </c>
      <c r="C131" s="4" t="s">
        <v>209</v>
      </c>
    </row>
    <row r="132" spans="1:3" x14ac:dyDescent="0.2">
      <c r="A132" s="4" t="s">
        <v>210</v>
      </c>
      <c r="C132" s="4" t="s">
        <v>210</v>
      </c>
    </row>
    <row r="133" spans="1:3" x14ac:dyDescent="0.2">
      <c r="A133" s="4" t="s">
        <v>211</v>
      </c>
      <c r="C133" s="4" t="s">
        <v>211</v>
      </c>
    </row>
    <row r="134" spans="1:3" x14ac:dyDescent="0.2">
      <c r="A134" s="4" t="s">
        <v>212</v>
      </c>
      <c r="C134" s="4" t="s">
        <v>212</v>
      </c>
    </row>
    <row r="135" spans="1:3" x14ac:dyDescent="0.2">
      <c r="A135" s="4" t="s">
        <v>213</v>
      </c>
      <c r="C135" s="4" t="s">
        <v>213</v>
      </c>
    </row>
    <row r="136" spans="1:3" x14ac:dyDescent="0.2">
      <c r="A136" s="4" t="s">
        <v>214</v>
      </c>
      <c r="C136" s="4" t="s">
        <v>214</v>
      </c>
    </row>
    <row r="137" spans="1:3" x14ac:dyDescent="0.2">
      <c r="A137" s="4" t="s">
        <v>215</v>
      </c>
      <c r="C137" s="4" t="s">
        <v>215</v>
      </c>
    </row>
    <row r="138" spans="1:3" x14ac:dyDescent="0.2">
      <c r="A138" s="4" t="s">
        <v>216</v>
      </c>
      <c r="C138" s="4" t="s">
        <v>216</v>
      </c>
    </row>
    <row r="139" spans="1:3" x14ac:dyDescent="0.2">
      <c r="A139" s="4" t="s">
        <v>217</v>
      </c>
      <c r="C139" s="4" t="s">
        <v>217</v>
      </c>
    </row>
    <row r="140" spans="1:3" x14ac:dyDescent="0.2">
      <c r="A140" s="4" t="s">
        <v>218</v>
      </c>
      <c r="C140" s="4" t="s">
        <v>218</v>
      </c>
    </row>
    <row r="141" spans="1:3" x14ac:dyDescent="0.2">
      <c r="A141" s="4" t="s">
        <v>219</v>
      </c>
      <c r="C141" s="4" t="s">
        <v>219</v>
      </c>
    </row>
    <row r="142" spans="1:3" x14ac:dyDescent="0.2">
      <c r="A142" s="4" t="s">
        <v>220</v>
      </c>
      <c r="C142" s="4" t="s">
        <v>220</v>
      </c>
    </row>
    <row r="143" spans="1:3" x14ac:dyDescent="0.2">
      <c r="A143" s="4" t="s">
        <v>221</v>
      </c>
      <c r="C143" s="4" t="s">
        <v>221</v>
      </c>
    </row>
    <row r="144" spans="1:3" x14ac:dyDescent="0.2">
      <c r="A144" s="4" t="s">
        <v>222</v>
      </c>
      <c r="C144" s="4" t="s">
        <v>222</v>
      </c>
    </row>
    <row r="145" spans="1:3" x14ac:dyDescent="0.2">
      <c r="A145" s="4" t="s">
        <v>224</v>
      </c>
      <c r="C145" s="4" t="s">
        <v>224</v>
      </c>
    </row>
    <row r="146" spans="1:3" x14ac:dyDescent="0.2">
      <c r="A146" s="4" t="s">
        <v>226</v>
      </c>
      <c r="C146" s="4" t="s">
        <v>226</v>
      </c>
    </row>
    <row r="147" spans="1:3" x14ac:dyDescent="0.2">
      <c r="A147" s="4" t="s">
        <v>227</v>
      </c>
      <c r="C147" s="4" t="s">
        <v>227</v>
      </c>
    </row>
    <row r="148" spans="1:3" x14ac:dyDescent="0.2">
      <c r="A148" s="4" t="s">
        <v>228</v>
      </c>
      <c r="C148" s="4" t="s">
        <v>228</v>
      </c>
    </row>
    <row r="149" spans="1:3" x14ac:dyDescent="0.2">
      <c r="A149" s="4" t="s">
        <v>229</v>
      </c>
      <c r="C149" s="4" t="s">
        <v>229</v>
      </c>
    </row>
    <row r="150" spans="1:3" x14ac:dyDescent="0.2">
      <c r="A150" s="4" t="s">
        <v>230</v>
      </c>
      <c r="C150" s="4" t="s">
        <v>230</v>
      </c>
    </row>
    <row r="151" spans="1:3" x14ac:dyDescent="0.2">
      <c r="A151" s="4" t="s">
        <v>231</v>
      </c>
      <c r="C151" s="4" t="s">
        <v>231</v>
      </c>
    </row>
    <row r="152" spans="1:3" x14ac:dyDescent="0.2">
      <c r="A152" s="4" t="s">
        <v>232</v>
      </c>
      <c r="C152" s="4" t="s">
        <v>232</v>
      </c>
    </row>
    <row r="153" spans="1:3" x14ac:dyDescent="0.2">
      <c r="A153" s="4" t="s">
        <v>233</v>
      </c>
      <c r="C153" s="4" t="s">
        <v>233</v>
      </c>
    </row>
    <row r="154" spans="1:3" x14ac:dyDescent="0.2">
      <c r="A154" s="4" t="s">
        <v>235</v>
      </c>
      <c r="C154" s="4" t="s">
        <v>235</v>
      </c>
    </row>
    <row r="155" spans="1:3" x14ac:dyDescent="0.2">
      <c r="A155" s="4" t="s">
        <v>236</v>
      </c>
      <c r="C155" s="4" t="s">
        <v>236</v>
      </c>
    </row>
    <row r="156" spans="1:3" x14ac:dyDescent="0.2">
      <c r="A156" s="4" t="s">
        <v>237</v>
      </c>
      <c r="C156" s="4" t="s">
        <v>237</v>
      </c>
    </row>
    <row r="157" spans="1:3" x14ac:dyDescent="0.2">
      <c r="A157" s="4" t="s">
        <v>238</v>
      </c>
      <c r="C157" s="4" t="s">
        <v>238</v>
      </c>
    </row>
    <row r="158" spans="1:3" x14ac:dyDescent="0.2">
      <c r="A158" s="4" t="s">
        <v>240</v>
      </c>
      <c r="C158" s="4" t="s">
        <v>240</v>
      </c>
    </row>
    <row r="159" spans="1:3" x14ac:dyDescent="0.2">
      <c r="A159" s="4" t="s">
        <v>241</v>
      </c>
      <c r="C159" s="4" t="s">
        <v>241</v>
      </c>
    </row>
    <row r="160" spans="1:3" x14ac:dyDescent="0.2">
      <c r="A160" s="4" t="s">
        <v>242</v>
      </c>
      <c r="C160" s="4" t="s">
        <v>242</v>
      </c>
    </row>
    <row r="161" spans="1:3" x14ac:dyDescent="0.2">
      <c r="A161" s="4" t="s">
        <v>243</v>
      </c>
      <c r="C161" s="4" t="s">
        <v>243</v>
      </c>
    </row>
    <row r="162" spans="1:3" x14ac:dyDescent="0.2">
      <c r="A162" s="4" t="s">
        <v>244</v>
      </c>
      <c r="C162" s="4" t="s">
        <v>244</v>
      </c>
    </row>
    <row r="163" spans="1:3" x14ac:dyDescent="0.2">
      <c r="A163" s="4" t="s">
        <v>245</v>
      </c>
      <c r="C163" s="4" t="s">
        <v>245</v>
      </c>
    </row>
    <row r="164" spans="1:3" x14ac:dyDescent="0.2">
      <c r="A164" s="4" t="s">
        <v>247</v>
      </c>
      <c r="C164" s="4" t="s">
        <v>247</v>
      </c>
    </row>
    <row r="165" spans="1:3" x14ac:dyDescent="0.2">
      <c r="A165" s="4" t="s">
        <v>249</v>
      </c>
      <c r="C165" s="4" t="s">
        <v>249</v>
      </c>
    </row>
    <row r="166" spans="1:3" x14ac:dyDescent="0.2">
      <c r="A166" s="4" t="s">
        <v>251</v>
      </c>
      <c r="C166" s="4" t="s">
        <v>251</v>
      </c>
    </row>
    <row r="167" spans="1:3" x14ac:dyDescent="0.2">
      <c r="A167" s="4" t="s">
        <v>252</v>
      </c>
      <c r="C167" s="4" t="s">
        <v>252</v>
      </c>
    </row>
    <row r="168" spans="1:3" x14ac:dyDescent="0.2">
      <c r="A168" s="4" t="s">
        <v>253</v>
      </c>
      <c r="C168" s="4" t="s">
        <v>253</v>
      </c>
    </row>
    <row r="169" spans="1:3" x14ac:dyDescent="0.2">
      <c r="A169" s="4" t="s">
        <v>255</v>
      </c>
      <c r="C169" s="4" t="s">
        <v>255</v>
      </c>
    </row>
    <row r="170" spans="1:3" x14ac:dyDescent="0.2">
      <c r="A170" s="4" t="s">
        <v>256</v>
      </c>
      <c r="C170" s="4" t="s">
        <v>256</v>
      </c>
    </row>
    <row r="171" spans="1:3" x14ac:dyDescent="0.2">
      <c r="A171" s="4" t="s">
        <v>257</v>
      </c>
      <c r="C171" s="4" t="s">
        <v>257</v>
      </c>
    </row>
    <row r="172" spans="1:3" x14ac:dyDescent="0.2">
      <c r="A172" s="4" t="s">
        <v>258</v>
      </c>
      <c r="C172" s="4" t="s">
        <v>258</v>
      </c>
    </row>
    <row r="173" spans="1:3" x14ac:dyDescent="0.2">
      <c r="A173" s="4" t="s">
        <v>259</v>
      </c>
      <c r="C173" s="4" t="s">
        <v>259</v>
      </c>
    </row>
    <row r="174" spans="1:3" x14ac:dyDescent="0.2">
      <c r="A174" s="4" t="s">
        <v>260</v>
      </c>
      <c r="C174" s="4" t="s">
        <v>260</v>
      </c>
    </row>
    <row r="175" spans="1:3" x14ac:dyDescent="0.2">
      <c r="A175" s="4" t="s">
        <v>261</v>
      </c>
      <c r="C175" s="4" t="s">
        <v>261</v>
      </c>
    </row>
    <row r="176" spans="1:3" x14ac:dyDescent="0.2">
      <c r="A176" s="4" t="s">
        <v>262</v>
      </c>
      <c r="C176" s="4" t="s">
        <v>262</v>
      </c>
    </row>
    <row r="177" spans="1:3" x14ac:dyDescent="0.2">
      <c r="A177" s="4" t="s">
        <v>263</v>
      </c>
      <c r="C177" s="4" t="s">
        <v>263</v>
      </c>
    </row>
    <row r="178" spans="1:3" x14ac:dyDescent="0.2">
      <c r="A178" s="4" t="s">
        <v>264</v>
      </c>
      <c r="C178" s="4" t="s">
        <v>264</v>
      </c>
    </row>
    <row r="179" spans="1:3" x14ac:dyDescent="0.2">
      <c r="A179" s="4" t="s">
        <v>265</v>
      </c>
      <c r="C179" s="4" t="s">
        <v>265</v>
      </c>
    </row>
    <row r="180" spans="1:3" x14ac:dyDescent="0.2">
      <c r="A180" s="4" t="s">
        <v>266</v>
      </c>
      <c r="C180" s="4" t="s">
        <v>266</v>
      </c>
    </row>
    <row r="181" spans="1:3" x14ac:dyDescent="0.2">
      <c r="A181" s="4" t="s">
        <v>268</v>
      </c>
      <c r="C181" s="4" t="s">
        <v>268</v>
      </c>
    </row>
    <row r="182" spans="1:3" x14ac:dyDescent="0.2">
      <c r="A182" s="4" t="s">
        <v>270</v>
      </c>
      <c r="C182" s="4" t="s">
        <v>270</v>
      </c>
    </row>
    <row r="183" spans="1:3" x14ac:dyDescent="0.2">
      <c r="A183" s="4" t="s">
        <v>272</v>
      </c>
      <c r="C183" s="4" t="s">
        <v>272</v>
      </c>
    </row>
    <row r="184" spans="1:3" x14ac:dyDescent="0.2">
      <c r="A184" s="4" t="s">
        <v>273</v>
      </c>
      <c r="C184" s="4" t="s">
        <v>273</v>
      </c>
    </row>
    <row r="185" spans="1:3" x14ac:dyDescent="0.2">
      <c r="A185" s="4" t="s">
        <v>274</v>
      </c>
      <c r="C185" s="4" t="s">
        <v>274</v>
      </c>
    </row>
    <row r="186" spans="1:3" x14ac:dyDescent="0.2">
      <c r="A186" s="4" t="s">
        <v>276</v>
      </c>
      <c r="C186" s="4" t="s">
        <v>276</v>
      </c>
    </row>
    <row r="187" spans="1:3" x14ac:dyDescent="0.2">
      <c r="A187" s="4" t="s">
        <v>277</v>
      </c>
      <c r="C187" s="4" t="s">
        <v>277</v>
      </c>
    </row>
    <row r="188" spans="1:3" x14ac:dyDescent="0.2">
      <c r="A188" s="4" t="s">
        <v>279</v>
      </c>
      <c r="C188" s="4" t="s">
        <v>279</v>
      </c>
    </row>
    <row r="189" spans="1:3" x14ac:dyDescent="0.2">
      <c r="A189" s="4" t="s">
        <v>280</v>
      </c>
      <c r="C189" s="4" t="s">
        <v>280</v>
      </c>
    </row>
    <row r="190" spans="1:3" x14ac:dyDescent="0.2">
      <c r="A190" s="4" t="s">
        <v>281</v>
      </c>
      <c r="C190" s="4" t="s">
        <v>281</v>
      </c>
    </row>
    <row r="191" spans="1:3" x14ac:dyDescent="0.2">
      <c r="A191" s="4" t="s">
        <v>282</v>
      </c>
      <c r="C191" s="4" t="s">
        <v>282</v>
      </c>
    </row>
    <row r="192" spans="1:3" x14ac:dyDescent="0.2">
      <c r="A192" s="4" t="s">
        <v>284</v>
      </c>
      <c r="C192" s="4" t="s">
        <v>284</v>
      </c>
    </row>
    <row r="193" spans="1:3" x14ac:dyDescent="0.2">
      <c r="A193" s="4" t="s">
        <v>285</v>
      </c>
      <c r="C193" s="4" t="s">
        <v>285</v>
      </c>
    </row>
    <row r="194" spans="1:3" x14ac:dyDescent="0.2">
      <c r="A194" s="4" t="s">
        <v>286</v>
      </c>
      <c r="C194" s="4" t="s">
        <v>286</v>
      </c>
    </row>
    <row r="195" spans="1:3" x14ac:dyDescent="0.2">
      <c r="A195" s="4" t="s">
        <v>288</v>
      </c>
      <c r="C195" s="4" t="s">
        <v>288</v>
      </c>
    </row>
    <row r="196" spans="1:3" x14ac:dyDescent="0.2">
      <c r="A196" s="4" t="s">
        <v>289</v>
      </c>
      <c r="C196" s="4" t="s">
        <v>289</v>
      </c>
    </row>
    <row r="197" spans="1:3" x14ac:dyDescent="0.2">
      <c r="A197" s="4" t="s">
        <v>290</v>
      </c>
      <c r="C197" s="4" t="s">
        <v>290</v>
      </c>
    </row>
    <row r="198" spans="1:3" x14ac:dyDescent="0.2">
      <c r="A198" s="4" t="s">
        <v>292</v>
      </c>
      <c r="C198" s="4" t="s">
        <v>292</v>
      </c>
    </row>
    <row r="199" spans="1:3" x14ac:dyDescent="0.2">
      <c r="A199" s="4" t="s">
        <v>294</v>
      </c>
      <c r="C199" s="4" t="s">
        <v>294</v>
      </c>
    </row>
    <row r="200" spans="1:3" x14ac:dyDescent="0.2">
      <c r="A200" s="4" t="s">
        <v>295</v>
      </c>
      <c r="C200" s="4" t="s">
        <v>295</v>
      </c>
    </row>
    <row r="201" spans="1:3" x14ac:dyDescent="0.2">
      <c r="A201" s="4" t="s">
        <v>296</v>
      </c>
      <c r="C201" s="4" t="s">
        <v>296</v>
      </c>
    </row>
    <row r="202" spans="1:3" x14ac:dyDescent="0.2">
      <c r="A202" s="4" t="s">
        <v>297</v>
      </c>
      <c r="C202" s="4" t="s">
        <v>297</v>
      </c>
    </row>
    <row r="203" spans="1:3" x14ac:dyDescent="0.2">
      <c r="A203" s="4" t="s">
        <v>299</v>
      </c>
      <c r="C203" s="4" t="s">
        <v>299</v>
      </c>
    </row>
    <row r="204" spans="1:3" x14ac:dyDescent="0.2">
      <c r="A204" s="4" t="s">
        <v>300</v>
      </c>
      <c r="C204" s="4" t="s">
        <v>300</v>
      </c>
    </row>
    <row r="205" spans="1:3" x14ac:dyDescent="0.2">
      <c r="A205" s="4" t="s">
        <v>301</v>
      </c>
      <c r="C205" s="4" t="s">
        <v>301</v>
      </c>
    </row>
    <row r="206" spans="1:3" x14ac:dyDescent="0.2">
      <c r="A206" s="4" t="s">
        <v>302</v>
      </c>
      <c r="C206" s="4" t="s">
        <v>302</v>
      </c>
    </row>
    <row r="207" spans="1:3" x14ac:dyDescent="0.2">
      <c r="A207" s="4" t="s">
        <v>303</v>
      </c>
      <c r="C207" s="4" t="s">
        <v>303</v>
      </c>
    </row>
    <row r="208" spans="1:3" x14ac:dyDescent="0.2">
      <c r="A208" s="4" t="s">
        <v>304</v>
      </c>
      <c r="C208" s="4" t="s">
        <v>304</v>
      </c>
    </row>
    <row r="209" spans="1:3" x14ac:dyDescent="0.2">
      <c r="A209" s="4" t="s">
        <v>305</v>
      </c>
      <c r="C209" s="4" t="s">
        <v>305</v>
      </c>
    </row>
    <row r="210" spans="1:3" x14ac:dyDescent="0.2">
      <c r="A210" s="4" t="s">
        <v>306</v>
      </c>
      <c r="C210" s="4" t="s">
        <v>306</v>
      </c>
    </row>
    <row r="211" spans="1:3" x14ac:dyDescent="0.2">
      <c r="A211" s="4" t="s">
        <v>308</v>
      </c>
      <c r="C211" s="4" t="s">
        <v>308</v>
      </c>
    </row>
    <row r="212" spans="1:3" x14ac:dyDescent="0.2">
      <c r="A212" s="4" t="s">
        <v>309</v>
      </c>
      <c r="C212" s="4" t="s">
        <v>309</v>
      </c>
    </row>
    <row r="213" spans="1:3" x14ac:dyDescent="0.2">
      <c r="A213" s="4" t="s">
        <v>310</v>
      </c>
      <c r="C213" s="4" t="s">
        <v>310</v>
      </c>
    </row>
    <row r="214" spans="1:3" x14ac:dyDescent="0.2">
      <c r="A214" s="4" t="s">
        <v>311</v>
      </c>
      <c r="C214" s="4" t="s">
        <v>311</v>
      </c>
    </row>
    <row r="215" spans="1:3" x14ac:dyDescent="0.2">
      <c r="A215" s="4" t="s">
        <v>313</v>
      </c>
      <c r="C215" s="4" t="s">
        <v>313</v>
      </c>
    </row>
    <row r="216" spans="1:3" x14ac:dyDescent="0.2">
      <c r="A216" s="4" t="s">
        <v>314</v>
      </c>
      <c r="C216" s="4" t="s">
        <v>314</v>
      </c>
    </row>
    <row r="217" spans="1:3" x14ac:dyDescent="0.2">
      <c r="A217" s="4" t="s">
        <v>315</v>
      </c>
      <c r="C217" s="4" t="s">
        <v>315</v>
      </c>
    </row>
    <row r="218" spans="1:3" x14ac:dyDescent="0.2">
      <c r="A218" s="4" t="s">
        <v>316</v>
      </c>
      <c r="C218" s="4" t="s">
        <v>316</v>
      </c>
    </row>
    <row r="219" spans="1:3" x14ac:dyDescent="0.2">
      <c r="A219" s="4" t="s">
        <v>317</v>
      </c>
      <c r="C219" s="4" t="s">
        <v>317</v>
      </c>
    </row>
    <row r="220" spans="1:3" x14ac:dyDescent="0.2">
      <c r="A220" s="4" t="s">
        <v>319</v>
      </c>
      <c r="C220" s="4" t="s">
        <v>319</v>
      </c>
    </row>
    <row r="221" spans="1:3" x14ac:dyDescent="0.2">
      <c r="A221" s="4" t="s">
        <v>320</v>
      </c>
      <c r="C221" s="4" t="s">
        <v>320</v>
      </c>
    </row>
    <row r="222" spans="1:3" x14ac:dyDescent="0.2">
      <c r="A222" s="4" t="s">
        <v>321</v>
      </c>
      <c r="C222" s="4" t="s">
        <v>321</v>
      </c>
    </row>
    <row r="223" spans="1:3" x14ac:dyDescent="0.2">
      <c r="A223" s="4" t="s">
        <v>322</v>
      </c>
      <c r="C223" s="4" t="s">
        <v>322</v>
      </c>
    </row>
    <row r="224" spans="1:3" x14ac:dyDescent="0.2">
      <c r="A224" s="4" t="s">
        <v>324</v>
      </c>
      <c r="C224" s="4" t="s">
        <v>324</v>
      </c>
    </row>
    <row r="225" spans="1:3" x14ac:dyDescent="0.2">
      <c r="A225" s="4" t="s">
        <v>325</v>
      </c>
      <c r="C225" s="4" t="s">
        <v>325</v>
      </c>
    </row>
    <row r="226" spans="1:3" x14ac:dyDescent="0.2">
      <c r="A226" s="4" t="s">
        <v>326</v>
      </c>
      <c r="C226" s="4" t="s">
        <v>326</v>
      </c>
    </row>
    <row r="227" spans="1:3" x14ac:dyDescent="0.2">
      <c r="A227" s="4" t="s">
        <v>327</v>
      </c>
      <c r="C227" s="4" t="s">
        <v>327</v>
      </c>
    </row>
    <row r="228" spans="1:3" x14ac:dyDescent="0.2">
      <c r="A228" s="4" t="s">
        <v>328</v>
      </c>
      <c r="C228" s="4" t="s">
        <v>328</v>
      </c>
    </row>
    <row r="229" spans="1:3" x14ac:dyDescent="0.2">
      <c r="A229" s="4" t="s">
        <v>329</v>
      </c>
      <c r="C229" s="4" t="s">
        <v>329</v>
      </c>
    </row>
    <row r="230" spans="1:3" x14ac:dyDescent="0.2">
      <c r="A230" s="4" t="s">
        <v>331</v>
      </c>
      <c r="C230" s="4" t="s">
        <v>331</v>
      </c>
    </row>
    <row r="231" spans="1:3" x14ac:dyDescent="0.2">
      <c r="A231" s="4" t="s">
        <v>332</v>
      </c>
      <c r="C231" s="4" t="s">
        <v>332</v>
      </c>
    </row>
    <row r="232" spans="1:3" x14ac:dyDescent="0.2">
      <c r="A232" s="4" t="s">
        <v>333</v>
      </c>
      <c r="C232" s="4" t="s">
        <v>333</v>
      </c>
    </row>
    <row r="233" spans="1:3" x14ac:dyDescent="0.2">
      <c r="A233" s="4" t="s">
        <v>334</v>
      </c>
      <c r="C233" s="4" t="s">
        <v>334</v>
      </c>
    </row>
    <row r="234" spans="1:3" x14ac:dyDescent="0.2">
      <c r="A234" s="4" t="s">
        <v>336</v>
      </c>
      <c r="C234" s="4" t="s">
        <v>336</v>
      </c>
    </row>
    <row r="235" spans="1:3" x14ac:dyDescent="0.2">
      <c r="A235" s="4" t="s">
        <v>337</v>
      </c>
      <c r="C235" s="4" t="s">
        <v>337</v>
      </c>
    </row>
    <row r="236" spans="1:3" x14ac:dyDescent="0.2">
      <c r="A236" s="4" t="s">
        <v>338</v>
      </c>
      <c r="C236" s="4" t="s">
        <v>338</v>
      </c>
    </row>
    <row r="237" spans="1:3" x14ac:dyDescent="0.2">
      <c r="A237" s="4" t="s">
        <v>339</v>
      </c>
      <c r="C237" s="4" t="s">
        <v>339</v>
      </c>
    </row>
    <row r="238" spans="1:3" x14ac:dyDescent="0.2">
      <c r="A238" s="4" t="s">
        <v>340</v>
      </c>
      <c r="C238" s="4" t="s">
        <v>340</v>
      </c>
    </row>
    <row r="239" spans="1:3" x14ac:dyDescent="0.2">
      <c r="A239" s="4" t="s">
        <v>341</v>
      </c>
      <c r="C239" s="4" t="s">
        <v>341</v>
      </c>
    </row>
    <row r="240" spans="1:3" x14ac:dyDescent="0.2">
      <c r="A240" s="4" t="s">
        <v>342</v>
      </c>
      <c r="C240" s="4" t="s">
        <v>342</v>
      </c>
    </row>
    <row r="241" spans="1:3" x14ac:dyDescent="0.2">
      <c r="A241" s="4" t="s">
        <v>344</v>
      </c>
      <c r="C241" s="4" t="s">
        <v>344</v>
      </c>
    </row>
    <row r="242" spans="1:3" x14ac:dyDescent="0.2">
      <c r="A242" s="4" t="s">
        <v>345</v>
      </c>
      <c r="C242" s="4" t="s">
        <v>345</v>
      </c>
    </row>
    <row r="243" spans="1:3" x14ac:dyDescent="0.2">
      <c r="A243" s="4" t="s">
        <v>346</v>
      </c>
      <c r="C243" s="4" t="s">
        <v>346</v>
      </c>
    </row>
    <row r="244" spans="1:3" x14ac:dyDescent="0.2">
      <c r="A244" s="4" t="s">
        <v>347</v>
      </c>
      <c r="C244" s="4" t="s">
        <v>347</v>
      </c>
    </row>
    <row r="245" spans="1:3" x14ac:dyDescent="0.2">
      <c r="A245" s="4" t="s">
        <v>348</v>
      </c>
      <c r="C245" s="4" t="s">
        <v>348</v>
      </c>
    </row>
    <row r="246" spans="1:3" x14ac:dyDescent="0.2">
      <c r="A246" s="4" t="s">
        <v>349</v>
      </c>
      <c r="C246" s="4" t="s">
        <v>349</v>
      </c>
    </row>
    <row r="247" spans="1:3" x14ac:dyDescent="0.2">
      <c r="A247" s="4" t="s">
        <v>350</v>
      </c>
      <c r="C247" s="4" t="s">
        <v>350</v>
      </c>
    </row>
    <row r="248" spans="1:3" x14ac:dyDescent="0.2">
      <c r="A248" s="4" t="s">
        <v>351</v>
      </c>
      <c r="C248" s="4" t="s">
        <v>351</v>
      </c>
    </row>
    <row r="249" spans="1:3" x14ac:dyDescent="0.2">
      <c r="A249" s="4" t="s">
        <v>352</v>
      </c>
      <c r="C249" s="4" t="s">
        <v>352</v>
      </c>
    </row>
    <row r="250" spans="1:3" x14ac:dyDescent="0.2">
      <c r="A250" s="4" t="s">
        <v>353</v>
      </c>
      <c r="C250" s="4" t="s">
        <v>353</v>
      </c>
    </row>
    <row r="251" spans="1:3" x14ac:dyDescent="0.2">
      <c r="A251" s="4" t="s">
        <v>355</v>
      </c>
      <c r="C251" s="4" t="s">
        <v>355</v>
      </c>
    </row>
    <row r="252" spans="1:3" x14ac:dyDescent="0.2">
      <c r="A252" s="4" t="s">
        <v>356</v>
      </c>
      <c r="C252" s="4" t="s">
        <v>356</v>
      </c>
    </row>
    <row r="253" spans="1:3" x14ac:dyDescent="0.2">
      <c r="A253" s="4" t="s">
        <v>357</v>
      </c>
      <c r="C253" s="4" t="s">
        <v>357</v>
      </c>
    </row>
    <row r="254" spans="1:3" x14ac:dyDescent="0.2">
      <c r="A254" s="4" t="s">
        <v>358</v>
      </c>
      <c r="C254" s="4" t="s">
        <v>358</v>
      </c>
    </row>
    <row r="255" spans="1:3" x14ac:dyDescent="0.2">
      <c r="A255" s="4" t="s">
        <v>359</v>
      </c>
      <c r="C255" s="4" t="s">
        <v>359</v>
      </c>
    </row>
    <row r="256" spans="1:3" x14ac:dyDescent="0.2">
      <c r="A256" s="4" t="s">
        <v>361</v>
      </c>
      <c r="C256" s="4" t="s">
        <v>361</v>
      </c>
    </row>
    <row r="257" spans="1:3" x14ac:dyDescent="0.2">
      <c r="A257" s="4" t="s">
        <v>362</v>
      </c>
      <c r="C257" s="4" t="s">
        <v>362</v>
      </c>
    </row>
    <row r="258" spans="1:3" x14ac:dyDescent="0.2">
      <c r="A258" s="4" t="s">
        <v>363</v>
      </c>
      <c r="C258" s="4" t="s">
        <v>363</v>
      </c>
    </row>
    <row r="259" spans="1:3" x14ac:dyDescent="0.2">
      <c r="A259" s="4" t="s">
        <v>364</v>
      </c>
      <c r="C259" s="4" t="s">
        <v>364</v>
      </c>
    </row>
    <row r="260" spans="1:3" x14ac:dyDescent="0.2">
      <c r="A260" s="4" t="s">
        <v>365</v>
      </c>
      <c r="C260" s="4" t="s">
        <v>365</v>
      </c>
    </row>
    <row r="261" spans="1:3" x14ac:dyDescent="0.2">
      <c r="A261" s="4" t="s">
        <v>366</v>
      </c>
      <c r="C261" s="4" t="s">
        <v>366</v>
      </c>
    </row>
    <row r="262" spans="1:3" x14ac:dyDescent="0.2">
      <c r="A262" s="4" t="s">
        <v>368</v>
      </c>
      <c r="C262" s="4" t="s">
        <v>368</v>
      </c>
    </row>
    <row r="263" spans="1:3" x14ac:dyDescent="0.2">
      <c r="A263" s="4" t="s">
        <v>369</v>
      </c>
      <c r="C263" s="4" t="s">
        <v>369</v>
      </c>
    </row>
    <row r="264" spans="1:3" x14ac:dyDescent="0.2">
      <c r="A264" s="4" t="s">
        <v>370</v>
      </c>
      <c r="C264" s="4" t="s">
        <v>370</v>
      </c>
    </row>
    <row r="265" spans="1:3" x14ac:dyDescent="0.2">
      <c r="A265" s="4" t="s">
        <v>372</v>
      </c>
      <c r="C265" s="4" t="s">
        <v>372</v>
      </c>
    </row>
    <row r="266" spans="1:3" x14ac:dyDescent="0.2">
      <c r="A266" s="4" t="s">
        <v>373</v>
      </c>
      <c r="C266" s="4" t="s">
        <v>373</v>
      </c>
    </row>
    <row r="267" spans="1:3" x14ac:dyDescent="0.2">
      <c r="A267" s="4" t="s">
        <v>374</v>
      </c>
      <c r="C267" s="4" t="s">
        <v>374</v>
      </c>
    </row>
    <row r="268" spans="1:3" x14ac:dyDescent="0.2">
      <c r="A268" s="4" t="s">
        <v>376</v>
      </c>
      <c r="C268" s="4" t="s">
        <v>376</v>
      </c>
    </row>
    <row r="269" spans="1:3" x14ac:dyDescent="0.2">
      <c r="A269" s="4" t="s">
        <v>378</v>
      </c>
      <c r="C269" s="4" t="s">
        <v>378</v>
      </c>
    </row>
    <row r="270" spans="1:3" x14ac:dyDescent="0.2">
      <c r="A270" s="4" t="s">
        <v>379</v>
      </c>
      <c r="C270" s="4" t="s">
        <v>379</v>
      </c>
    </row>
    <row r="271" spans="1:3" x14ac:dyDescent="0.2">
      <c r="A271" s="4" t="s">
        <v>380</v>
      </c>
      <c r="C271" s="4" t="s">
        <v>380</v>
      </c>
    </row>
    <row r="272" spans="1:3" x14ac:dyDescent="0.2">
      <c r="A272" s="4" t="s">
        <v>383</v>
      </c>
      <c r="C272" s="4" t="s">
        <v>383</v>
      </c>
    </row>
    <row r="273" spans="1:3" x14ac:dyDescent="0.2">
      <c r="A273" s="4" t="s">
        <v>384</v>
      </c>
      <c r="C273" s="4" t="s">
        <v>384</v>
      </c>
    </row>
    <row r="274" spans="1:3" x14ac:dyDescent="0.2">
      <c r="A274" s="4" t="s">
        <v>385</v>
      </c>
      <c r="C274" s="4" t="s">
        <v>385</v>
      </c>
    </row>
    <row r="275" spans="1:3" x14ac:dyDescent="0.2">
      <c r="A275" s="4" t="s">
        <v>386</v>
      </c>
      <c r="C275" s="4" t="s">
        <v>386</v>
      </c>
    </row>
    <row r="276" spans="1:3" x14ac:dyDescent="0.2">
      <c r="A276" s="4" t="s">
        <v>387</v>
      </c>
      <c r="C276" s="4" t="s">
        <v>387</v>
      </c>
    </row>
    <row r="277" spans="1:3" x14ac:dyDescent="0.2">
      <c r="A277" s="4" t="s">
        <v>389</v>
      </c>
      <c r="C277" s="4" t="s">
        <v>389</v>
      </c>
    </row>
    <row r="278" spans="1:3" x14ac:dyDescent="0.2">
      <c r="A278" s="4" t="s">
        <v>390</v>
      </c>
      <c r="C278" s="4" t="s">
        <v>390</v>
      </c>
    </row>
    <row r="279" spans="1:3" x14ac:dyDescent="0.2">
      <c r="A279" s="4" t="s">
        <v>391</v>
      </c>
      <c r="C279" s="4" t="s">
        <v>391</v>
      </c>
    </row>
    <row r="280" spans="1:3" x14ac:dyDescent="0.2">
      <c r="A280" s="4" t="s">
        <v>392</v>
      </c>
      <c r="C280" s="4" t="s">
        <v>392</v>
      </c>
    </row>
    <row r="281" spans="1:3" x14ac:dyDescent="0.2">
      <c r="A281" s="4" t="s">
        <v>393</v>
      </c>
      <c r="C281" s="4" t="s">
        <v>393</v>
      </c>
    </row>
    <row r="282" spans="1:3" x14ac:dyDescent="0.2">
      <c r="A282" s="4" t="s">
        <v>394</v>
      </c>
      <c r="C282" s="4" t="s">
        <v>394</v>
      </c>
    </row>
    <row r="283" spans="1:3" x14ac:dyDescent="0.2">
      <c r="A283" s="4" t="s">
        <v>395</v>
      </c>
      <c r="C283" s="4" t="s">
        <v>395</v>
      </c>
    </row>
    <row r="284" spans="1:3" x14ac:dyDescent="0.2">
      <c r="A284" s="4" t="s">
        <v>396</v>
      </c>
      <c r="C284" s="4" t="s">
        <v>396</v>
      </c>
    </row>
    <row r="285" spans="1:3" x14ac:dyDescent="0.2">
      <c r="A285" s="4" t="s">
        <v>397</v>
      </c>
      <c r="C285" s="4" t="s">
        <v>397</v>
      </c>
    </row>
    <row r="286" spans="1:3" x14ac:dyDescent="0.2">
      <c r="A286" s="4" t="s">
        <v>399</v>
      </c>
      <c r="C286" s="4" t="s">
        <v>399</v>
      </c>
    </row>
    <row r="287" spans="1:3" x14ac:dyDescent="0.2">
      <c r="A287" s="4" t="s">
        <v>400</v>
      </c>
      <c r="C287" s="4" t="s">
        <v>400</v>
      </c>
    </row>
    <row r="288" spans="1:3" x14ac:dyDescent="0.2">
      <c r="A288" s="4" t="s">
        <v>401</v>
      </c>
      <c r="C288" s="4" t="s">
        <v>401</v>
      </c>
    </row>
    <row r="289" spans="1:3" x14ac:dyDescent="0.2">
      <c r="A289" s="4" t="s">
        <v>402</v>
      </c>
      <c r="C289" s="4" t="s">
        <v>402</v>
      </c>
    </row>
    <row r="290" spans="1:3" x14ac:dyDescent="0.2">
      <c r="A290" s="4" t="s">
        <v>404</v>
      </c>
      <c r="C290" s="4" t="s">
        <v>404</v>
      </c>
    </row>
    <row r="291" spans="1:3" x14ac:dyDescent="0.2">
      <c r="A291" s="4" t="s">
        <v>405</v>
      </c>
      <c r="C291" s="4" t="s">
        <v>405</v>
      </c>
    </row>
    <row r="292" spans="1:3" x14ac:dyDescent="0.2">
      <c r="A292" s="4" t="s">
        <v>406</v>
      </c>
      <c r="C292" s="4" t="s">
        <v>406</v>
      </c>
    </row>
    <row r="293" spans="1:3" x14ac:dyDescent="0.2">
      <c r="A293" s="4" t="s">
        <v>408</v>
      </c>
      <c r="C293" s="4" t="s">
        <v>408</v>
      </c>
    </row>
    <row r="294" spans="1:3" x14ac:dyDescent="0.2">
      <c r="A294" s="4" t="s">
        <v>409</v>
      </c>
      <c r="C294" s="4" t="s">
        <v>409</v>
      </c>
    </row>
    <row r="295" spans="1:3" x14ac:dyDescent="0.2">
      <c r="A295" s="4" t="s">
        <v>411</v>
      </c>
      <c r="C295" s="4" t="s">
        <v>411</v>
      </c>
    </row>
    <row r="296" spans="1:3" x14ac:dyDescent="0.2">
      <c r="A296" s="4" t="s">
        <v>412</v>
      </c>
      <c r="C296" s="4" t="s">
        <v>412</v>
      </c>
    </row>
    <row r="297" spans="1:3" x14ac:dyDescent="0.2">
      <c r="A297" s="4" t="s">
        <v>413</v>
      </c>
      <c r="C297" s="4" t="s">
        <v>413</v>
      </c>
    </row>
    <row r="298" spans="1:3" x14ac:dyDescent="0.2">
      <c r="A298" s="4" t="s">
        <v>414</v>
      </c>
      <c r="C298" s="4" t="s">
        <v>414</v>
      </c>
    </row>
    <row r="299" spans="1:3" x14ac:dyDescent="0.2">
      <c r="A299" s="4" t="s">
        <v>415</v>
      </c>
      <c r="C299" s="4" t="s">
        <v>415</v>
      </c>
    </row>
    <row r="300" spans="1:3" x14ac:dyDescent="0.2">
      <c r="A300" s="4" t="s">
        <v>416</v>
      </c>
      <c r="C300" s="4" t="s">
        <v>416</v>
      </c>
    </row>
    <row r="301" spans="1:3" x14ac:dyDescent="0.2">
      <c r="A301" s="4" t="s">
        <v>418</v>
      </c>
      <c r="C301" s="4" t="s">
        <v>418</v>
      </c>
    </row>
    <row r="302" spans="1:3" x14ac:dyDescent="0.2">
      <c r="A302" s="4" t="s">
        <v>420</v>
      </c>
      <c r="C302" s="4" t="s">
        <v>420</v>
      </c>
    </row>
    <row r="303" spans="1:3" x14ac:dyDescent="0.2">
      <c r="A303" s="4" t="s">
        <v>421</v>
      </c>
      <c r="C303" s="4" t="s">
        <v>421</v>
      </c>
    </row>
    <row r="304" spans="1:3" x14ac:dyDescent="0.2">
      <c r="A304" s="4" t="s">
        <v>422</v>
      </c>
      <c r="C304" s="4" t="s">
        <v>422</v>
      </c>
    </row>
    <row r="305" spans="1:3" x14ac:dyDescent="0.2">
      <c r="A305" s="4" t="s">
        <v>423</v>
      </c>
      <c r="C305" s="4" t="s">
        <v>423</v>
      </c>
    </row>
    <row r="306" spans="1:3" x14ac:dyDescent="0.2">
      <c r="A306" s="4" t="s">
        <v>424</v>
      </c>
      <c r="C306" s="4" t="s">
        <v>424</v>
      </c>
    </row>
    <row r="307" spans="1:3" x14ac:dyDescent="0.2">
      <c r="A307" s="4" t="s">
        <v>425</v>
      </c>
      <c r="C307" s="4" t="s">
        <v>425</v>
      </c>
    </row>
    <row r="308" spans="1:3" x14ac:dyDescent="0.2">
      <c r="A308" s="4" t="s">
        <v>426</v>
      </c>
      <c r="C308" s="4" t="s">
        <v>426</v>
      </c>
    </row>
    <row r="309" spans="1:3" x14ac:dyDescent="0.2">
      <c r="A309" s="4" t="s">
        <v>427</v>
      </c>
      <c r="C309" s="4" t="s">
        <v>427</v>
      </c>
    </row>
    <row r="310" spans="1:3" x14ac:dyDescent="0.2">
      <c r="A310" s="4" t="s">
        <v>428</v>
      </c>
      <c r="C310" s="4" t="s">
        <v>428</v>
      </c>
    </row>
    <row r="311" spans="1:3" x14ac:dyDescent="0.2">
      <c r="A311" s="4" t="s">
        <v>429</v>
      </c>
      <c r="C311" s="4" t="s">
        <v>429</v>
      </c>
    </row>
    <row r="312" spans="1:3" x14ac:dyDescent="0.2">
      <c r="A312" s="4" t="s">
        <v>430</v>
      </c>
      <c r="C312" s="4" t="s">
        <v>430</v>
      </c>
    </row>
    <row r="313" spans="1:3" x14ac:dyDescent="0.2">
      <c r="A313" s="4" t="s">
        <v>431</v>
      </c>
      <c r="C313" s="4" t="s">
        <v>431</v>
      </c>
    </row>
    <row r="314" spans="1:3" x14ac:dyDescent="0.2">
      <c r="A314" s="4" t="s">
        <v>432</v>
      </c>
      <c r="C314" s="4" t="s">
        <v>432</v>
      </c>
    </row>
    <row r="315" spans="1:3" x14ac:dyDescent="0.2">
      <c r="A315" s="4" t="s">
        <v>433</v>
      </c>
      <c r="C315" s="4" t="s">
        <v>433</v>
      </c>
    </row>
    <row r="316" spans="1:3" x14ac:dyDescent="0.2">
      <c r="A316" s="4" t="s">
        <v>434</v>
      </c>
      <c r="C316" s="4" t="s">
        <v>434</v>
      </c>
    </row>
    <row r="317" spans="1:3" x14ac:dyDescent="0.2">
      <c r="A317" s="4" t="s">
        <v>435</v>
      </c>
      <c r="C317" s="4" t="s">
        <v>435</v>
      </c>
    </row>
    <row r="318" spans="1:3" x14ac:dyDescent="0.2">
      <c r="A318" s="4" t="s">
        <v>436</v>
      </c>
      <c r="C318" s="4" t="s">
        <v>436</v>
      </c>
    </row>
    <row r="319" spans="1:3" x14ac:dyDescent="0.2">
      <c r="A319" s="4" t="s">
        <v>437</v>
      </c>
      <c r="C319" s="4" t="s">
        <v>437</v>
      </c>
    </row>
    <row r="320" spans="1:3" x14ac:dyDescent="0.2">
      <c r="A320" s="4" t="s">
        <v>438</v>
      </c>
      <c r="C320" s="4" t="s">
        <v>438</v>
      </c>
    </row>
    <row r="321" spans="1:3" x14ac:dyDescent="0.2">
      <c r="A321" s="4" t="s">
        <v>439</v>
      </c>
      <c r="C321" s="4" t="s">
        <v>439</v>
      </c>
    </row>
    <row r="322" spans="1:3" x14ac:dyDescent="0.2">
      <c r="A322" s="4" t="s">
        <v>440</v>
      </c>
      <c r="C322" s="4" t="s">
        <v>440</v>
      </c>
    </row>
    <row r="323" spans="1:3" x14ac:dyDescent="0.2">
      <c r="A323" s="4" t="s">
        <v>441</v>
      </c>
      <c r="C323" s="4" t="s">
        <v>441</v>
      </c>
    </row>
    <row r="324" spans="1:3" x14ac:dyDescent="0.2">
      <c r="A324" s="4" t="s">
        <v>442</v>
      </c>
      <c r="C324" s="4" t="s">
        <v>442</v>
      </c>
    </row>
    <row r="325" spans="1:3" x14ac:dyDescent="0.2">
      <c r="A325" s="4" t="s">
        <v>443</v>
      </c>
      <c r="C325" s="4" t="s">
        <v>443</v>
      </c>
    </row>
    <row r="326" spans="1:3" x14ac:dyDescent="0.2">
      <c r="A326" s="4" t="s">
        <v>444</v>
      </c>
      <c r="C326" s="4" t="s">
        <v>444</v>
      </c>
    </row>
    <row r="327" spans="1:3" x14ac:dyDescent="0.2">
      <c r="A327" s="4" t="s">
        <v>445</v>
      </c>
      <c r="C327" s="4" t="s">
        <v>445</v>
      </c>
    </row>
    <row r="328" spans="1:3" x14ac:dyDescent="0.2">
      <c r="A328" s="4" t="s">
        <v>446</v>
      </c>
      <c r="C328" s="4" t="s">
        <v>446</v>
      </c>
    </row>
    <row r="329" spans="1:3" x14ac:dyDescent="0.2">
      <c r="A329" s="4" t="s">
        <v>447</v>
      </c>
      <c r="C329" s="4" t="s">
        <v>447</v>
      </c>
    </row>
    <row r="330" spans="1:3" x14ac:dyDescent="0.2">
      <c r="A330" s="4" t="s">
        <v>448</v>
      </c>
      <c r="C330" s="4" t="s">
        <v>448</v>
      </c>
    </row>
    <row r="331" spans="1:3" x14ac:dyDescent="0.2">
      <c r="A331" s="4" t="s">
        <v>449</v>
      </c>
      <c r="C331" s="4" t="s">
        <v>449</v>
      </c>
    </row>
    <row r="332" spans="1:3" x14ac:dyDescent="0.2">
      <c r="A332" s="4" t="s">
        <v>451</v>
      </c>
      <c r="C332" s="4" t="s">
        <v>451</v>
      </c>
    </row>
    <row r="333" spans="1:3" x14ac:dyDescent="0.2">
      <c r="A333" s="4" t="s">
        <v>452</v>
      </c>
      <c r="C333" s="4" t="s">
        <v>452</v>
      </c>
    </row>
    <row r="334" spans="1:3" x14ac:dyDescent="0.2">
      <c r="A334" s="4" t="s">
        <v>453</v>
      </c>
      <c r="C334" s="4" t="s">
        <v>453</v>
      </c>
    </row>
    <row r="335" spans="1:3" x14ac:dyDescent="0.2">
      <c r="A335" s="4" t="s">
        <v>454</v>
      </c>
      <c r="C335" s="4" t="s">
        <v>454</v>
      </c>
    </row>
    <row r="336" spans="1:3" x14ac:dyDescent="0.2">
      <c r="A336" s="4" t="s">
        <v>455</v>
      </c>
      <c r="C336" s="4" t="s">
        <v>455</v>
      </c>
    </row>
    <row r="337" spans="1:3" x14ac:dyDescent="0.2">
      <c r="A337" s="4" t="s">
        <v>456</v>
      </c>
      <c r="C337" s="4" t="s">
        <v>456</v>
      </c>
    </row>
    <row r="338" spans="1:3" x14ac:dyDescent="0.2">
      <c r="A338" s="4" t="s">
        <v>457</v>
      </c>
      <c r="C338" s="4" t="s">
        <v>457</v>
      </c>
    </row>
    <row r="339" spans="1:3" x14ac:dyDescent="0.2">
      <c r="A339" s="4" t="s">
        <v>458</v>
      </c>
      <c r="C339" s="4" t="s">
        <v>458</v>
      </c>
    </row>
    <row r="340" spans="1:3" x14ac:dyDescent="0.2">
      <c r="A340" s="4" t="s">
        <v>459</v>
      </c>
      <c r="C340" s="4" t="s">
        <v>459</v>
      </c>
    </row>
    <row r="341" spans="1:3" x14ac:dyDescent="0.2">
      <c r="A341" s="4" t="s">
        <v>460</v>
      </c>
      <c r="C341" s="4" t="s">
        <v>460</v>
      </c>
    </row>
    <row r="342" spans="1:3" x14ac:dyDescent="0.2">
      <c r="A342" s="4" t="s">
        <v>461</v>
      </c>
      <c r="C342" s="4" t="s">
        <v>461</v>
      </c>
    </row>
    <row r="343" spans="1:3" x14ac:dyDescent="0.2">
      <c r="A343" s="4" t="s">
        <v>462</v>
      </c>
      <c r="C343" s="4" t="s">
        <v>462</v>
      </c>
    </row>
    <row r="344" spans="1:3" x14ac:dyDescent="0.2">
      <c r="A344" s="4" t="s">
        <v>463</v>
      </c>
      <c r="C344" s="4" t="s">
        <v>463</v>
      </c>
    </row>
    <row r="345" spans="1:3" x14ac:dyDescent="0.2">
      <c r="A345" s="4" t="s">
        <v>464</v>
      </c>
      <c r="C345" s="4" t="s">
        <v>464</v>
      </c>
    </row>
    <row r="346" spans="1:3" x14ac:dyDescent="0.2">
      <c r="A346" s="4" t="s">
        <v>465</v>
      </c>
      <c r="C346" s="4" t="s">
        <v>465</v>
      </c>
    </row>
    <row r="347" spans="1:3" x14ac:dyDescent="0.2">
      <c r="A347" s="4" t="s">
        <v>467</v>
      </c>
      <c r="C347" s="4" t="s">
        <v>467</v>
      </c>
    </row>
    <row r="348" spans="1:3" x14ac:dyDescent="0.2">
      <c r="A348" s="4" t="s">
        <v>469</v>
      </c>
      <c r="C348" s="4" t="s">
        <v>469</v>
      </c>
    </row>
    <row r="349" spans="1:3" x14ac:dyDescent="0.2">
      <c r="A349" s="4" t="s">
        <v>470</v>
      </c>
      <c r="C349" s="4" t="s">
        <v>470</v>
      </c>
    </row>
    <row r="350" spans="1:3" x14ac:dyDescent="0.2">
      <c r="A350" s="4" t="s">
        <v>471</v>
      </c>
      <c r="C350" s="4" t="s">
        <v>471</v>
      </c>
    </row>
    <row r="351" spans="1:3" x14ac:dyDescent="0.2">
      <c r="A351" s="4" t="s">
        <v>472</v>
      </c>
      <c r="C351" s="4" t="s">
        <v>472</v>
      </c>
    </row>
    <row r="352" spans="1:3" x14ac:dyDescent="0.2">
      <c r="A352" s="4" t="s">
        <v>473</v>
      </c>
      <c r="C352" s="4" t="s">
        <v>473</v>
      </c>
    </row>
    <row r="353" spans="1:3" x14ac:dyDescent="0.2">
      <c r="A353" s="4" t="s">
        <v>474</v>
      </c>
      <c r="C353" s="4" t="s">
        <v>474</v>
      </c>
    </row>
    <row r="354" spans="1:3" x14ac:dyDescent="0.2">
      <c r="A354" s="4" t="s">
        <v>475</v>
      </c>
      <c r="C354" s="4" t="s">
        <v>475</v>
      </c>
    </row>
    <row r="355" spans="1:3" x14ac:dyDescent="0.2">
      <c r="A355" s="4" t="s">
        <v>476</v>
      </c>
      <c r="C355" s="4" t="s">
        <v>476</v>
      </c>
    </row>
    <row r="356" spans="1:3" x14ac:dyDescent="0.2">
      <c r="A356" s="4" t="s">
        <v>478</v>
      </c>
      <c r="C356" s="4" t="s">
        <v>478</v>
      </c>
    </row>
    <row r="357" spans="1:3" x14ac:dyDescent="0.2">
      <c r="A357" s="4" t="s">
        <v>480</v>
      </c>
      <c r="C357" s="4" t="s">
        <v>480</v>
      </c>
    </row>
    <row r="358" spans="1:3" x14ac:dyDescent="0.2">
      <c r="A358" s="4" t="s">
        <v>481</v>
      </c>
      <c r="C358" s="4" t="s">
        <v>481</v>
      </c>
    </row>
    <row r="359" spans="1:3" x14ac:dyDescent="0.2">
      <c r="A359" s="4" t="s">
        <v>482</v>
      </c>
      <c r="C359" s="4" t="s">
        <v>482</v>
      </c>
    </row>
    <row r="360" spans="1:3" x14ac:dyDescent="0.2">
      <c r="A360" s="4" t="s">
        <v>483</v>
      </c>
      <c r="C360" s="4" t="s">
        <v>483</v>
      </c>
    </row>
    <row r="361" spans="1:3" x14ac:dyDescent="0.2">
      <c r="A361" s="4" t="s">
        <v>484</v>
      </c>
      <c r="C361" s="4" t="s">
        <v>484</v>
      </c>
    </row>
    <row r="362" spans="1:3" x14ac:dyDescent="0.2">
      <c r="A362" s="4" t="s">
        <v>485</v>
      </c>
      <c r="C362" s="4" t="s">
        <v>485</v>
      </c>
    </row>
    <row r="363" spans="1:3" x14ac:dyDescent="0.2">
      <c r="A363" s="4" t="s">
        <v>486</v>
      </c>
      <c r="C363" s="4" t="s">
        <v>486</v>
      </c>
    </row>
    <row r="364" spans="1:3" x14ac:dyDescent="0.2">
      <c r="A364" s="4" t="s">
        <v>488</v>
      </c>
      <c r="C364" s="4" t="s">
        <v>488</v>
      </c>
    </row>
    <row r="365" spans="1:3" x14ac:dyDescent="0.2">
      <c r="A365" s="4" t="s">
        <v>489</v>
      </c>
      <c r="C365" s="4" t="s">
        <v>489</v>
      </c>
    </row>
    <row r="366" spans="1:3" x14ac:dyDescent="0.2">
      <c r="A366" s="4" t="s">
        <v>491</v>
      </c>
      <c r="C366" s="4" t="s">
        <v>491</v>
      </c>
    </row>
    <row r="367" spans="1:3" x14ac:dyDescent="0.2">
      <c r="A367" s="4" t="s">
        <v>492</v>
      </c>
      <c r="C367" s="4" t="s">
        <v>492</v>
      </c>
    </row>
    <row r="368" spans="1:3" x14ac:dyDescent="0.2">
      <c r="A368" s="4" t="s">
        <v>493</v>
      </c>
      <c r="C368" s="4" t="s">
        <v>493</v>
      </c>
    </row>
    <row r="369" spans="1:3" x14ac:dyDescent="0.2">
      <c r="A369" s="4" t="s">
        <v>495</v>
      </c>
      <c r="C369" s="4" t="s">
        <v>495</v>
      </c>
    </row>
    <row r="370" spans="1:3" x14ac:dyDescent="0.2">
      <c r="A370" s="4" t="s">
        <v>497</v>
      </c>
      <c r="C370" s="4" t="s">
        <v>497</v>
      </c>
    </row>
    <row r="371" spans="1:3" x14ac:dyDescent="0.2">
      <c r="A371" s="4" t="s">
        <v>498</v>
      </c>
      <c r="C371" s="4" t="s">
        <v>498</v>
      </c>
    </row>
    <row r="372" spans="1:3" x14ac:dyDescent="0.2">
      <c r="A372" s="4" t="s">
        <v>499</v>
      </c>
      <c r="C372" s="4" t="s">
        <v>499</v>
      </c>
    </row>
    <row r="373" spans="1:3" x14ac:dyDescent="0.2">
      <c r="A373" s="4" t="s">
        <v>500</v>
      </c>
      <c r="C373" s="4" t="s">
        <v>500</v>
      </c>
    </row>
    <row r="374" spans="1:3" x14ac:dyDescent="0.2">
      <c r="A374" s="4" t="s">
        <v>501</v>
      </c>
      <c r="C374" s="4" t="s">
        <v>501</v>
      </c>
    </row>
    <row r="375" spans="1:3" x14ac:dyDescent="0.2">
      <c r="A375" s="4" t="s">
        <v>502</v>
      </c>
      <c r="C375" s="4" t="s">
        <v>502</v>
      </c>
    </row>
    <row r="376" spans="1:3" x14ac:dyDescent="0.2">
      <c r="A376" s="4" t="s">
        <v>503</v>
      </c>
      <c r="C376" s="4" t="s">
        <v>503</v>
      </c>
    </row>
    <row r="377" spans="1:3" x14ac:dyDescent="0.2">
      <c r="A377" s="4" t="s">
        <v>504</v>
      </c>
      <c r="C377" s="4" t="s">
        <v>504</v>
      </c>
    </row>
    <row r="378" spans="1:3" x14ac:dyDescent="0.2">
      <c r="A378" s="4" t="s">
        <v>506</v>
      </c>
      <c r="C378" s="4" t="s">
        <v>506</v>
      </c>
    </row>
    <row r="379" spans="1:3" x14ac:dyDescent="0.2">
      <c r="A379" s="4" t="s">
        <v>507</v>
      </c>
      <c r="C379" s="4" t="s">
        <v>507</v>
      </c>
    </row>
    <row r="380" spans="1:3" x14ac:dyDescent="0.2">
      <c r="A380" s="4" t="s">
        <v>508</v>
      </c>
      <c r="C380" s="4" t="s">
        <v>508</v>
      </c>
    </row>
    <row r="381" spans="1:3" x14ac:dyDescent="0.2">
      <c r="A381" s="4" t="s">
        <v>509</v>
      </c>
      <c r="C381" s="4" t="s">
        <v>509</v>
      </c>
    </row>
    <row r="382" spans="1:3" x14ac:dyDescent="0.2">
      <c r="A382" s="4" t="s">
        <v>510</v>
      </c>
      <c r="C382" s="4" t="s">
        <v>510</v>
      </c>
    </row>
    <row r="383" spans="1:3" x14ac:dyDescent="0.2">
      <c r="A383" s="4" t="s">
        <v>511</v>
      </c>
      <c r="C383" s="4" t="s">
        <v>511</v>
      </c>
    </row>
    <row r="384" spans="1:3" x14ac:dyDescent="0.2">
      <c r="A384" s="4" t="s">
        <v>512</v>
      </c>
      <c r="C384" s="4" t="s">
        <v>512</v>
      </c>
    </row>
    <row r="385" spans="1:3" x14ac:dyDescent="0.2">
      <c r="A385" s="4" t="s">
        <v>513</v>
      </c>
      <c r="C385" s="4" t="s">
        <v>513</v>
      </c>
    </row>
    <row r="386" spans="1:3" x14ac:dyDescent="0.2">
      <c r="A386" s="4" t="s">
        <v>514</v>
      </c>
      <c r="C386" s="4" t="s">
        <v>514</v>
      </c>
    </row>
    <row r="387" spans="1:3" x14ac:dyDescent="0.2">
      <c r="A387" s="4" t="s">
        <v>515</v>
      </c>
      <c r="C387" s="4" t="s">
        <v>515</v>
      </c>
    </row>
    <row r="388" spans="1:3" x14ac:dyDescent="0.2">
      <c r="A388" s="4" t="s">
        <v>516</v>
      </c>
      <c r="C388" s="4" t="s">
        <v>516</v>
      </c>
    </row>
    <row r="389" spans="1:3" x14ac:dyDescent="0.2">
      <c r="A389" s="4" t="s">
        <v>517</v>
      </c>
      <c r="C389" s="4" t="s">
        <v>517</v>
      </c>
    </row>
    <row r="390" spans="1:3" x14ac:dyDescent="0.2">
      <c r="A390" s="4" t="s">
        <v>518</v>
      </c>
      <c r="C390" s="4" t="s">
        <v>518</v>
      </c>
    </row>
    <row r="391" spans="1:3" x14ac:dyDescent="0.2">
      <c r="A391" s="4" t="s">
        <v>519</v>
      </c>
      <c r="C391" s="4" t="s">
        <v>519</v>
      </c>
    </row>
    <row r="392" spans="1:3" x14ac:dyDescent="0.2">
      <c r="A392" s="4" t="s">
        <v>520</v>
      </c>
      <c r="C392" s="4" t="s">
        <v>520</v>
      </c>
    </row>
    <row r="393" spans="1:3" x14ac:dyDescent="0.2">
      <c r="A393" s="4" t="s">
        <v>521</v>
      </c>
      <c r="C393" s="4" t="s">
        <v>521</v>
      </c>
    </row>
    <row r="394" spans="1:3" x14ac:dyDescent="0.2">
      <c r="A394" s="4" t="s">
        <v>522</v>
      </c>
      <c r="C394" s="4" t="s">
        <v>522</v>
      </c>
    </row>
    <row r="395" spans="1:3" x14ac:dyDescent="0.2">
      <c r="A395" s="4" t="s">
        <v>523</v>
      </c>
      <c r="C395" s="4" t="s">
        <v>523</v>
      </c>
    </row>
    <row r="396" spans="1:3" x14ac:dyDescent="0.2">
      <c r="A396" s="4" t="s">
        <v>524</v>
      </c>
      <c r="C396" s="4" t="s">
        <v>524</v>
      </c>
    </row>
    <row r="397" spans="1:3" x14ac:dyDescent="0.2">
      <c r="A397" s="4" t="s">
        <v>525</v>
      </c>
      <c r="C397" s="4" t="s">
        <v>525</v>
      </c>
    </row>
    <row r="398" spans="1:3" x14ac:dyDescent="0.2">
      <c r="A398" s="4" t="s">
        <v>526</v>
      </c>
      <c r="C398" s="4" t="s">
        <v>526</v>
      </c>
    </row>
    <row r="399" spans="1:3" x14ac:dyDescent="0.2">
      <c r="A399" s="4" t="s">
        <v>527</v>
      </c>
      <c r="C399" s="4" t="s">
        <v>527</v>
      </c>
    </row>
    <row r="400" spans="1:3" x14ac:dyDescent="0.2">
      <c r="A400" s="4" t="s">
        <v>528</v>
      </c>
      <c r="C400" s="4" t="s">
        <v>528</v>
      </c>
    </row>
    <row r="401" spans="1:3" x14ac:dyDescent="0.2">
      <c r="A401" s="4" t="s">
        <v>529</v>
      </c>
      <c r="C401" s="4" t="s">
        <v>529</v>
      </c>
    </row>
    <row r="402" spans="1:3" x14ac:dyDescent="0.2">
      <c r="A402" s="4" t="s">
        <v>530</v>
      </c>
      <c r="C402" s="4" t="s">
        <v>530</v>
      </c>
    </row>
    <row r="403" spans="1:3" x14ac:dyDescent="0.2">
      <c r="A403" s="4" t="s">
        <v>531</v>
      </c>
      <c r="C403" s="4" t="s">
        <v>531</v>
      </c>
    </row>
    <row r="404" spans="1:3" x14ac:dyDescent="0.2">
      <c r="A404" s="4" t="s">
        <v>532</v>
      </c>
      <c r="C404" s="4" t="s">
        <v>532</v>
      </c>
    </row>
    <row r="405" spans="1:3" x14ac:dyDescent="0.2">
      <c r="A405" s="4" t="s">
        <v>533</v>
      </c>
      <c r="C405" s="4" t="s">
        <v>533</v>
      </c>
    </row>
    <row r="406" spans="1:3" x14ac:dyDescent="0.2">
      <c r="A406" s="4" t="s">
        <v>534</v>
      </c>
      <c r="C406" s="4" t="s">
        <v>534</v>
      </c>
    </row>
    <row r="407" spans="1:3" x14ac:dyDescent="0.2">
      <c r="A407" s="4" t="s">
        <v>535</v>
      </c>
      <c r="C407" s="4" t="s">
        <v>535</v>
      </c>
    </row>
    <row r="408" spans="1:3" x14ac:dyDescent="0.2">
      <c r="A408" s="4" t="s">
        <v>536</v>
      </c>
      <c r="C408" s="4" t="s">
        <v>536</v>
      </c>
    </row>
    <row r="409" spans="1:3" x14ac:dyDescent="0.2">
      <c r="A409" s="4" t="s">
        <v>537</v>
      </c>
      <c r="C409" s="4" t="s">
        <v>537</v>
      </c>
    </row>
    <row r="410" spans="1:3" x14ac:dyDescent="0.2">
      <c r="A410" s="4" t="s">
        <v>538</v>
      </c>
      <c r="C410" s="4" t="s">
        <v>538</v>
      </c>
    </row>
    <row r="411" spans="1:3" x14ac:dyDescent="0.2">
      <c r="A411" s="4" t="s">
        <v>539</v>
      </c>
      <c r="C411" s="4" t="s">
        <v>539</v>
      </c>
    </row>
    <row r="412" spans="1:3" x14ac:dyDescent="0.2">
      <c r="A412" s="4" t="s">
        <v>540</v>
      </c>
      <c r="C412" s="4" t="s">
        <v>540</v>
      </c>
    </row>
    <row r="413" spans="1:3" x14ac:dyDescent="0.2">
      <c r="A413" s="4" t="s">
        <v>541</v>
      </c>
      <c r="C413" s="4" t="s">
        <v>541</v>
      </c>
    </row>
    <row r="414" spans="1:3" x14ac:dyDescent="0.2">
      <c r="A414" s="4" t="s">
        <v>543</v>
      </c>
      <c r="C414" s="4" t="s">
        <v>543</v>
      </c>
    </row>
    <row r="415" spans="1:3" x14ac:dyDescent="0.2">
      <c r="A415" s="4" t="s">
        <v>544</v>
      </c>
      <c r="C415" s="4" t="s">
        <v>544</v>
      </c>
    </row>
    <row r="416" spans="1:3" x14ac:dyDescent="0.2">
      <c r="A416" s="4" t="s">
        <v>545</v>
      </c>
      <c r="C416" s="4" t="s">
        <v>545</v>
      </c>
    </row>
    <row r="417" spans="1:3" x14ac:dyDescent="0.2">
      <c r="A417" s="4" t="s">
        <v>546</v>
      </c>
      <c r="C417" s="4" t="s">
        <v>546</v>
      </c>
    </row>
    <row r="418" spans="1:3" x14ac:dyDescent="0.2">
      <c r="A418" s="4" t="s">
        <v>547</v>
      </c>
      <c r="C418" s="4" t="s">
        <v>547</v>
      </c>
    </row>
    <row r="419" spans="1:3" x14ac:dyDescent="0.2">
      <c r="A419" s="4" t="s">
        <v>548</v>
      </c>
      <c r="C419" s="4" t="s">
        <v>548</v>
      </c>
    </row>
    <row r="420" spans="1:3" x14ac:dyDescent="0.2">
      <c r="A420" s="4" t="s">
        <v>549</v>
      </c>
      <c r="C420" s="4" t="s">
        <v>549</v>
      </c>
    </row>
    <row r="421" spans="1:3" x14ac:dyDescent="0.2">
      <c r="A421" s="4" t="s">
        <v>551</v>
      </c>
      <c r="C421" s="4" t="s">
        <v>551</v>
      </c>
    </row>
    <row r="422" spans="1:3" x14ac:dyDescent="0.2">
      <c r="A422" s="4" t="s">
        <v>552</v>
      </c>
      <c r="C422" s="4" t="s">
        <v>552</v>
      </c>
    </row>
    <row r="423" spans="1:3" x14ac:dyDescent="0.2">
      <c r="A423" s="4" t="s">
        <v>553</v>
      </c>
      <c r="C423" s="4" t="s">
        <v>553</v>
      </c>
    </row>
    <row r="424" spans="1:3" x14ac:dyDescent="0.2">
      <c r="A424" s="4" t="s">
        <v>554</v>
      </c>
      <c r="C424" s="4" t="s">
        <v>554</v>
      </c>
    </row>
    <row r="425" spans="1:3" x14ac:dyDescent="0.2">
      <c r="A425" s="4" t="s">
        <v>555</v>
      </c>
      <c r="C425" s="4" t="s">
        <v>555</v>
      </c>
    </row>
    <row r="426" spans="1:3" x14ac:dyDescent="0.2">
      <c r="A426" s="4" t="s">
        <v>556</v>
      </c>
      <c r="C426" s="4" t="s">
        <v>556</v>
      </c>
    </row>
    <row r="427" spans="1:3" x14ac:dyDescent="0.2">
      <c r="A427" s="4" t="s">
        <v>557</v>
      </c>
      <c r="C427" s="4" t="s">
        <v>557</v>
      </c>
    </row>
    <row r="428" spans="1:3" x14ac:dyDescent="0.2">
      <c r="A428" s="4" t="s">
        <v>558</v>
      </c>
      <c r="C428" s="4" t="s">
        <v>558</v>
      </c>
    </row>
    <row r="429" spans="1:3" x14ac:dyDescent="0.2">
      <c r="A429" s="4" t="s">
        <v>559</v>
      </c>
      <c r="C429" s="4" t="s">
        <v>559</v>
      </c>
    </row>
    <row r="430" spans="1:3" x14ac:dyDescent="0.2">
      <c r="A430" s="4" t="s">
        <v>560</v>
      </c>
      <c r="C430" s="4" t="s">
        <v>560</v>
      </c>
    </row>
    <row r="431" spans="1:3" x14ac:dyDescent="0.2">
      <c r="A431" s="4" t="s">
        <v>561</v>
      </c>
      <c r="C431" s="4" t="s">
        <v>561</v>
      </c>
    </row>
    <row r="432" spans="1:3" x14ac:dyDescent="0.2">
      <c r="A432" s="4" t="s">
        <v>562</v>
      </c>
      <c r="C432" s="4" t="s">
        <v>562</v>
      </c>
    </row>
    <row r="433" spans="1:3" x14ac:dyDescent="0.2">
      <c r="A433" s="4" t="s">
        <v>563</v>
      </c>
      <c r="C433" s="4" t="s">
        <v>563</v>
      </c>
    </row>
    <row r="434" spans="1:3" x14ac:dyDescent="0.2">
      <c r="A434" s="4" t="s">
        <v>588</v>
      </c>
    </row>
    <row r="435" spans="1:3" x14ac:dyDescent="0.2">
      <c r="A435" s="4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HeadingPairs>
  <TitlesOfParts>
    <vt:vector size="19" baseType="lpstr">
      <vt:lpstr>projectdata-nyse</vt:lpstr>
      <vt:lpstr>Task-1</vt:lpstr>
      <vt:lpstr>Task-2</vt:lpstr>
      <vt:lpstr>Task-3, Part-1</vt:lpstr>
      <vt:lpstr>Task-3, Part-2</vt:lpstr>
      <vt:lpstr>Companyies</vt:lpstr>
      <vt:lpstr>CostOfGoodsSold</vt:lpstr>
      <vt:lpstr>GICSSector</vt:lpstr>
      <vt:lpstr>GICSSubIndustry</vt:lpstr>
      <vt:lpstr>GrossProfit</vt:lpstr>
      <vt:lpstr>OperatingProfit</vt:lpstr>
      <vt:lpstr>OtherOperatingItems</vt:lpstr>
      <vt:lpstr>PeriodEnding</vt:lpstr>
      <vt:lpstr>ResearchAndDevelopment</vt:lpstr>
      <vt:lpstr>SalesGeneralAndAdmin</vt:lpstr>
      <vt:lpstr>TickerSymbol</vt:lpstr>
      <vt:lpstr>TotalOperatingExpenses</vt:lpstr>
      <vt:lpstr>TotalRevenue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Abdulaziz AL-Qahtani</dc:creator>
  <cp:lastModifiedBy>Microsoft Office User</cp:lastModifiedBy>
  <dcterms:created xsi:type="dcterms:W3CDTF">2019-04-07T17:41:29Z</dcterms:created>
  <dcterms:modified xsi:type="dcterms:W3CDTF">2020-12-14T11:22:50Z</dcterms:modified>
</cp:coreProperties>
</file>