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worksheets/sheet5.xml" ContentType="application/vnd.openxmlformats-officedocument.spreadsheetml.worksheet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\\nssstats01\MaternityBirths\Topics\MaternityHospitalSubmissions\Publications\Births\2024\Tables_3_final\OneDrive_Versions\"/>
    </mc:Choice>
  </mc:AlternateContent>
  <xr:revisionPtr revIDLastSave="0" documentId="13_ncr:1_{6D596196-EC74-4BF1-A09A-C71B4808BB38}" xr6:coauthVersionLast="47" xr6:coauthVersionMax="47" xr10:uidLastSave="{00000000-0000-0000-0000-000000000000}"/>
  <bookViews>
    <workbookView xWindow="-120" yWindow="-120" windowWidth="29040" windowHeight="15840" xr2:uid="{E3535000-197E-4432-B3D3-A8756F9276F0}"/>
  </bookViews>
  <sheets>
    <sheet name="Index" sheetId="16" r:id="rId1"/>
    <sheet name="4.1" sheetId="2" r:id="rId2"/>
    <sheet name="Figure4.1_data" sheetId="14" state="hidden" r:id="rId3"/>
    <sheet name="Figure4.1" sheetId="15" r:id="rId4"/>
    <sheet name="4.2" sheetId="3" r:id="rId5"/>
    <sheet name="4.2_data" sheetId="10" state="hidden" r:id="rId6"/>
    <sheet name="4.3" sheetId="7" r:id="rId7"/>
    <sheet name="4.3_data" sheetId="11" state="hidden" r:id="rId8"/>
    <sheet name="4.4" sheetId="8" r:id="rId9"/>
    <sheet name="4.4_data" sheetId="12" state="hidden" r:id="rId10"/>
    <sheet name="4.5" sheetId="9" r:id="rId11"/>
    <sheet name="4.6" sheetId="4" r:id="rId12"/>
    <sheet name="4.7" sheetId="5" r:id="rId13"/>
    <sheet name="Lookup" sheetId="6" state="hidden" r:id="rId14"/>
  </sheets>
  <definedNames>
    <definedName name="t4.2">'4.2_data'!$1:$1048576</definedName>
    <definedName name="t4.3">'4.3_data'!$1:$1048576</definedName>
    <definedName name="t4.4">'4.4_data'!$1:$1048576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6" l="1"/>
  <c r="M10" i="3" s="1"/>
  <c r="J29" i="7" l="1"/>
  <c r="J19" i="8"/>
  <c r="E21" i="8"/>
  <c r="C8" i="8"/>
  <c r="D7" i="7"/>
  <c r="C40" i="7"/>
  <c r="K37" i="7"/>
  <c r="G35" i="7"/>
  <c r="J33" i="7"/>
  <c r="F31" i="7"/>
  <c r="C29" i="7"/>
  <c r="E27" i="7"/>
  <c r="M24" i="7"/>
  <c r="K21" i="7"/>
  <c r="J7" i="8"/>
  <c r="M20" i="8"/>
  <c r="M18" i="8"/>
  <c r="M16" i="8"/>
  <c r="M14" i="8"/>
  <c r="M12" i="8"/>
  <c r="M10" i="8"/>
  <c r="M8" i="8"/>
  <c r="D21" i="8"/>
  <c r="H19" i="8"/>
  <c r="F18" i="8"/>
  <c r="D17" i="8"/>
  <c r="H15" i="8"/>
  <c r="F14" i="8"/>
  <c r="D13" i="8"/>
  <c r="H11" i="8"/>
  <c r="F10" i="8"/>
  <c r="D9" i="8"/>
  <c r="H7" i="8"/>
  <c r="J9" i="8"/>
  <c r="E9" i="8"/>
  <c r="E7" i="7"/>
  <c r="G39" i="7"/>
  <c r="J37" i="7"/>
  <c r="F35" i="7"/>
  <c r="C33" i="7"/>
  <c r="E31" i="7"/>
  <c r="M28" i="7"/>
  <c r="J26" i="7"/>
  <c r="L24" i="7"/>
  <c r="M20" i="7"/>
  <c r="K7" i="8"/>
  <c r="L20" i="8"/>
  <c r="L18" i="8"/>
  <c r="L16" i="8"/>
  <c r="L14" i="8"/>
  <c r="L12" i="8"/>
  <c r="L10" i="8"/>
  <c r="L8" i="8"/>
  <c r="C21" i="8"/>
  <c r="G19" i="8"/>
  <c r="E18" i="8"/>
  <c r="C17" i="8"/>
  <c r="G15" i="8"/>
  <c r="E14" i="8"/>
  <c r="C13" i="8"/>
  <c r="G11" i="8"/>
  <c r="E10" i="8"/>
  <c r="C9" i="8"/>
  <c r="D40" i="7"/>
  <c r="H22" i="7"/>
  <c r="J13" i="8"/>
  <c r="C16" i="8"/>
  <c r="F7" i="7"/>
  <c r="F39" i="7"/>
  <c r="C37" i="7"/>
  <c r="E35" i="7"/>
  <c r="M32" i="7"/>
  <c r="J30" i="7"/>
  <c r="L28" i="7"/>
  <c r="H26" i="7"/>
  <c r="E24" i="7"/>
  <c r="C7" i="8"/>
  <c r="L7" i="8"/>
  <c r="K20" i="8"/>
  <c r="K18" i="8"/>
  <c r="K16" i="8"/>
  <c r="K14" i="8"/>
  <c r="K12" i="8"/>
  <c r="K10" i="8"/>
  <c r="K8" i="8"/>
  <c r="H20" i="8"/>
  <c r="F19" i="8"/>
  <c r="D18" i="8"/>
  <c r="H16" i="8"/>
  <c r="F15" i="8"/>
  <c r="D14" i="8"/>
  <c r="H12" i="8"/>
  <c r="F11" i="8"/>
  <c r="D10" i="8"/>
  <c r="H8" i="8"/>
  <c r="K33" i="7"/>
  <c r="J21" i="8"/>
  <c r="J11" i="8"/>
  <c r="E17" i="8"/>
  <c r="G14" i="8"/>
  <c r="K7" i="7"/>
  <c r="E39" i="7"/>
  <c r="M36" i="7"/>
  <c r="J34" i="7"/>
  <c r="L32" i="7"/>
  <c r="H30" i="7"/>
  <c r="E28" i="7"/>
  <c r="G26" i="7"/>
  <c r="D24" i="7"/>
  <c r="D7" i="8"/>
  <c r="M7" i="8"/>
  <c r="J20" i="8"/>
  <c r="J18" i="8"/>
  <c r="J16" i="8"/>
  <c r="J14" i="8"/>
  <c r="J12" i="8"/>
  <c r="J10" i="8"/>
  <c r="J8" i="8"/>
  <c r="G20" i="8"/>
  <c r="E19" i="8"/>
  <c r="C18" i="8"/>
  <c r="G16" i="8"/>
  <c r="E15" i="8"/>
  <c r="C14" i="8"/>
  <c r="G12" i="8"/>
  <c r="E11" i="8"/>
  <c r="C10" i="8"/>
  <c r="G8" i="8"/>
  <c r="L37" i="7"/>
  <c r="C25" i="7"/>
  <c r="J15" i="8"/>
  <c r="C20" i="8"/>
  <c r="G10" i="8"/>
  <c r="M40" i="7"/>
  <c r="J38" i="7"/>
  <c r="L36" i="7"/>
  <c r="H34" i="7"/>
  <c r="E32" i="7"/>
  <c r="G30" i="7"/>
  <c r="D28" i="7"/>
  <c r="L25" i="7"/>
  <c r="G23" i="7"/>
  <c r="E7" i="8"/>
  <c r="M21" i="8"/>
  <c r="M19" i="8"/>
  <c r="M17" i="8"/>
  <c r="M15" i="8"/>
  <c r="M13" i="8"/>
  <c r="M11" i="8"/>
  <c r="M9" i="8"/>
  <c r="H21" i="8"/>
  <c r="F20" i="8"/>
  <c r="D19" i="8"/>
  <c r="H17" i="8"/>
  <c r="F16" i="8"/>
  <c r="D15" i="8"/>
  <c r="H13" i="8"/>
  <c r="F12" i="8"/>
  <c r="D11" i="8"/>
  <c r="H9" i="8"/>
  <c r="F8" i="8"/>
  <c r="G31" i="7"/>
  <c r="E13" i="8"/>
  <c r="L40" i="7"/>
  <c r="H38" i="7"/>
  <c r="E36" i="7"/>
  <c r="G34" i="7"/>
  <c r="D32" i="7"/>
  <c r="L29" i="7"/>
  <c r="C28" i="7"/>
  <c r="K25" i="7"/>
  <c r="F23" i="7"/>
  <c r="F7" i="8"/>
  <c r="L21" i="8"/>
  <c r="L19" i="8"/>
  <c r="L17" i="8"/>
  <c r="L15" i="8"/>
  <c r="L13" i="8"/>
  <c r="L11" i="8"/>
  <c r="L9" i="8"/>
  <c r="G21" i="8"/>
  <c r="E20" i="8"/>
  <c r="C19" i="8"/>
  <c r="G17" i="8"/>
  <c r="E16" i="8"/>
  <c r="C15" i="8"/>
  <c r="G13" i="8"/>
  <c r="E12" i="8"/>
  <c r="C11" i="8"/>
  <c r="G9" i="8"/>
  <c r="E8" i="8"/>
  <c r="C36" i="7"/>
  <c r="F27" i="7"/>
  <c r="J17" i="8"/>
  <c r="G18" i="8"/>
  <c r="C12" i="8"/>
  <c r="E40" i="7"/>
  <c r="G38" i="7"/>
  <c r="D36" i="7"/>
  <c r="L33" i="7"/>
  <c r="C32" i="7"/>
  <c r="K29" i="7"/>
  <c r="G27" i="7"/>
  <c r="J25" i="7"/>
  <c r="J22" i="7"/>
  <c r="G7" i="8"/>
  <c r="K21" i="8"/>
  <c r="K19" i="8"/>
  <c r="K17" i="8"/>
  <c r="K15" i="8"/>
  <c r="K13" i="8"/>
  <c r="K11" i="8"/>
  <c r="K9" i="8"/>
  <c r="F21" i="8"/>
  <c r="D20" i="8"/>
  <c r="H18" i="8"/>
  <c r="F17" i="8"/>
  <c r="D16" i="8"/>
  <c r="H14" i="8"/>
  <c r="F13" i="8"/>
  <c r="D12" i="8"/>
  <c r="H10" i="8"/>
  <c r="F9" i="8"/>
  <c r="D8" i="8"/>
  <c r="E23" i="7"/>
  <c r="E19" i="7"/>
  <c r="G7" i="7"/>
  <c r="M39" i="7"/>
  <c r="D39" i="7"/>
  <c r="F38" i="7"/>
  <c r="H37" i="7"/>
  <c r="K36" i="7"/>
  <c r="M35" i="7"/>
  <c r="D35" i="7"/>
  <c r="F34" i="7"/>
  <c r="H33" i="7"/>
  <c r="K32" i="7"/>
  <c r="M31" i="7"/>
  <c r="D31" i="7"/>
  <c r="F30" i="7"/>
  <c r="H29" i="7"/>
  <c r="K28" i="7"/>
  <c r="M27" i="7"/>
  <c r="D27" i="7"/>
  <c r="F26" i="7"/>
  <c r="H25" i="7"/>
  <c r="K24" i="7"/>
  <c r="M23" i="7"/>
  <c r="D23" i="7"/>
  <c r="F22" i="7"/>
  <c r="H21" i="7"/>
  <c r="K20" i="7"/>
  <c r="M19" i="7"/>
  <c r="D19" i="7"/>
  <c r="F18" i="7"/>
  <c r="H17" i="7"/>
  <c r="K16" i="7"/>
  <c r="M15" i="7"/>
  <c r="D15" i="7"/>
  <c r="F14" i="7"/>
  <c r="H13" i="7"/>
  <c r="K12" i="7"/>
  <c r="M11" i="7"/>
  <c r="D11" i="7"/>
  <c r="F10" i="7"/>
  <c r="H9" i="7"/>
  <c r="K8" i="7"/>
  <c r="H7" i="7"/>
  <c r="J40" i="7"/>
  <c r="L39" i="7"/>
  <c r="C39" i="7"/>
  <c r="E38" i="7"/>
  <c r="G37" i="7"/>
  <c r="J36" i="7"/>
  <c r="L35" i="7"/>
  <c r="C35" i="7"/>
  <c r="E34" i="7"/>
  <c r="G33" i="7"/>
  <c r="J32" i="7"/>
  <c r="L31" i="7"/>
  <c r="C31" i="7"/>
  <c r="E30" i="7"/>
  <c r="G29" i="7"/>
  <c r="J28" i="7"/>
  <c r="L27" i="7"/>
  <c r="C27" i="7"/>
  <c r="E26" i="7"/>
  <c r="G25" i="7"/>
  <c r="J24" i="7"/>
  <c r="L23" i="7"/>
  <c r="C23" i="7"/>
  <c r="E22" i="7"/>
  <c r="G21" i="7"/>
  <c r="J20" i="7"/>
  <c r="L19" i="7"/>
  <c r="C19" i="7"/>
  <c r="E18" i="7"/>
  <c r="G17" i="7"/>
  <c r="J16" i="7"/>
  <c r="L15" i="7"/>
  <c r="C15" i="7"/>
  <c r="E14" i="7"/>
  <c r="G13" i="7"/>
  <c r="J12" i="7"/>
  <c r="L11" i="7"/>
  <c r="C11" i="7"/>
  <c r="E10" i="7"/>
  <c r="G9" i="7"/>
  <c r="J8" i="7"/>
  <c r="G18" i="7"/>
  <c r="K40" i="7"/>
  <c r="H40" i="7"/>
  <c r="D38" i="7"/>
  <c r="D34" i="7"/>
  <c r="F25" i="7"/>
  <c r="L7" i="7"/>
  <c r="G40" i="7"/>
  <c r="J39" i="7"/>
  <c r="L38" i="7"/>
  <c r="C38" i="7"/>
  <c r="E37" i="7"/>
  <c r="G36" i="7"/>
  <c r="J35" i="7"/>
  <c r="L34" i="7"/>
  <c r="C34" i="7"/>
  <c r="E33" i="7"/>
  <c r="G32" i="7"/>
  <c r="J31" i="7"/>
  <c r="L30" i="7"/>
  <c r="C30" i="7"/>
  <c r="E29" i="7"/>
  <c r="G28" i="7"/>
  <c r="J27" i="7"/>
  <c r="L26" i="7"/>
  <c r="C26" i="7"/>
  <c r="E25" i="7"/>
  <c r="G24" i="7"/>
  <c r="J23" i="7"/>
  <c r="L22" i="7"/>
  <c r="C22" i="7"/>
  <c r="E21" i="7"/>
  <c r="G20" i="7"/>
  <c r="J19" i="7"/>
  <c r="L18" i="7"/>
  <c r="C18" i="7"/>
  <c r="E17" i="7"/>
  <c r="G16" i="7"/>
  <c r="J15" i="7"/>
  <c r="L14" i="7"/>
  <c r="C14" i="7"/>
  <c r="E13" i="7"/>
  <c r="G12" i="7"/>
  <c r="J11" i="7"/>
  <c r="L10" i="7"/>
  <c r="C10" i="7"/>
  <c r="E9" i="7"/>
  <c r="G8" i="7"/>
  <c r="G22" i="7"/>
  <c r="L16" i="7"/>
  <c r="J7" i="7"/>
  <c r="K39" i="7"/>
  <c r="M38" i="7"/>
  <c r="F37" i="7"/>
  <c r="H36" i="7"/>
  <c r="K35" i="7"/>
  <c r="M34" i="7"/>
  <c r="F33" i="7"/>
  <c r="H32" i="7"/>
  <c r="K31" i="7"/>
  <c r="M30" i="7"/>
  <c r="D30" i="7"/>
  <c r="F29" i="7"/>
  <c r="H28" i="7"/>
  <c r="K27" i="7"/>
  <c r="M26" i="7"/>
  <c r="D26" i="7"/>
  <c r="H24" i="7"/>
  <c r="K23" i="7"/>
  <c r="M22" i="7"/>
  <c r="D22" i="7"/>
  <c r="F21" i="7"/>
  <c r="H20" i="7"/>
  <c r="K19" i="7"/>
  <c r="M18" i="7"/>
  <c r="D18" i="7"/>
  <c r="F17" i="7"/>
  <c r="H16" i="7"/>
  <c r="K15" i="7"/>
  <c r="M14" i="7"/>
  <c r="D14" i="7"/>
  <c r="F13" i="7"/>
  <c r="H12" i="7"/>
  <c r="K11" i="7"/>
  <c r="M10" i="7"/>
  <c r="D10" i="7"/>
  <c r="F9" i="7"/>
  <c r="H8" i="7"/>
  <c r="C7" i="7"/>
  <c r="M7" i="7"/>
  <c r="F40" i="7"/>
  <c r="H39" i="7"/>
  <c r="K38" i="7"/>
  <c r="M37" i="7"/>
  <c r="D37" i="7"/>
  <c r="F36" i="7"/>
  <c r="H35" i="7"/>
  <c r="K34" i="7"/>
  <c r="M33" i="7"/>
  <c r="D33" i="7"/>
  <c r="F32" i="7"/>
  <c r="H31" i="7"/>
  <c r="K30" i="7"/>
  <c r="M29" i="7"/>
  <c r="D29" i="7"/>
  <c r="F28" i="7"/>
  <c r="H27" i="7"/>
  <c r="K26" i="7"/>
  <c r="M25" i="7"/>
  <c r="D25" i="7"/>
  <c r="F24" i="7"/>
  <c r="H23" i="7"/>
  <c r="K22" i="7"/>
  <c r="M21" i="7"/>
  <c r="D21" i="7"/>
  <c r="F20" i="7"/>
  <c r="H19" i="7"/>
  <c r="K18" i="7"/>
  <c r="M17" i="7"/>
  <c r="D17" i="7"/>
  <c r="F16" i="7"/>
  <c r="H15" i="7"/>
  <c r="K14" i="7"/>
  <c r="M13" i="7"/>
  <c r="D13" i="7"/>
  <c r="F12" i="7"/>
  <c r="H11" i="7"/>
  <c r="K10" i="7"/>
  <c r="M9" i="7"/>
  <c r="D9" i="7"/>
  <c r="F8" i="7"/>
  <c r="L21" i="7"/>
  <c r="C21" i="7"/>
  <c r="E20" i="7"/>
  <c r="G19" i="7"/>
  <c r="J18" i="7"/>
  <c r="L17" i="7"/>
  <c r="C17" i="7"/>
  <c r="E16" i="7"/>
  <c r="G15" i="7"/>
  <c r="J14" i="7"/>
  <c r="L13" i="7"/>
  <c r="C13" i="7"/>
  <c r="E12" i="7"/>
  <c r="G11" i="7"/>
  <c r="J10" i="7"/>
  <c r="L9" i="7"/>
  <c r="C9" i="7"/>
  <c r="E8" i="7"/>
  <c r="D20" i="7"/>
  <c r="F19" i="7"/>
  <c r="H18" i="7"/>
  <c r="K17" i="7"/>
  <c r="M16" i="7"/>
  <c r="D16" i="7"/>
  <c r="F15" i="7"/>
  <c r="H14" i="7"/>
  <c r="K13" i="7"/>
  <c r="M12" i="7"/>
  <c r="D12" i="7"/>
  <c r="F11" i="7"/>
  <c r="H10" i="7"/>
  <c r="K9" i="7"/>
  <c r="M8" i="7"/>
  <c r="D8" i="7"/>
  <c r="C24" i="7"/>
  <c r="J21" i="7"/>
  <c r="L20" i="7"/>
  <c r="C20" i="7"/>
  <c r="J17" i="7"/>
  <c r="C16" i="7"/>
  <c r="E15" i="7"/>
  <c r="G14" i="7"/>
  <c r="J13" i="7"/>
  <c r="L12" i="7"/>
  <c r="C12" i="7"/>
  <c r="E11" i="7"/>
  <c r="G10" i="7"/>
  <c r="J9" i="7"/>
  <c r="L8" i="7"/>
  <c r="C8" i="7"/>
  <c r="M17" i="3"/>
  <c r="M15" i="3"/>
  <c r="M22" i="3"/>
  <c r="M14" i="3"/>
  <c r="M8" i="3"/>
  <c r="M21" i="3"/>
  <c r="M13" i="3"/>
  <c r="M9" i="3"/>
  <c r="M7" i="3"/>
  <c r="M20" i="3"/>
  <c r="M12" i="3"/>
  <c r="M16" i="3"/>
  <c r="M19" i="3"/>
  <c r="M11" i="3"/>
  <c r="M18" i="3"/>
  <c r="C8" i="3" l="1"/>
  <c r="E9" i="3"/>
  <c r="G10" i="3"/>
  <c r="C12" i="3"/>
  <c r="E13" i="3"/>
  <c r="G14" i="3"/>
  <c r="C16" i="3"/>
  <c r="E17" i="3"/>
  <c r="G18" i="3"/>
  <c r="C20" i="3"/>
  <c r="E21" i="3"/>
  <c r="G22" i="3"/>
  <c r="J10" i="3"/>
  <c r="L12" i="3"/>
  <c r="K15" i="3"/>
  <c r="J18" i="3"/>
  <c r="L20" i="3"/>
  <c r="K7" i="3"/>
  <c r="D17" i="3"/>
  <c r="K12" i="3"/>
  <c r="D8" i="3"/>
  <c r="F9" i="3"/>
  <c r="H10" i="3"/>
  <c r="D12" i="3"/>
  <c r="F13" i="3"/>
  <c r="H14" i="3"/>
  <c r="D16" i="3"/>
  <c r="F17" i="3"/>
  <c r="H18" i="3"/>
  <c r="D20" i="3"/>
  <c r="F21" i="3"/>
  <c r="H22" i="3"/>
  <c r="K10" i="3"/>
  <c r="J13" i="3"/>
  <c r="L15" i="3"/>
  <c r="K18" i="3"/>
  <c r="J21" i="3"/>
  <c r="J7" i="3"/>
  <c r="H15" i="3"/>
  <c r="D21" i="3"/>
  <c r="L7" i="3"/>
  <c r="E8" i="3"/>
  <c r="G9" i="3"/>
  <c r="C11" i="3"/>
  <c r="E12" i="3"/>
  <c r="G13" i="3"/>
  <c r="C15" i="3"/>
  <c r="E16" i="3"/>
  <c r="G17" i="3"/>
  <c r="C19" i="3"/>
  <c r="E20" i="3"/>
  <c r="G21" i="3"/>
  <c r="J8" i="3"/>
  <c r="L10" i="3"/>
  <c r="K13" i="3"/>
  <c r="J16" i="3"/>
  <c r="L18" i="3"/>
  <c r="K21" i="3"/>
  <c r="H7" i="3"/>
  <c r="F14" i="3"/>
  <c r="L9" i="3"/>
  <c r="F8" i="3"/>
  <c r="H9" i="3"/>
  <c r="D11" i="3"/>
  <c r="F12" i="3"/>
  <c r="H13" i="3"/>
  <c r="D15" i="3"/>
  <c r="F16" i="3"/>
  <c r="H17" i="3"/>
  <c r="D19" i="3"/>
  <c r="F20" i="3"/>
  <c r="H21" i="3"/>
  <c r="K8" i="3"/>
  <c r="J11" i="3"/>
  <c r="L13" i="3"/>
  <c r="K16" i="3"/>
  <c r="J19" i="3"/>
  <c r="L21" i="3"/>
  <c r="G7" i="3"/>
  <c r="D13" i="3"/>
  <c r="J15" i="3"/>
  <c r="G8" i="3"/>
  <c r="C10" i="3"/>
  <c r="E11" i="3"/>
  <c r="G12" i="3"/>
  <c r="C14" i="3"/>
  <c r="E15" i="3"/>
  <c r="G16" i="3"/>
  <c r="C18" i="3"/>
  <c r="E19" i="3"/>
  <c r="G20" i="3"/>
  <c r="C22" i="3"/>
  <c r="L8" i="3"/>
  <c r="K11" i="3"/>
  <c r="J14" i="3"/>
  <c r="L16" i="3"/>
  <c r="K19" i="3"/>
  <c r="J22" i="3"/>
  <c r="F7" i="3"/>
  <c r="H11" i="3"/>
  <c r="L17" i="3"/>
  <c r="H8" i="3"/>
  <c r="D10" i="3"/>
  <c r="F11" i="3"/>
  <c r="H12" i="3"/>
  <c r="D14" i="3"/>
  <c r="F15" i="3"/>
  <c r="H16" i="3"/>
  <c r="D18" i="3"/>
  <c r="F19" i="3"/>
  <c r="H20" i="3"/>
  <c r="D22" i="3"/>
  <c r="J9" i="3"/>
  <c r="L11" i="3"/>
  <c r="K14" i="3"/>
  <c r="J17" i="3"/>
  <c r="L19" i="3"/>
  <c r="K22" i="3"/>
  <c r="E7" i="3"/>
  <c r="F10" i="3"/>
  <c r="F18" i="3"/>
  <c r="F22" i="3"/>
  <c r="C7" i="3"/>
  <c r="C9" i="3"/>
  <c r="E10" i="3"/>
  <c r="G11" i="3"/>
  <c r="C13" i="3"/>
  <c r="E14" i="3"/>
  <c r="G15" i="3"/>
  <c r="C17" i="3"/>
  <c r="E18" i="3"/>
  <c r="G19" i="3"/>
  <c r="C21" i="3"/>
  <c r="E22" i="3"/>
  <c r="K9" i="3"/>
  <c r="J12" i="3"/>
  <c r="L14" i="3"/>
  <c r="K17" i="3"/>
  <c r="J20" i="3"/>
  <c r="L22" i="3"/>
  <c r="D7" i="3"/>
  <c r="D9" i="3"/>
  <c r="H19" i="3"/>
  <c r="K20" i="3"/>
</calcChain>
</file>

<file path=xl/sharedStrings.xml><?xml version="1.0" encoding="utf-8"?>
<sst xmlns="http://schemas.openxmlformats.org/spreadsheetml/2006/main" count="3611" uniqueCount="1106">
  <si>
    <t>Number</t>
  </si>
  <si>
    <t>Percentage</t>
  </si>
  <si>
    <t>Scotland</t>
  </si>
  <si>
    <t>Ayrshire &amp; Arran</t>
  </si>
  <si>
    <t>Borders</t>
  </si>
  <si>
    <t>Dumfries &amp; Galloway</t>
  </si>
  <si>
    <t>Fife</t>
  </si>
  <si>
    <t>Forth Valley</t>
  </si>
  <si>
    <t>Grampian</t>
  </si>
  <si>
    <t>Greater Glasgow &amp; Clyde</t>
  </si>
  <si>
    <t>Highland</t>
  </si>
  <si>
    <t>Lanarkshire</t>
  </si>
  <si>
    <t>Lothian</t>
  </si>
  <si>
    <t>Orkney</t>
  </si>
  <si>
    <t>Shetland</t>
  </si>
  <si>
    <t>Tayside</t>
  </si>
  <si>
    <t>Western Isles</t>
  </si>
  <si>
    <t>Total</t>
  </si>
  <si>
    <t>20-24</t>
  </si>
  <si>
    <t>25-29</t>
  </si>
  <si>
    <t>30-34</t>
  </si>
  <si>
    <t>35-39</t>
  </si>
  <si>
    <t>40+</t>
  </si>
  <si>
    <t>1 - Most deprived</t>
  </si>
  <si>
    <t>5 - Least deprived</t>
  </si>
  <si>
    <t>Group C - Asian, Asian Scottish or Asian British</t>
  </si>
  <si>
    <t>Group D - African</t>
  </si>
  <si>
    <t xml:space="preserve">Select </t>
  </si>
  <si>
    <t xml:space="preserve"> </t>
  </si>
  <si>
    <t>Aberdeen City</t>
  </si>
  <si>
    <t>Aberdeenshire</t>
  </si>
  <si>
    <t>Angus</t>
  </si>
  <si>
    <t>Argyll and Bute</t>
  </si>
  <si>
    <t>City of Edinburgh</t>
  </si>
  <si>
    <t>Clackmannanshire</t>
  </si>
  <si>
    <t>Dumfries and Galloway</t>
  </si>
  <si>
    <t>Dundee City</t>
  </si>
  <si>
    <t>East Ayrshire</t>
  </si>
  <si>
    <t>East Dunbartonshire</t>
  </si>
  <si>
    <t>East Lothian</t>
  </si>
  <si>
    <t>East Renfrewshire</t>
  </si>
  <si>
    <t>Falkirk</t>
  </si>
  <si>
    <t>Glasgow City</t>
  </si>
  <si>
    <t>Inverclyde</t>
  </si>
  <si>
    <t>Midlothian</t>
  </si>
  <si>
    <t>Moray</t>
  </si>
  <si>
    <t>Na h-Eileanan Siar</t>
  </si>
  <si>
    <t>North Ayrshire</t>
  </si>
  <si>
    <t>North Lanarkshire</t>
  </si>
  <si>
    <t>Orkney Islands</t>
  </si>
  <si>
    <t>Perth and Kinross</t>
  </si>
  <si>
    <t>Renfrewshire</t>
  </si>
  <si>
    <t>Scottish Borders</t>
  </si>
  <si>
    <t>Shetland Islands</t>
  </si>
  <si>
    <t>South Ayrshire</t>
  </si>
  <si>
    <t>South Lanarkshire</t>
  </si>
  <si>
    <t>Stirling</t>
  </si>
  <si>
    <t>West Dunbartonshire</t>
  </si>
  <si>
    <t>West Lothian</t>
  </si>
  <si>
    <t>Unknown</t>
  </si>
  <si>
    <t>No diabetes</t>
  </si>
  <si>
    <t>Yes, pre-existing</t>
  </si>
  <si>
    <t>Yes, gestational</t>
  </si>
  <si>
    <t>Year ending 31 March</t>
  </si>
  <si>
    <t>Diabetes identified from both hard coding and ICD10 coding.</t>
  </si>
  <si>
    <t>NHS Ayrshire and Arran</t>
  </si>
  <si>
    <t>NHS Borders</t>
  </si>
  <si>
    <t>NHS Dumfries and Galloway</t>
  </si>
  <si>
    <t>NHS Fife</t>
  </si>
  <si>
    <t>NHS Forth Valley</t>
  </si>
  <si>
    <t>NHS Grampian</t>
  </si>
  <si>
    <t>NHS Greater Glasgow and Clyde</t>
  </si>
  <si>
    <t>NHS Highland</t>
  </si>
  <si>
    <t>NHS Lanarkshire</t>
  </si>
  <si>
    <t>NHS Lothian</t>
  </si>
  <si>
    <t>NHS Orkney</t>
  </si>
  <si>
    <t>NHS Shetland</t>
  </si>
  <si>
    <t>NHS Tayside</t>
  </si>
  <si>
    <t>NHS Western Isles</t>
  </si>
  <si>
    <t>code</t>
  </si>
  <si>
    <t>No</t>
  </si>
  <si>
    <t>Yes_gest</t>
  </si>
  <si>
    <t>Yes_pre</t>
  </si>
  <si>
    <t>Yes_unknown</t>
  </si>
  <si>
    <t>dia_no_perc</t>
  </si>
  <si>
    <t>dia_yes_g_perc</t>
  </si>
  <si>
    <t>dia_yes_p_perc</t>
  </si>
  <si>
    <t>dia_yes_nk_perc</t>
  </si>
  <si>
    <t>The Scotland total includes cases where the location code indicated that care was provided in a private domiciliary address.</t>
  </si>
  <si>
    <t>Under 20</t>
  </si>
  <si>
    <t>Percentage of all maternities with a known diabetes status.</t>
  </si>
  <si>
    <t>Source: SMR02</t>
  </si>
  <si>
    <t>Yes, status unknown</t>
  </si>
  <si>
    <t>Maternal diabetes by year in Scotland</t>
  </si>
  <si>
    <t>2010/11</t>
  </si>
  <si>
    <t>2011/12</t>
  </si>
  <si>
    <t>2012/13</t>
  </si>
  <si>
    <t>2013/14</t>
  </si>
  <si>
    <t>2014/15</t>
  </si>
  <si>
    <t>2015/16</t>
  </si>
  <si>
    <t>2016/17</t>
  </si>
  <si>
    <t>2017/18</t>
  </si>
  <si>
    <t>2018/19</t>
  </si>
  <si>
    <t>2019/20</t>
  </si>
  <si>
    <t>2020/21</t>
  </si>
  <si>
    <t>2021/22</t>
  </si>
  <si>
    <t>2022/23</t>
  </si>
  <si>
    <t>2004/05</t>
  </si>
  <si>
    <t>2005/06</t>
  </si>
  <si>
    <t>2006/07</t>
  </si>
  <si>
    <t>2007/08</t>
  </si>
  <si>
    <t>2008/09</t>
  </si>
  <si>
    <t>2009/10</t>
  </si>
  <si>
    <t>Maternal diabetes by maternal ethnicity in Scotland</t>
  </si>
  <si>
    <t>Maternal diabetes by maternal age in Scotland</t>
  </si>
  <si>
    <t>2004/05NHS Ayrshire and Arran</t>
  </si>
  <si>
    <t>2004/05NHS Borders</t>
  </si>
  <si>
    <t>2004/05NHS Dumfries and Galloway</t>
  </si>
  <si>
    <t>2004/05NHS Fife</t>
  </si>
  <si>
    <t>2004/05NHS Forth Valley</t>
  </si>
  <si>
    <t>2004/05NHS Grampian</t>
  </si>
  <si>
    <t>2004/05NHS Greater Glasgow and Clyde</t>
  </si>
  <si>
    <t>2004/05NHS Highland</t>
  </si>
  <si>
    <t>2004/05NHS Lanarkshire</t>
  </si>
  <si>
    <t>2004/05NHS Lothian</t>
  </si>
  <si>
    <t>2004/05NHS Orkney</t>
  </si>
  <si>
    <t>2004/05NHS Shetland</t>
  </si>
  <si>
    <t>2004/05NHS Tayside</t>
  </si>
  <si>
    <t>2004/05NHS Western Isles</t>
  </si>
  <si>
    <t>2004/05Unknown</t>
  </si>
  <si>
    <t>2004/05Scotland</t>
  </si>
  <si>
    <t>2005/06NHS Ayrshire and Arran</t>
  </si>
  <si>
    <t>2005/06NHS Borders</t>
  </si>
  <si>
    <t>2005/06NHS Dumfries and Galloway</t>
  </si>
  <si>
    <t>2005/06NHS Fife</t>
  </si>
  <si>
    <t>2005/06NHS Forth Valley</t>
  </si>
  <si>
    <t>2005/06NHS Grampian</t>
  </si>
  <si>
    <t>2005/06NHS Greater Glasgow and Clyde</t>
  </si>
  <si>
    <t>2005/06NHS Highland</t>
  </si>
  <si>
    <t>2005/06NHS Lanarkshire</t>
  </si>
  <si>
    <t>2005/06NHS Lothian</t>
  </si>
  <si>
    <t>2005/06NHS Orkney</t>
  </si>
  <si>
    <t>2005/06NHS Shetland</t>
  </si>
  <si>
    <t>2005/06NHS Tayside</t>
  </si>
  <si>
    <t>2005/06NHS Western Isles</t>
  </si>
  <si>
    <t>2005/06Unknown</t>
  </si>
  <si>
    <t>2005/06Scotland</t>
  </si>
  <si>
    <t>2006/07NHS Ayrshire and Arran</t>
  </si>
  <si>
    <t>2006/07NHS Borders</t>
  </si>
  <si>
    <t>2006/07NHS Dumfries and Galloway</t>
  </si>
  <si>
    <t>2006/07NHS Fife</t>
  </si>
  <si>
    <t>2006/07NHS Forth Valley</t>
  </si>
  <si>
    <t>2006/07NHS Grampian</t>
  </si>
  <si>
    <t>2006/07NHS Greater Glasgow and Clyde</t>
  </si>
  <si>
    <t>2006/07NHS Highland</t>
  </si>
  <si>
    <t>2006/07NHS Lanarkshire</t>
  </si>
  <si>
    <t>2006/07NHS Lothian</t>
  </si>
  <si>
    <t>2006/07NHS Orkney</t>
  </si>
  <si>
    <t>2006/07NHS Shetland</t>
  </si>
  <si>
    <t>2006/07NHS Tayside</t>
  </si>
  <si>
    <t>2006/07NHS Western Isles</t>
  </si>
  <si>
    <t>2006/07Unknown</t>
  </si>
  <si>
    <t>2006/07Scotland</t>
  </si>
  <si>
    <t>2007/08NHS Ayrshire and Arran</t>
  </si>
  <si>
    <t>2007/08NHS Borders</t>
  </si>
  <si>
    <t>2007/08NHS Dumfries and Galloway</t>
  </si>
  <si>
    <t>2007/08NHS Fife</t>
  </si>
  <si>
    <t>2007/08NHS Forth Valley</t>
  </si>
  <si>
    <t>2007/08NHS Grampian</t>
  </si>
  <si>
    <t>2007/08NHS Greater Glasgow and Clyde</t>
  </si>
  <si>
    <t>2007/08NHS Highland</t>
  </si>
  <si>
    <t>2007/08NHS Lanarkshire</t>
  </si>
  <si>
    <t>2007/08NHS Lothian</t>
  </si>
  <si>
    <t>2007/08NHS Orkney</t>
  </si>
  <si>
    <t>2007/08NHS Shetland</t>
  </si>
  <si>
    <t>2007/08NHS Tayside</t>
  </si>
  <si>
    <t>2007/08NHS Western Isles</t>
  </si>
  <si>
    <t>2007/08Unknown</t>
  </si>
  <si>
    <t>2007/08Scotland</t>
  </si>
  <si>
    <t>2008/09NHS Ayrshire and Arran</t>
  </si>
  <si>
    <t>2008/09NHS Borders</t>
  </si>
  <si>
    <t>2008/09NHS Dumfries and Galloway</t>
  </si>
  <si>
    <t>2008/09NHS Fife</t>
  </si>
  <si>
    <t>2008/09NHS Forth Valley</t>
  </si>
  <si>
    <t>2008/09NHS Grampian</t>
  </si>
  <si>
    <t>2008/09NHS Greater Glasgow and Clyde</t>
  </si>
  <si>
    <t>2008/09NHS Highland</t>
  </si>
  <si>
    <t>2008/09NHS Lanarkshire</t>
  </si>
  <si>
    <t>2008/09NHS Lothian</t>
  </si>
  <si>
    <t>2008/09NHS Orkney</t>
  </si>
  <si>
    <t>2008/09NHS Shetland</t>
  </si>
  <si>
    <t>2008/09NHS Tayside</t>
  </si>
  <si>
    <t>2008/09NHS Western Isles</t>
  </si>
  <si>
    <t>2008/09Unknown</t>
  </si>
  <si>
    <t>2008/09Scotland</t>
  </si>
  <si>
    <t>2009/10NHS Ayrshire and Arran</t>
  </si>
  <si>
    <t>2009/10NHS Borders</t>
  </si>
  <si>
    <t>2009/10NHS Dumfries and Galloway</t>
  </si>
  <si>
    <t>2009/10NHS Fife</t>
  </si>
  <si>
    <t>2009/10NHS Forth Valley</t>
  </si>
  <si>
    <t>2009/10NHS Grampian</t>
  </si>
  <si>
    <t>2009/10NHS Greater Glasgow and Clyde</t>
  </si>
  <si>
    <t>2009/10NHS Highland</t>
  </si>
  <si>
    <t>2009/10NHS Lanarkshire</t>
  </si>
  <si>
    <t>2009/10NHS Lothian</t>
  </si>
  <si>
    <t>2009/10NHS Orkney</t>
  </si>
  <si>
    <t>2009/10NHS Shetland</t>
  </si>
  <si>
    <t>2009/10NHS Tayside</t>
  </si>
  <si>
    <t>2009/10NHS Western Isles</t>
  </si>
  <si>
    <t>2009/10Unknown</t>
  </si>
  <si>
    <t>2009/10Scotland</t>
  </si>
  <si>
    <t>2010/11NHS Ayrshire and Arran</t>
  </si>
  <si>
    <t>2010/11NHS Borders</t>
  </si>
  <si>
    <t>2010/11NHS Dumfries and Galloway</t>
  </si>
  <si>
    <t>2010/11NHS Fife</t>
  </si>
  <si>
    <t>2010/11NHS Forth Valley</t>
  </si>
  <si>
    <t>2010/11NHS Grampian</t>
  </si>
  <si>
    <t>2010/11NHS Greater Glasgow and Clyde</t>
  </si>
  <si>
    <t>2010/11NHS Highland</t>
  </si>
  <si>
    <t>2010/11NHS Lanarkshire</t>
  </si>
  <si>
    <t>2010/11NHS Lothian</t>
  </si>
  <si>
    <t>2010/11NHS Orkney</t>
  </si>
  <si>
    <t>2010/11NHS Shetland</t>
  </si>
  <si>
    <t>2010/11NHS Tayside</t>
  </si>
  <si>
    <t>2010/11NHS Western Isles</t>
  </si>
  <si>
    <t>2010/11Unknown</t>
  </si>
  <si>
    <t>2010/11Scotland</t>
  </si>
  <si>
    <t>2011/12NHS Ayrshire and Arran</t>
  </si>
  <si>
    <t>2011/12NHS Borders</t>
  </si>
  <si>
    <t>2011/12NHS Dumfries and Galloway</t>
  </si>
  <si>
    <t>2011/12NHS Fife</t>
  </si>
  <si>
    <t>2011/12NHS Forth Valley</t>
  </si>
  <si>
    <t>2011/12NHS Grampian</t>
  </si>
  <si>
    <t>2011/12NHS Greater Glasgow and Clyde</t>
  </si>
  <si>
    <t>2011/12NHS Highland</t>
  </si>
  <si>
    <t>2011/12NHS Lanarkshire</t>
  </si>
  <si>
    <t>2011/12NHS Lothian</t>
  </si>
  <si>
    <t>2011/12NHS Orkney</t>
  </si>
  <si>
    <t>2011/12NHS Shetland</t>
  </si>
  <si>
    <t>2011/12NHS Tayside</t>
  </si>
  <si>
    <t>2011/12NHS Western Isles</t>
  </si>
  <si>
    <t>2011/12Unknown</t>
  </si>
  <si>
    <t>2011/12Scotland</t>
  </si>
  <si>
    <t>2012/13NHS Ayrshire and Arran</t>
  </si>
  <si>
    <t>2012/13NHS Borders</t>
  </si>
  <si>
    <t>2012/13NHS Dumfries and Galloway</t>
  </si>
  <si>
    <t>2012/13NHS Fife</t>
  </si>
  <si>
    <t>2012/13NHS Forth Valley</t>
  </si>
  <si>
    <t>2012/13NHS Grampian</t>
  </si>
  <si>
    <t>2012/13NHS Greater Glasgow and Clyde</t>
  </si>
  <si>
    <t>2012/13NHS Highland</t>
  </si>
  <si>
    <t>2012/13NHS Lanarkshire</t>
  </si>
  <si>
    <t>2012/13NHS Lothian</t>
  </si>
  <si>
    <t>2012/13NHS Orkney</t>
  </si>
  <si>
    <t>2012/13NHS Shetland</t>
  </si>
  <si>
    <t>2012/13NHS Tayside</t>
  </si>
  <si>
    <t>2012/13NHS Western Isles</t>
  </si>
  <si>
    <t>2012/13Unknown</t>
  </si>
  <si>
    <t>2012/13Scotland</t>
  </si>
  <si>
    <t>2013/14NHS Ayrshire and Arran</t>
  </si>
  <si>
    <t>2013/14NHS Borders</t>
  </si>
  <si>
    <t>2013/14NHS Dumfries and Galloway</t>
  </si>
  <si>
    <t>2013/14NHS Fife</t>
  </si>
  <si>
    <t>2013/14NHS Forth Valley</t>
  </si>
  <si>
    <t>2013/14NHS Grampian</t>
  </si>
  <si>
    <t>2013/14NHS Greater Glasgow and Clyde</t>
  </si>
  <si>
    <t>2013/14NHS Highland</t>
  </si>
  <si>
    <t>2013/14NHS Lanarkshire</t>
  </si>
  <si>
    <t>2013/14NHS Lothian</t>
  </si>
  <si>
    <t>2013/14NHS Orkney</t>
  </si>
  <si>
    <t>2013/14NHS Shetland</t>
  </si>
  <si>
    <t>2013/14NHS Tayside</t>
  </si>
  <si>
    <t>2013/14NHS Western Isles</t>
  </si>
  <si>
    <t>2013/14Unknown</t>
  </si>
  <si>
    <t>2013/14Scotland</t>
  </si>
  <si>
    <t>2014/15NHS Ayrshire and Arran</t>
  </si>
  <si>
    <t>2014/15NHS Borders</t>
  </si>
  <si>
    <t>2014/15NHS Dumfries and Galloway</t>
  </si>
  <si>
    <t>2014/15NHS Fife</t>
  </si>
  <si>
    <t>2014/15NHS Forth Valley</t>
  </si>
  <si>
    <t>2014/15NHS Grampian</t>
  </si>
  <si>
    <t>2014/15NHS Greater Glasgow and Clyde</t>
  </si>
  <si>
    <t>2014/15NHS Highland</t>
  </si>
  <si>
    <t>2014/15NHS Lanarkshire</t>
  </si>
  <si>
    <t>2014/15NHS Lothian</t>
  </si>
  <si>
    <t>2014/15NHS Orkney</t>
  </si>
  <si>
    <t>2014/15NHS Shetland</t>
  </si>
  <si>
    <t>2014/15NHS Tayside</t>
  </si>
  <si>
    <t>2014/15NHS Western Isles</t>
  </si>
  <si>
    <t>2014/15Unknown</t>
  </si>
  <si>
    <t>2014/15Scotland</t>
  </si>
  <si>
    <t>2015/16NHS Ayrshire and Arran</t>
  </si>
  <si>
    <t>2015/16NHS Borders</t>
  </si>
  <si>
    <t>2015/16NHS Dumfries and Galloway</t>
  </si>
  <si>
    <t>2015/16NHS Fife</t>
  </si>
  <si>
    <t>2015/16NHS Forth Valley</t>
  </si>
  <si>
    <t>2015/16NHS Grampian</t>
  </si>
  <si>
    <t>2015/16NHS Greater Glasgow and Clyde</t>
  </si>
  <si>
    <t>2015/16NHS Highland</t>
  </si>
  <si>
    <t>2015/16NHS Lanarkshire</t>
  </si>
  <si>
    <t>2015/16NHS Lothian</t>
  </si>
  <si>
    <t>2015/16NHS Orkney</t>
  </si>
  <si>
    <t>2015/16NHS Shetland</t>
  </si>
  <si>
    <t>2015/16NHS Tayside</t>
  </si>
  <si>
    <t>2015/16NHS Western Isles</t>
  </si>
  <si>
    <t>2015/16Unknown</t>
  </si>
  <si>
    <t>2015/16Scotland</t>
  </si>
  <si>
    <t>2016/17NHS Ayrshire and Arran</t>
  </si>
  <si>
    <t>2016/17NHS Borders</t>
  </si>
  <si>
    <t>2016/17NHS Dumfries and Galloway</t>
  </si>
  <si>
    <t>2016/17NHS Fife</t>
  </si>
  <si>
    <t>2016/17NHS Forth Valley</t>
  </si>
  <si>
    <t>2016/17NHS Grampian</t>
  </si>
  <si>
    <t>2016/17NHS Greater Glasgow and Clyde</t>
  </si>
  <si>
    <t>2016/17NHS Highland</t>
  </si>
  <si>
    <t>2016/17NHS Lanarkshire</t>
  </si>
  <si>
    <t>2016/17NHS Lothian</t>
  </si>
  <si>
    <t>2016/17NHS Orkney</t>
  </si>
  <si>
    <t>2016/17NHS Shetland</t>
  </si>
  <si>
    <t>2016/17NHS Tayside</t>
  </si>
  <si>
    <t>2016/17NHS Western Isles</t>
  </si>
  <si>
    <t>2016/17Unknown</t>
  </si>
  <si>
    <t>2016/17Scotland</t>
  </si>
  <si>
    <t>2017/18NHS Ayrshire and Arran</t>
  </si>
  <si>
    <t>2017/18NHS Borders</t>
  </si>
  <si>
    <t>2017/18NHS Dumfries and Galloway</t>
  </si>
  <si>
    <t>2017/18NHS Fife</t>
  </si>
  <si>
    <t>2017/18NHS Forth Valley</t>
  </si>
  <si>
    <t>2017/18NHS Grampian</t>
  </si>
  <si>
    <t>2017/18NHS Greater Glasgow and Clyde</t>
  </si>
  <si>
    <t>2017/18NHS Highland</t>
  </si>
  <si>
    <t>2017/18NHS Lanarkshire</t>
  </si>
  <si>
    <t>2017/18NHS Lothian</t>
  </si>
  <si>
    <t>2017/18NHS Orkney</t>
  </si>
  <si>
    <t>2017/18NHS Shetland</t>
  </si>
  <si>
    <t>2017/18NHS Tayside</t>
  </si>
  <si>
    <t>2017/18NHS Western Isles</t>
  </si>
  <si>
    <t>2017/18Unknown</t>
  </si>
  <si>
    <t>2017/18Scotland</t>
  </si>
  <si>
    <t>2018/19NHS Ayrshire and Arran</t>
  </si>
  <si>
    <t>2018/19NHS Borders</t>
  </si>
  <si>
    <t>2018/19NHS Dumfries and Galloway</t>
  </si>
  <si>
    <t>2018/19NHS Fife</t>
  </si>
  <si>
    <t>2018/19NHS Forth Valley</t>
  </si>
  <si>
    <t>2018/19NHS Grampian</t>
  </si>
  <si>
    <t>2018/19NHS Greater Glasgow and Clyde</t>
  </si>
  <si>
    <t>2018/19NHS Highland</t>
  </si>
  <si>
    <t>2018/19NHS Lanarkshire</t>
  </si>
  <si>
    <t>2018/19NHS Lothian</t>
  </si>
  <si>
    <t>2018/19NHS Orkney</t>
  </si>
  <si>
    <t>2018/19NHS Shetland</t>
  </si>
  <si>
    <t>2018/19NHS Tayside</t>
  </si>
  <si>
    <t>2018/19NHS Western Isles</t>
  </si>
  <si>
    <t>2018/19Unknown</t>
  </si>
  <si>
    <t>2018/19Scotland</t>
  </si>
  <si>
    <t>2019/20NHS Ayrshire and Arran</t>
  </si>
  <si>
    <t>2019/20NHS Borders</t>
  </si>
  <si>
    <t>2019/20NHS Dumfries and Galloway</t>
  </si>
  <si>
    <t>2019/20NHS Fife</t>
  </si>
  <si>
    <t>2019/20NHS Forth Valley</t>
  </si>
  <si>
    <t>2019/20NHS Grampian</t>
  </si>
  <si>
    <t>2019/20NHS Greater Glasgow and Clyde</t>
  </si>
  <si>
    <t>2019/20NHS Highland</t>
  </si>
  <si>
    <t>2019/20NHS Lanarkshire</t>
  </si>
  <si>
    <t>2019/20NHS Lothian</t>
  </si>
  <si>
    <t>2019/20NHS Orkney</t>
  </si>
  <si>
    <t>2019/20NHS Shetland</t>
  </si>
  <si>
    <t>2019/20NHS Tayside</t>
  </si>
  <si>
    <t>2019/20NHS Western Isles</t>
  </si>
  <si>
    <t>2019/20Unknown</t>
  </si>
  <si>
    <t>2019/20Scotland</t>
  </si>
  <si>
    <t>2020/21NHS Ayrshire and Arran</t>
  </si>
  <si>
    <t>2020/21NHS Borders</t>
  </si>
  <si>
    <t>2020/21NHS Dumfries and Galloway</t>
  </si>
  <si>
    <t>2020/21NHS Fife</t>
  </si>
  <si>
    <t>2020/21NHS Forth Valley</t>
  </si>
  <si>
    <t>2020/21NHS Grampian</t>
  </si>
  <si>
    <t>2020/21NHS Greater Glasgow and Clyde</t>
  </si>
  <si>
    <t>2020/21NHS Highland</t>
  </si>
  <si>
    <t>2020/21NHS Lanarkshire</t>
  </si>
  <si>
    <t>2020/21NHS Lothian</t>
  </si>
  <si>
    <t>2020/21NHS Orkney</t>
  </si>
  <si>
    <t>2020/21NHS Shetland</t>
  </si>
  <si>
    <t>2020/21NHS Tayside</t>
  </si>
  <si>
    <t>2020/21NHS Western Isles</t>
  </si>
  <si>
    <t>2020/21Unknown</t>
  </si>
  <si>
    <t>2020/21Scotland</t>
  </si>
  <si>
    <t>2021/22NHS Ayrshire and Arran</t>
  </si>
  <si>
    <t>2021/22NHS Borders</t>
  </si>
  <si>
    <t>2021/22NHS Dumfries and Galloway</t>
  </si>
  <si>
    <t>2021/22NHS Fife</t>
  </si>
  <si>
    <t>2021/22NHS Forth Valley</t>
  </si>
  <si>
    <t>2021/22NHS Grampian</t>
  </si>
  <si>
    <t>2021/22NHS Greater Glasgow and Clyde</t>
  </si>
  <si>
    <t>2021/22NHS Highland</t>
  </si>
  <si>
    <t>2021/22NHS Lanarkshire</t>
  </si>
  <si>
    <t>2021/22NHS Lothian</t>
  </si>
  <si>
    <t>2021/22NHS Orkney</t>
  </si>
  <si>
    <t>2021/22NHS Shetland</t>
  </si>
  <si>
    <t>2021/22NHS Tayside</t>
  </si>
  <si>
    <t>2021/22NHS Western Isles</t>
  </si>
  <si>
    <t>2021/22Unknown</t>
  </si>
  <si>
    <t>2021/22Scotland</t>
  </si>
  <si>
    <t>2022/23NHS Ayrshire and Arran</t>
  </si>
  <si>
    <t>2022/23NHS Borders</t>
  </si>
  <si>
    <t>2022/23NHS Dumfries and Galloway</t>
  </si>
  <si>
    <t>2022/23NHS Fife</t>
  </si>
  <si>
    <t>2022/23NHS Forth Valley</t>
  </si>
  <si>
    <t>2022/23NHS Grampian</t>
  </si>
  <si>
    <t>2022/23NHS Greater Glasgow and Clyde</t>
  </si>
  <si>
    <t>2022/23NHS Highland</t>
  </si>
  <si>
    <t>2022/23NHS Lanarkshire</t>
  </si>
  <si>
    <t>2022/23NHS Lothian</t>
  </si>
  <si>
    <t>2022/23NHS Orkney</t>
  </si>
  <si>
    <t>2022/23NHS Shetland</t>
  </si>
  <si>
    <t>2022/23NHS Tayside</t>
  </si>
  <si>
    <t>2022/23NHS Western Isles</t>
  </si>
  <si>
    <t>2022/23Unknown</t>
  </si>
  <si>
    <t>2022/23Scotland</t>
  </si>
  <si>
    <t>2004/05Aberdeen City</t>
  </si>
  <si>
    <t>2004/05Aberdeenshire</t>
  </si>
  <si>
    <t>2004/05Angus</t>
  </si>
  <si>
    <t>2004/05Argyll and Bute</t>
  </si>
  <si>
    <t>2004/05City of Edinburgh</t>
  </si>
  <si>
    <t>2004/05Clackmannanshire</t>
  </si>
  <si>
    <t>2004/05Dumfries and Galloway</t>
  </si>
  <si>
    <t>2004/05Dundee City</t>
  </si>
  <si>
    <t>2004/05East Ayrshire</t>
  </si>
  <si>
    <t>2004/05East Dunbartonshire</t>
  </si>
  <si>
    <t>2004/05East Lothian</t>
  </si>
  <si>
    <t>2004/05East Renfrewshire</t>
  </si>
  <si>
    <t>2004/05Falkirk</t>
  </si>
  <si>
    <t>2004/05Fife</t>
  </si>
  <si>
    <t>2004/05Glasgow City</t>
  </si>
  <si>
    <t>2004/05Highland</t>
  </si>
  <si>
    <t>2004/05Inverclyde</t>
  </si>
  <si>
    <t>2004/05Midlothian</t>
  </si>
  <si>
    <t>2004/05Moray</t>
  </si>
  <si>
    <t>2004/05Na h-Eileanan Siar</t>
  </si>
  <si>
    <t>2004/05North Ayrshire</t>
  </si>
  <si>
    <t>2004/05North Lanarkshire</t>
  </si>
  <si>
    <t>2004/05Orkney Islands</t>
  </si>
  <si>
    <t>2004/05Perth and Kinross</t>
  </si>
  <si>
    <t>2004/05Renfrewshire</t>
  </si>
  <si>
    <t>2004/05Scottish Borders</t>
  </si>
  <si>
    <t>2004/05Shetland Islands</t>
  </si>
  <si>
    <t>2004/05South Ayrshire</t>
  </si>
  <si>
    <t>2004/05South Lanarkshire</t>
  </si>
  <si>
    <t>2004/05Stirling</t>
  </si>
  <si>
    <t>2004/05West Dunbartonshire</t>
  </si>
  <si>
    <t>2004/05West Lothian</t>
  </si>
  <si>
    <t>2005/06Aberdeen City</t>
  </si>
  <si>
    <t>2005/06Aberdeenshire</t>
  </si>
  <si>
    <t>2005/06Angus</t>
  </si>
  <si>
    <t>2005/06Argyll and Bute</t>
  </si>
  <si>
    <t>2005/06City of Edinburgh</t>
  </si>
  <si>
    <t>2005/06Clackmannanshire</t>
  </si>
  <si>
    <t>2005/06Dumfries and Galloway</t>
  </si>
  <si>
    <t>2005/06Dundee City</t>
  </si>
  <si>
    <t>2005/06East Ayrshire</t>
  </si>
  <si>
    <t>2005/06East Dunbartonshire</t>
  </si>
  <si>
    <t>2005/06East Lothian</t>
  </si>
  <si>
    <t>2005/06East Renfrewshire</t>
  </si>
  <si>
    <t>2005/06Falkirk</t>
  </si>
  <si>
    <t>2005/06Fife</t>
  </si>
  <si>
    <t>2005/06Glasgow City</t>
  </si>
  <si>
    <t>2005/06Highland</t>
  </si>
  <si>
    <t>2005/06Inverclyde</t>
  </si>
  <si>
    <t>2005/06Midlothian</t>
  </si>
  <si>
    <t>2005/06Moray</t>
  </si>
  <si>
    <t>2005/06Na h-Eileanan Siar</t>
  </si>
  <si>
    <t>2005/06North Ayrshire</t>
  </si>
  <si>
    <t>2005/06North Lanarkshire</t>
  </si>
  <si>
    <t>2005/06Orkney Islands</t>
  </si>
  <si>
    <t>2005/06Perth and Kinross</t>
  </si>
  <si>
    <t>2005/06Renfrewshire</t>
  </si>
  <si>
    <t>2005/06Scottish Borders</t>
  </si>
  <si>
    <t>2005/06Shetland Islands</t>
  </si>
  <si>
    <t>2005/06South Ayrshire</t>
  </si>
  <si>
    <t>2005/06South Lanarkshire</t>
  </si>
  <si>
    <t>2005/06Stirling</t>
  </si>
  <si>
    <t>2005/06West Dunbartonshire</t>
  </si>
  <si>
    <t>2005/06West Lothian</t>
  </si>
  <si>
    <t>2006/07Aberdeen City</t>
  </si>
  <si>
    <t>2006/07Aberdeenshire</t>
  </si>
  <si>
    <t>2006/07Angus</t>
  </si>
  <si>
    <t>2006/07Argyll and Bute</t>
  </si>
  <si>
    <t>2006/07City of Edinburgh</t>
  </si>
  <si>
    <t>2006/07Clackmannanshire</t>
  </si>
  <si>
    <t>2006/07Dumfries and Galloway</t>
  </si>
  <si>
    <t>2006/07Dundee City</t>
  </si>
  <si>
    <t>2006/07East Ayrshire</t>
  </si>
  <si>
    <t>2006/07East Dunbartonshire</t>
  </si>
  <si>
    <t>2006/07East Lothian</t>
  </si>
  <si>
    <t>2006/07East Renfrewshire</t>
  </si>
  <si>
    <t>2006/07Falkirk</t>
  </si>
  <si>
    <t>2006/07Fife</t>
  </si>
  <si>
    <t>2006/07Glasgow City</t>
  </si>
  <si>
    <t>2006/07Highland</t>
  </si>
  <si>
    <t>2006/07Inverclyde</t>
  </si>
  <si>
    <t>2006/07Midlothian</t>
  </si>
  <si>
    <t>2006/07Moray</t>
  </si>
  <si>
    <t>2006/07Na h-Eileanan Siar</t>
  </si>
  <si>
    <t>2006/07North Ayrshire</t>
  </si>
  <si>
    <t>2006/07North Lanarkshire</t>
  </si>
  <si>
    <t>2006/07Orkney Islands</t>
  </si>
  <si>
    <t>2006/07Perth and Kinross</t>
  </si>
  <si>
    <t>2006/07Renfrewshire</t>
  </si>
  <si>
    <t>2006/07Scottish Borders</t>
  </si>
  <si>
    <t>2006/07Shetland Islands</t>
  </si>
  <si>
    <t>2006/07South Ayrshire</t>
  </si>
  <si>
    <t>2006/07South Lanarkshire</t>
  </si>
  <si>
    <t>2006/07Stirling</t>
  </si>
  <si>
    <t>2006/07West Dunbartonshire</t>
  </si>
  <si>
    <t>2006/07West Lothian</t>
  </si>
  <si>
    <t>2007/08Aberdeen City</t>
  </si>
  <si>
    <t>2007/08Aberdeenshire</t>
  </si>
  <si>
    <t>2007/08Angus</t>
  </si>
  <si>
    <t>2007/08Argyll and Bute</t>
  </si>
  <si>
    <t>2007/08City of Edinburgh</t>
  </si>
  <si>
    <t>2007/08Clackmannanshire</t>
  </si>
  <si>
    <t>2007/08Dumfries and Galloway</t>
  </si>
  <si>
    <t>2007/08Dundee City</t>
  </si>
  <si>
    <t>2007/08East Ayrshire</t>
  </si>
  <si>
    <t>2007/08East Dunbartonshire</t>
  </si>
  <si>
    <t>2007/08East Lothian</t>
  </si>
  <si>
    <t>2007/08East Renfrewshire</t>
  </si>
  <si>
    <t>2007/08Falkirk</t>
  </si>
  <si>
    <t>2007/08Fife</t>
  </si>
  <si>
    <t>2007/08Glasgow City</t>
  </si>
  <si>
    <t>2007/08Highland</t>
  </si>
  <si>
    <t>2007/08Inverclyde</t>
  </si>
  <si>
    <t>2007/08Midlothian</t>
  </si>
  <si>
    <t>2007/08Moray</t>
  </si>
  <si>
    <t>2007/08Na h-Eileanan Siar</t>
  </si>
  <si>
    <t>2007/08North Ayrshire</t>
  </si>
  <si>
    <t>2007/08North Lanarkshire</t>
  </si>
  <si>
    <t>2007/08Orkney Islands</t>
  </si>
  <si>
    <t>2007/08Perth and Kinross</t>
  </si>
  <si>
    <t>2007/08Renfrewshire</t>
  </si>
  <si>
    <t>2007/08Scottish Borders</t>
  </si>
  <si>
    <t>2007/08Shetland Islands</t>
  </si>
  <si>
    <t>2007/08South Ayrshire</t>
  </si>
  <si>
    <t>2007/08South Lanarkshire</t>
  </si>
  <si>
    <t>2007/08Stirling</t>
  </si>
  <si>
    <t>2007/08West Dunbartonshire</t>
  </si>
  <si>
    <t>2007/08West Lothian</t>
  </si>
  <si>
    <t>2008/09Aberdeen City</t>
  </si>
  <si>
    <t>2008/09Aberdeenshire</t>
  </si>
  <si>
    <t>2008/09Angus</t>
  </si>
  <si>
    <t>2008/09Argyll and Bute</t>
  </si>
  <si>
    <t>2008/09City of Edinburgh</t>
  </si>
  <si>
    <t>2008/09Clackmannanshire</t>
  </si>
  <si>
    <t>2008/09Dumfries and Galloway</t>
  </si>
  <si>
    <t>2008/09Dundee City</t>
  </si>
  <si>
    <t>2008/09East Ayrshire</t>
  </si>
  <si>
    <t>2008/09East Dunbartonshire</t>
  </si>
  <si>
    <t>2008/09East Lothian</t>
  </si>
  <si>
    <t>2008/09East Renfrewshire</t>
  </si>
  <si>
    <t>2008/09Falkirk</t>
  </si>
  <si>
    <t>2008/09Fife</t>
  </si>
  <si>
    <t>2008/09Glasgow City</t>
  </si>
  <si>
    <t>2008/09Highland</t>
  </si>
  <si>
    <t>2008/09Inverclyde</t>
  </si>
  <si>
    <t>2008/09Midlothian</t>
  </si>
  <si>
    <t>2008/09Moray</t>
  </si>
  <si>
    <t>2008/09Na h-Eileanan Siar</t>
  </si>
  <si>
    <t>2008/09North Ayrshire</t>
  </si>
  <si>
    <t>2008/09North Lanarkshire</t>
  </si>
  <si>
    <t>2008/09Orkney Islands</t>
  </si>
  <si>
    <t>2008/09Perth and Kinross</t>
  </si>
  <si>
    <t>2008/09Renfrewshire</t>
  </si>
  <si>
    <t>2008/09Scottish Borders</t>
  </si>
  <si>
    <t>2008/09Shetland Islands</t>
  </si>
  <si>
    <t>2008/09South Ayrshire</t>
  </si>
  <si>
    <t>2008/09South Lanarkshire</t>
  </si>
  <si>
    <t>2008/09Stirling</t>
  </si>
  <si>
    <t>2008/09West Dunbartonshire</t>
  </si>
  <si>
    <t>2008/09West Lothian</t>
  </si>
  <si>
    <t>2009/10Aberdeen City</t>
  </si>
  <si>
    <t>2009/10Aberdeenshire</t>
  </si>
  <si>
    <t>2009/10Angus</t>
  </si>
  <si>
    <t>2009/10Argyll and Bute</t>
  </si>
  <si>
    <t>2009/10City of Edinburgh</t>
  </si>
  <si>
    <t>2009/10Clackmannanshire</t>
  </si>
  <si>
    <t>2009/10Dumfries and Galloway</t>
  </si>
  <si>
    <t>2009/10Dundee City</t>
  </si>
  <si>
    <t>2009/10East Ayrshire</t>
  </si>
  <si>
    <t>2009/10East Dunbartonshire</t>
  </si>
  <si>
    <t>2009/10East Lothian</t>
  </si>
  <si>
    <t>2009/10East Renfrewshire</t>
  </si>
  <si>
    <t>2009/10Falkirk</t>
  </si>
  <si>
    <t>2009/10Fife</t>
  </si>
  <si>
    <t>2009/10Glasgow City</t>
  </si>
  <si>
    <t>2009/10Highland</t>
  </si>
  <si>
    <t>2009/10Inverclyde</t>
  </si>
  <si>
    <t>2009/10Midlothian</t>
  </si>
  <si>
    <t>2009/10Moray</t>
  </si>
  <si>
    <t>2009/10Na h-Eileanan Siar</t>
  </si>
  <si>
    <t>2009/10North Ayrshire</t>
  </si>
  <si>
    <t>2009/10North Lanarkshire</t>
  </si>
  <si>
    <t>2009/10Orkney Islands</t>
  </si>
  <si>
    <t>2009/10Perth and Kinross</t>
  </si>
  <si>
    <t>2009/10Renfrewshire</t>
  </si>
  <si>
    <t>2009/10Scottish Borders</t>
  </si>
  <si>
    <t>2009/10Shetland Islands</t>
  </si>
  <si>
    <t>2009/10South Ayrshire</t>
  </si>
  <si>
    <t>2009/10South Lanarkshire</t>
  </si>
  <si>
    <t>2009/10Stirling</t>
  </si>
  <si>
    <t>2009/10West Dunbartonshire</t>
  </si>
  <si>
    <t>2009/10West Lothian</t>
  </si>
  <si>
    <t>2010/11Aberdeen City</t>
  </si>
  <si>
    <t>2010/11Aberdeenshire</t>
  </si>
  <si>
    <t>2010/11Angus</t>
  </si>
  <si>
    <t>2010/11Argyll and Bute</t>
  </si>
  <si>
    <t>2010/11City of Edinburgh</t>
  </si>
  <si>
    <t>2010/11Clackmannanshire</t>
  </si>
  <si>
    <t>2010/11Dumfries and Galloway</t>
  </si>
  <si>
    <t>2010/11Dundee City</t>
  </si>
  <si>
    <t>2010/11East Ayrshire</t>
  </si>
  <si>
    <t>2010/11East Dunbartonshire</t>
  </si>
  <si>
    <t>2010/11East Lothian</t>
  </si>
  <si>
    <t>2010/11East Renfrewshire</t>
  </si>
  <si>
    <t>2010/11Falkirk</t>
  </si>
  <si>
    <t>2010/11Fife</t>
  </si>
  <si>
    <t>2010/11Glasgow City</t>
  </si>
  <si>
    <t>2010/11Highland</t>
  </si>
  <si>
    <t>2010/11Inverclyde</t>
  </si>
  <si>
    <t>2010/11Midlothian</t>
  </si>
  <si>
    <t>2010/11Moray</t>
  </si>
  <si>
    <t>2010/11Na h-Eileanan Siar</t>
  </si>
  <si>
    <t>2010/11North Ayrshire</t>
  </si>
  <si>
    <t>2010/11North Lanarkshire</t>
  </si>
  <si>
    <t>2010/11Orkney Islands</t>
  </si>
  <si>
    <t>2010/11Perth and Kinross</t>
  </si>
  <si>
    <t>2010/11Renfrewshire</t>
  </si>
  <si>
    <t>2010/11Scottish Borders</t>
  </si>
  <si>
    <t>2010/11Shetland Islands</t>
  </si>
  <si>
    <t>2010/11South Ayrshire</t>
  </si>
  <si>
    <t>2010/11South Lanarkshire</t>
  </si>
  <si>
    <t>2010/11Stirling</t>
  </si>
  <si>
    <t>2010/11West Dunbartonshire</t>
  </si>
  <si>
    <t>2010/11West Lothian</t>
  </si>
  <si>
    <t>2011/12Aberdeen City</t>
  </si>
  <si>
    <t>2011/12Aberdeenshire</t>
  </si>
  <si>
    <t>2011/12Angus</t>
  </si>
  <si>
    <t>2011/12Argyll and Bute</t>
  </si>
  <si>
    <t>2011/12City of Edinburgh</t>
  </si>
  <si>
    <t>2011/12Clackmannanshire</t>
  </si>
  <si>
    <t>2011/12Dumfries and Galloway</t>
  </si>
  <si>
    <t>2011/12Dundee City</t>
  </si>
  <si>
    <t>2011/12East Ayrshire</t>
  </si>
  <si>
    <t>2011/12East Dunbartonshire</t>
  </si>
  <si>
    <t>2011/12East Lothian</t>
  </si>
  <si>
    <t>2011/12East Renfrewshire</t>
  </si>
  <si>
    <t>2011/12Falkirk</t>
  </si>
  <si>
    <t>2011/12Fife</t>
  </si>
  <si>
    <t>2011/12Glasgow City</t>
  </si>
  <si>
    <t>2011/12Highland</t>
  </si>
  <si>
    <t>2011/12Inverclyde</t>
  </si>
  <si>
    <t>2011/12Midlothian</t>
  </si>
  <si>
    <t>2011/12Moray</t>
  </si>
  <si>
    <t>2011/12Na h-Eileanan Siar</t>
  </si>
  <si>
    <t>2011/12North Ayrshire</t>
  </si>
  <si>
    <t>2011/12North Lanarkshire</t>
  </si>
  <si>
    <t>2011/12Orkney Islands</t>
  </si>
  <si>
    <t>2011/12Perth and Kinross</t>
  </si>
  <si>
    <t>2011/12Renfrewshire</t>
  </si>
  <si>
    <t>2011/12Scottish Borders</t>
  </si>
  <si>
    <t>2011/12Shetland Islands</t>
  </si>
  <si>
    <t>2011/12South Ayrshire</t>
  </si>
  <si>
    <t>2011/12South Lanarkshire</t>
  </si>
  <si>
    <t>2011/12Stirling</t>
  </si>
  <si>
    <t>2011/12West Dunbartonshire</t>
  </si>
  <si>
    <t>2011/12West Lothian</t>
  </si>
  <si>
    <t>2012/13Aberdeen City</t>
  </si>
  <si>
    <t>2012/13Aberdeenshire</t>
  </si>
  <si>
    <t>2012/13Angus</t>
  </si>
  <si>
    <t>2012/13Argyll and Bute</t>
  </si>
  <si>
    <t>2012/13City of Edinburgh</t>
  </si>
  <si>
    <t>2012/13Clackmannanshire</t>
  </si>
  <si>
    <t>2012/13Dumfries and Galloway</t>
  </si>
  <si>
    <t>2012/13Dundee City</t>
  </si>
  <si>
    <t>2012/13East Ayrshire</t>
  </si>
  <si>
    <t>2012/13East Dunbartonshire</t>
  </si>
  <si>
    <t>2012/13East Lothian</t>
  </si>
  <si>
    <t>2012/13East Renfrewshire</t>
  </si>
  <si>
    <t>2012/13Falkirk</t>
  </si>
  <si>
    <t>2012/13Fife</t>
  </si>
  <si>
    <t>2012/13Glasgow City</t>
  </si>
  <si>
    <t>2012/13Highland</t>
  </si>
  <si>
    <t>2012/13Inverclyde</t>
  </si>
  <si>
    <t>2012/13Midlothian</t>
  </si>
  <si>
    <t>2012/13Moray</t>
  </si>
  <si>
    <t>2012/13Na h-Eileanan Siar</t>
  </si>
  <si>
    <t>2012/13North Ayrshire</t>
  </si>
  <si>
    <t>2012/13North Lanarkshire</t>
  </si>
  <si>
    <t>2012/13Orkney Islands</t>
  </si>
  <si>
    <t>2012/13Perth and Kinross</t>
  </si>
  <si>
    <t>2012/13Renfrewshire</t>
  </si>
  <si>
    <t>2012/13Scottish Borders</t>
  </si>
  <si>
    <t>2012/13Shetland Islands</t>
  </si>
  <si>
    <t>2012/13South Ayrshire</t>
  </si>
  <si>
    <t>2012/13South Lanarkshire</t>
  </si>
  <si>
    <t>2012/13Stirling</t>
  </si>
  <si>
    <t>2012/13West Dunbartonshire</t>
  </si>
  <si>
    <t>2012/13West Lothian</t>
  </si>
  <si>
    <t>2013/14Aberdeen City</t>
  </si>
  <si>
    <t>2013/14Aberdeenshire</t>
  </si>
  <si>
    <t>2013/14Angus</t>
  </si>
  <si>
    <t>2013/14Argyll and Bute</t>
  </si>
  <si>
    <t>2013/14City of Edinburgh</t>
  </si>
  <si>
    <t>2013/14Clackmannanshire</t>
  </si>
  <si>
    <t>2013/14Dumfries and Galloway</t>
  </si>
  <si>
    <t>2013/14Dundee City</t>
  </si>
  <si>
    <t>2013/14East Ayrshire</t>
  </si>
  <si>
    <t>2013/14East Dunbartonshire</t>
  </si>
  <si>
    <t>2013/14East Lothian</t>
  </si>
  <si>
    <t>2013/14East Renfrewshire</t>
  </si>
  <si>
    <t>2013/14Falkirk</t>
  </si>
  <si>
    <t>2013/14Fife</t>
  </si>
  <si>
    <t>2013/14Glasgow City</t>
  </si>
  <si>
    <t>2013/14Highland</t>
  </si>
  <si>
    <t>2013/14Inverclyde</t>
  </si>
  <si>
    <t>2013/14Midlothian</t>
  </si>
  <si>
    <t>2013/14Moray</t>
  </si>
  <si>
    <t>2013/14Na h-Eileanan Siar</t>
  </si>
  <si>
    <t>2013/14North Ayrshire</t>
  </si>
  <si>
    <t>2013/14North Lanarkshire</t>
  </si>
  <si>
    <t>2013/14Orkney Islands</t>
  </si>
  <si>
    <t>2013/14Perth and Kinross</t>
  </si>
  <si>
    <t>2013/14Renfrewshire</t>
  </si>
  <si>
    <t>2013/14Scottish Borders</t>
  </si>
  <si>
    <t>2013/14Shetland Islands</t>
  </si>
  <si>
    <t>2013/14South Ayrshire</t>
  </si>
  <si>
    <t>2013/14South Lanarkshire</t>
  </si>
  <si>
    <t>2013/14Stirling</t>
  </si>
  <si>
    <t>2013/14West Dunbartonshire</t>
  </si>
  <si>
    <t>2013/14West Lothian</t>
  </si>
  <si>
    <t>2014/15Aberdeen City</t>
  </si>
  <si>
    <t>2014/15Aberdeenshire</t>
  </si>
  <si>
    <t>2014/15Angus</t>
  </si>
  <si>
    <t>2014/15Argyll and Bute</t>
  </si>
  <si>
    <t>2014/15City of Edinburgh</t>
  </si>
  <si>
    <t>2014/15Clackmannanshire</t>
  </si>
  <si>
    <t>2014/15Dumfries and Galloway</t>
  </si>
  <si>
    <t>2014/15Dundee City</t>
  </si>
  <si>
    <t>2014/15East Ayrshire</t>
  </si>
  <si>
    <t>2014/15East Dunbartonshire</t>
  </si>
  <si>
    <t>2014/15East Lothian</t>
  </si>
  <si>
    <t>2014/15East Renfrewshire</t>
  </si>
  <si>
    <t>2014/15Falkirk</t>
  </si>
  <si>
    <t>2014/15Fife</t>
  </si>
  <si>
    <t>2014/15Glasgow City</t>
  </si>
  <si>
    <t>2014/15Highland</t>
  </si>
  <si>
    <t>2014/15Inverclyde</t>
  </si>
  <si>
    <t>2014/15Midlothian</t>
  </si>
  <si>
    <t>2014/15Moray</t>
  </si>
  <si>
    <t>2014/15Na h-Eileanan Siar</t>
  </si>
  <si>
    <t>2014/15North Ayrshire</t>
  </si>
  <si>
    <t>2014/15North Lanarkshire</t>
  </si>
  <si>
    <t>2014/15Orkney Islands</t>
  </si>
  <si>
    <t>2014/15Perth and Kinross</t>
  </si>
  <si>
    <t>2014/15Renfrewshire</t>
  </si>
  <si>
    <t>2014/15Scottish Borders</t>
  </si>
  <si>
    <t>2014/15Shetland Islands</t>
  </si>
  <si>
    <t>2014/15South Ayrshire</t>
  </si>
  <si>
    <t>2014/15South Lanarkshire</t>
  </si>
  <si>
    <t>2014/15Stirling</t>
  </si>
  <si>
    <t>2014/15West Dunbartonshire</t>
  </si>
  <si>
    <t>2014/15West Lothian</t>
  </si>
  <si>
    <t>2015/16Aberdeen City</t>
  </si>
  <si>
    <t>2015/16Aberdeenshire</t>
  </si>
  <si>
    <t>2015/16Angus</t>
  </si>
  <si>
    <t>2015/16Argyll and Bute</t>
  </si>
  <si>
    <t>2015/16City of Edinburgh</t>
  </si>
  <si>
    <t>2015/16Clackmannanshire</t>
  </si>
  <si>
    <t>2015/16Dumfries and Galloway</t>
  </si>
  <si>
    <t>2015/16Dundee City</t>
  </si>
  <si>
    <t>2015/16East Ayrshire</t>
  </si>
  <si>
    <t>2015/16East Dunbartonshire</t>
  </si>
  <si>
    <t>2015/16East Lothian</t>
  </si>
  <si>
    <t>2015/16East Renfrewshire</t>
  </si>
  <si>
    <t>2015/16Falkirk</t>
  </si>
  <si>
    <t>2015/16Fife</t>
  </si>
  <si>
    <t>2015/16Glasgow City</t>
  </si>
  <si>
    <t>2015/16Highland</t>
  </si>
  <si>
    <t>2015/16Inverclyde</t>
  </si>
  <si>
    <t>2015/16Midlothian</t>
  </si>
  <si>
    <t>2015/16Moray</t>
  </si>
  <si>
    <t>2015/16Na h-Eileanan Siar</t>
  </si>
  <si>
    <t>2015/16North Ayrshire</t>
  </si>
  <si>
    <t>2015/16North Lanarkshire</t>
  </si>
  <si>
    <t>2015/16Orkney Islands</t>
  </si>
  <si>
    <t>2015/16Perth and Kinross</t>
  </si>
  <si>
    <t>2015/16Renfrewshire</t>
  </si>
  <si>
    <t>2015/16Scottish Borders</t>
  </si>
  <si>
    <t>2015/16Shetland Islands</t>
  </si>
  <si>
    <t>2015/16South Ayrshire</t>
  </si>
  <si>
    <t>2015/16South Lanarkshire</t>
  </si>
  <si>
    <t>2015/16Stirling</t>
  </si>
  <si>
    <t>2015/16West Dunbartonshire</t>
  </si>
  <si>
    <t>2015/16West Lothian</t>
  </si>
  <si>
    <t>2016/17Aberdeen City</t>
  </si>
  <si>
    <t>2016/17Aberdeenshire</t>
  </si>
  <si>
    <t>2016/17Angus</t>
  </si>
  <si>
    <t>2016/17Argyll and Bute</t>
  </si>
  <si>
    <t>2016/17City of Edinburgh</t>
  </si>
  <si>
    <t>2016/17Clackmannanshire</t>
  </si>
  <si>
    <t>2016/17Dumfries and Galloway</t>
  </si>
  <si>
    <t>2016/17Dundee City</t>
  </si>
  <si>
    <t>2016/17East Ayrshire</t>
  </si>
  <si>
    <t>2016/17East Dunbartonshire</t>
  </si>
  <si>
    <t>2016/17East Lothian</t>
  </si>
  <si>
    <t>2016/17East Renfrewshire</t>
  </si>
  <si>
    <t>2016/17Falkirk</t>
  </si>
  <si>
    <t>2016/17Fife</t>
  </si>
  <si>
    <t>2016/17Glasgow City</t>
  </si>
  <si>
    <t>2016/17Highland</t>
  </si>
  <si>
    <t>2016/17Inverclyde</t>
  </si>
  <si>
    <t>2016/17Midlothian</t>
  </si>
  <si>
    <t>2016/17Moray</t>
  </si>
  <si>
    <t>2016/17Na h-Eileanan Siar</t>
  </si>
  <si>
    <t>2016/17North Ayrshire</t>
  </si>
  <si>
    <t>2016/17North Lanarkshire</t>
  </si>
  <si>
    <t>2016/17Orkney Islands</t>
  </si>
  <si>
    <t>2016/17Perth and Kinross</t>
  </si>
  <si>
    <t>2016/17Renfrewshire</t>
  </si>
  <si>
    <t>2016/17Scottish Borders</t>
  </si>
  <si>
    <t>2016/17Shetland Islands</t>
  </si>
  <si>
    <t>2016/17South Ayrshire</t>
  </si>
  <si>
    <t>2016/17South Lanarkshire</t>
  </si>
  <si>
    <t>2016/17Stirling</t>
  </si>
  <si>
    <t>2016/17West Dunbartonshire</t>
  </si>
  <si>
    <t>2016/17West Lothian</t>
  </si>
  <si>
    <t>2017/18Aberdeen City</t>
  </si>
  <si>
    <t>2017/18Aberdeenshire</t>
  </si>
  <si>
    <t>2017/18Angus</t>
  </si>
  <si>
    <t>2017/18Argyll and Bute</t>
  </si>
  <si>
    <t>2017/18City of Edinburgh</t>
  </si>
  <si>
    <t>2017/18Clackmannanshire</t>
  </si>
  <si>
    <t>2017/18Dumfries and Galloway</t>
  </si>
  <si>
    <t>2017/18Dundee City</t>
  </si>
  <si>
    <t>2017/18East Ayrshire</t>
  </si>
  <si>
    <t>2017/18East Dunbartonshire</t>
  </si>
  <si>
    <t>2017/18East Lothian</t>
  </si>
  <si>
    <t>2017/18East Renfrewshire</t>
  </si>
  <si>
    <t>2017/18Falkirk</t>
  </si>
  <si>
    <t>2017/18Fife</t>
  </si>
  <si>
    <t>2017/18Glasgow City</t>
  </si>
  <si>
    <t>2017/18Highland</t>
  </si>
  <si>
    <t>2017/18Inverclyde</t>
  </si>
  <si>
    <t>2017/18Midlothian</t>
  </si>
  <si>
    <t>2017/18Moray</t>
  </si>
  <si>
    <t>2017/18Na h-Eileanan Siar</t>
  </si>
  <si>
    <t>2017/18North Ayrshire</t>
  </si>
  <si>
    <t>2017/18North Lanarkshire</t>
  </si>
  <si>
    <t>2017/18Orkney Islands</t>
  </si>
  <si>
    <t>2017/18Perth and Kinross</t>
  </si>
  <si>
    <t>2017/18Renfrewshire</t>
  </si>
  <si>
    <t>2017/18Scottish Borders</t>
  </si>
  <si>
    <t>2017/18Shetland Islands</t>
  </si>
  <si>
    <t>2017/18South Ayrshire</t>
  </si>
  <si>
    <t>2017/18South Lanarkshire</t>
  </si>
  <si>
    <t>2017/18Stirling</t>
  </si>
  <si>
    <t>2017/18West Dunbartonshire</t>
  </si>
  <si>
    <t>2017/18West Lothian</t>
  </si>
  <si>
    <t>2018/19Aberdeen City</t>
  </si>
  <si>
    <t>2018/19Aberdeenshire</t>
  </si>
  <si>
    <t>2018/19Angus</t>
  </si>
  <si>
    <t>2018/19Argyll and Bute</t>
  </si>
  <si>
    <t>2018/19City of Edinburgh</t>
  </si>
  <si>
    <t>2018/19Clackmannanshire</t>
  </si>
  <si>
    <t>2018/19Dumfries and Galloway</t>
  </si>
  <si>
    <t>2018/19Dundee City</t>
  </si>
  <si>
    <t>2018/19East Ayrshire</t>
  </si>
  <si>
    <t>2018/19East Dunbartonshire</t>
  </si>
  <si>
    <t>2018/19East Lothian</t>
  </si>
  <si>
    <t>2018/19East Renfrewshire</t>
  </si>
  <si>
    <t>2018/19Falkirk</t>
  </si>
  <si>
    <t>2018/19Fife</t>
  </si>
  <si>
    <t>2018/19Glasgow City</t>
  </si>
  <si>
    <t>2018/19Highland</t>
  </si>
  <si>
    <t>2018/19Inverclyde</t>
  </si>
  <si>
    <t>2018/19Midlothian</t>
  </si>
  <si>
    <t>2018/19Moray</t>
  </si>
  <si>
    <t>2018/19Na h-Eileanan Siar</t>
  </si>
  <si>
    <t>2018/19North Ayrshire</t>
  </si>
  <si>
    <t>2018/19North Lanarkshire</t>
  </si>
  <si>
    <t>2018/19Orkney Islands</t>
  </si>
  <si>
    <t>2018/19Perth and Kinross</t>
  </si>
  <si>
    <t>2018/19Renfrewshire</t>
  </si>
  <si>
    <t>2018/19Scottish Borders</t>
  </si>
  <si>
    <t>2018/19Shetland Islands</t>
  </si>
  <si>
    <t>2018/19South Ayrshire</t>
  </si>
  <si>
    <t>2018/19South Lanarkshire</t>
  </si>
  <si>
    <t>2018/19Stirling</t>
  </si>
  <si>
    <t>2018/19West Dunbartonshire</t>
  </si>
  <si>
    <t>2018/19West Lothian</t>
  </si>
  <si>
    <t>2019/20Aberdeen City</t>
  </si>
  <si>
    <t>2019/20Aberdeenshire</t>
  </si>
  <si>
    <t>2019/20Angus</t>
  </si>
  <si>
    <t>2019/20Argyll and Bute</t>
  </si>
  <si>
    <t>2019/20City of Edinburgh</t>
  </si>
  <si>
    <t>2019/20Clackmannanshire</t>
  </si>
  <si>
    <t>2019/20Dumfries and Galloway</t>
  </si>
  <si>
    <t>2019/20Dundee City</t>
  </si>
  <si>
    <t>2019/20East Ayrshire</t>
  </si>
  <si>
    <t>2019/20East Dunbartonshire</t>
  </si>
  <si>
    <t>2019/20East Lothian</t>
  </si>
  <si>
    <t>2019/20East Renfrewshire</t>
  </si>
  <si>
    <t>2019/20Falkirk</t>
  </si>
  <si>
    <t>2019/20Fife</t>
  </si>
  <si>
    <t>2019/20Glasgow City</t>
  </si>
  <si>
    <t>2019/20Highland</t>
  </si>
  <si>
    <t>2019/20Inverclyde</t>
  </si>
  <si>
    <t>2019/20Midlothian</t>
  </si>
  <si>
    <t>2019/20Moray</t>
  </si>
  <si>
    <t>2019/20Na h-Eileanan Siar</t>
  </si>
  <si>
    <t>2019/20North Ayrshire</t>
  </si>
  <si>
    <t>2019/20North Lanarkshire</t>
  </si>
  <si>
    <t>2019/20Orkney Islands</t>
  </si>
  <si>
    <t>2019/20Perth and Kinross</t>
  </si>
  <si>
    <t>2019/20Renfrewshire</t>
  </si>
  <si>
    <t>2019/20Scottish Borders</t>
  </si>
  <si>
    <t>2019/20Shetland Islands</t>
  </si>
  <si>
    <t>2019/20South Ayrshire</t>
  </si>
  <si>
    <t>2019/20South Lanarkshire</t>
  </si>
  <si>
    <t>2019/20Stirling</t>
  </si>
  <si>
    <t>2019/20West Dunbartonshire</t>
  </si>
  <si>
    <t>2019/20West Lothian</t>
  </si>
  <si>
    <t>2020/21Aberdeen City</t>
  </si>
  <si>
    <t>2020/21Aberdeenshire</t>
  </si>
  <si>
    <t>2020/21Angus</t>
  </si>
  <si>
    <t>2020/21Argyll and Bute</t>
  </si>
  <si>
    <t>2020/21City of Edinburgh</t>
  </si>
  <si>
    <t>2020/21Clackmannanshire</t>
  </si>
  <si>
    <t>2020/21Dumfries and Galloway</t>
  </si>
  <si>
    <t>2020/21Dundee City</t>
  </si>
  <si>
    <t>2020/21East Ayrshire</t>
  </si>
  <si>
    <t>2020/21East Dunbartonshire</t>
  </si>
  <si>
    <t>2020/21East Lothian</t>
  </si>
  <si>
    <t>2020/21East Renfrewshire</t>
  </si>
  <si>
    <t>2020/21Falkirk</t>
  </si>
  <si>
    <t>2020/21Fife</t>
  </si>
  <si>
    <t>2020/21Glasgow City</t>
  </si>
  <si>
    <t>2020/21Highland</t>
  </si>
  <si>
    <t>2020/21Inverclyde</t>
  </si>
  <si>
    <t>2020/21Midlothian</t>
  </si>
  <si>
    <t>2020/21Moray</t>
  </si>
  <si>
    <t>2020/21Na h-Eileanan Siar</t>
  </si>
  <si>
    <t>2020/21North Ayrshire</t>
  </si>
  <si>
    <t>2020/21North Lanarkshire</t>
  </si>
  <si>
    <t>2020/21Orkney Islands</t>
  </si>
  <si>
    <t>2020/21Perth and Kinross</t>
  </si>
  <si>
    <t>2020/21Renfrewshire</t>
  </si>
  <si>
    <t>2020/21Scottish Borders</t>
  </si>
  <si>
    <t>2020/21Shetland Islands</t>
  </si>
  <si>
    <t>2020/21South Ayrshire</t>
  </si>
  <si>
    <t>2020/21South Lanarkshire</t>
  </si>
  <si>
    <t>2020/21Stirling</t>
  </si>
  <si>
    <t>2020/21West Dunbartonshire</t>
  </si>
  <si>
    <t>2020/21West Lothian</t>
  </si>
  <si>
    <t>2021/22Aberdeen City</t>
  </si>
  <si>
    <t>2021/22Aberdeenshire</t>
  </si>
  <si>
    <t>2021/22Angus</t>
  </si>
  <si>
    <t>2021/22Argyll and Bute</t>
  </si>
  <si>
    <t>2021/22City of Edinburgh</t>
  </si>
  <si>
    <t>2021/22Clackmannanshire</t>
  </si>
  <si>
    <t>2021/22Dumfries and Galloway</t>
  </si>
  <si>
    <t>2021/22Dundee City</t>
  </si>
  <si>
    <t>2021/22East Ayrshire</t>
  </si>
  <si>
    <t>2021/22East Dunbartonshire</t>
  </si>
  <si>
    <t>2021/22East Lothian</t>
  </si>
  <si>
    <t>2021/22East Renfrewshire</t>
  </si>
  <si>
    <t>2021/22Falkirk</t>
  </si>
  <si>
    <t>2021/22Fife</t>
  </si>
  <si>
    <t>2021/22Glasgow City</t>
  </si>
  <si>
    <t>2021/22Highland</t>
  </si>
  <si>
    <t>2021/22Inverclyde</t>
  </si>
  <si>
    <t>2021/22Midlothian</t>
  </si>
  <si>
    <t>2021/22Moray</t>
  </si>
  <si>
    <t>2021/22Na h-Eileanan Siar</t>
  </si>
  <si>
    <t>2021/22North Ayrshire</t>
  </si>
  <si>
    <t>2021/22North Lanarkshire</t>
  </si>
  <si>
    <t>2021/22Orkney Islands</t>
  </si>
  <si>
    <t>2021/22Perth and Kinross</t>
  </si>
  <si>
    <t>2021/22Renfrewshire</t>
  </si>
  <si>
    <t>2021/22Scottish Borders</t>
  </si>
  <si>
    <t>2021/22Shetland Islands</t>
  </si>
  <si>
    <t>2021/22South Ayrshire</t>
  </si>
  <si>
    <t>2021/22South Lanarkshire</t>
  </si>
  <si>
    <t>2021/22Stirling</t>
  </si>
  <si>
    <t>2021/22West Dunbartonshire</t>
  </si>
  <si>
    <t>2021/22West Lothian</t>
  </si>
  <si>
    <t>2022/23Aberdeen City</t>
  </si>
  <si>
    <t>2022/23Aberdeenshire</t>
  </si>
  <si>
    <t>2022/23Angus</t>
  </si>
  <si>
    <t>2022/23Argyll and Bute</t>
  </si>
  <si>
    <t>2022/23City of Edinburgh</t>
  </si>
  <si>
    <t>2022/23Clackmannanshire</t>
  </si>
  <si>
    <t>2022/23Dumfries and Galloway</t>
  </si>
  <si>
    <t>2022/23Dundee City</t>
  </si>
  <si>
    <t>2022/23East Ayrshire</t>
  </si>
  <si>
    <t>2022/23East Dunbartonshire</t>
  </si>
  <si>
    <t>2022/23East Lothian</t>
  </si>
  <si>
    <t>2022/23East Renfrewshire</t>
  </si>
  <si>
    <t>2022/23Falkirk</t>
  </si>
  <si>
    <t>2022/23Fife</t>
  </si>
  <si>
    <t>2022/23Glasgow City</t>
  </si>
  <si>
    <t>2022/23Highland</t>
  </si>
  <si>
    <t>2022/23Inverclyde</t>
  </si>
  <si>
    <t>2022/23Midlothian</t>
  </si>
  <si>
    <t>2022/23Moray</t>
  </si>
  <si>
    <t>2022/23Na h-Eileanan Siar</t>
  </si>
  <si>
    <t>2022/23North Ayrshire</t>
  </si>
  <si>
    <t>2022/23North Lanarkshire</t>
  </si>
  <si>
    <t>2022/23Orkney Islands</t>
  </si>
  <si>
    <t>2022/23Perth and Kinross</t>
  </si>
  <si>
    <t>2022/23Renfrewshire</t>
  </si>
  <si>
    <t>2022/23Scottish Borders</t>
  </si>
  <si>
    <t>2022/23Shetland Islands</t>
  </si>
  <si>
    <t>2022/23South Ayrshire</t>
  </si>
  <si>
    <t>2022/23South Lanarkshire</t>
  </si>
  <si>
    <t>2022/23Stirling</t>
  </si>
  <si>
    <t>2022/23West Dunbartonshire</t>
  </si>
  <si>
    <t>2022/23West Lothian</t>
  </si>
  <si>
    <t>2022/23 data are provisional.</t>
  </si>
  <si>
    <t>Maternal diabetes by year and local authority of residence</t>
  </si>
  <si>
    <t>Yes</t>
  </si>
  <si>
    <t>Yes (all)</t>
  </si>
  <si>
    <t>Content</t>
  </si>
  <si>
    <t>Table 4.1</t>
  </si>
  <si>
    <t>Table 4.2</t>
  </si>
  <si>
    <t>Table 4.3</t>
  </si>
  <si>
    <t>Table 4.4</t>
  </si>
  <si>
    <t>Table 4.5</t>
  </si>
  <si>
    <t>Table 4.6</t>
  </si>
  <si>
    <t>Table 4.7</t>
  </si>
  <si>
    <t>Maternal diabetes in pregnancy</t>
  </si>
  <si>
    <t>Maternal diabetes by SIMD in Scotland</t>
  </si>
  <si>
    <t>Percentages</t>
  </si>
  <si>
    <t>N Total Yes</t>
  </si>
  <si>
    <t>*  Indicates values that have been suppressed due to the potential risk of disclosure.</t>
  </si>
  <si>
    <t>An individual may have more than one maternity episode in a single year.</t>
  </si>
  <si>
    <t>Group A - white</t>
  </si>
  <si>
    <t>Group B - mixed or multiple</t>
  </si>
  <si>
    <t>Group E - Caribbean or black</t>
  </si>
  <si>
    <t>Group F - other</t>
  </si>
  <si>
    <t>Group G - refused or not provided</t>
  </si>
  <si>
    <t>Group H - unknown</t>
  </si>
  <si>
    <t>2023/24</t>
  </si>
  <si>
    <t>2023/24 data are provisional.</t>
  </si>
  <si>
    <t>Year ending 31 March 2024</t>
  </si>
  <si>
    <t>2023/24NHS Ayrshire and Arran</t>
  </si>
  <si>
    <t>2023/24NHS Borders</t>
  </si>
  <si>
    <t>2023/24NHS Dumfries and Galloway</t>
  </si>
  <si>
    <t>2023/24NHS Fife</t>
  </si>
  <si>
    <t>2023/24NHS Forth Valley</t>
  </si>
  <si>
    <t>2023/24NHS Grampian</t>
  </si>
  <si>
    <t>2023/24NHS Greater Glasgow and Clyde</t>
  </si>
  <si>
    <t>2023/24NHS Highland</t>
  </si>
  <si>
    <t>2023/24NHS Lanarkshire</t>
  </si>
  <si>
    <t>2023/24NHS Lothian</t>
  </si>
  <si>
    <t>2023/24NHS Orkney</t>
  </si>
  <si>
    <t>2023/24NHS Shetland</t>
  </si>
  <si>
    <t>2023/24NHS Tayside</t>
  </si>
  <si>
    <t>2023/24NHS Western Isles</t>
  </si>
  <si>
    <t>2023/24Unknown</t>
  </si>
  <si>
    <t>2023/24Scotland</t>
  </si>
  <si>
    <t>2023/24Aberdeen City</t>
  </si>
  <si>
    <t>2023/24Aberdeenshire</t>
  </si>
  <si>
    <t>2023/24Angus</t>
  </si>
  <si>
    <t>2023/24Argyll and Bute</t>
  </si>
  <si>
    <t>2023/24City of Edinburgh</t>
  </si>
  <si>
    <t>2023/24Clackmannanshire</t>
  </si>
  <si>
    <t>2023/24Dumfries and Galloway</t>
  </si>
  <si>
    <t>2023/24Dundee City</t>
  </si>
  <si>
    <t>2023/24East Ayrshire</t>
  </si>
  <si>
    <t>2023/24East Dunbartonshire</t>
  </si>
  <si>
    <t>2023/24East Lothian</t>
  </si>
  <si>
    <t>2023/24East Renfrewshire</t>
  </si>
  <si>
    <t>2023/24Falkirk</t>
  </si>
  <si>
    <t>2023/24Fife</t>
  </si>
  <si>
    <t>2023/24Glasgow City</t>
  </si>
  <si>
    <t>2023/24Highland</t>
  </si>
  <si>
    <t>2023/24Inverclyde</t>
  </si>
  <si>
    <t>2023/24Midlothian</t>
  </si>
  <si>
    <t>2023/24Moray</t>
  </si>
  <si>
    <t>2023/24Na h-Eileanan Siar</t>
  </si>
  <si>
    <t>2023/24North Ayrshire</t>
  </si>
  <si>
    <t>2023/24North Lanarkshire</t>
  </si>
  <si>
    <t>2023/24Orkney Islands</t>
  </si>
  <si>
    <t>2023/24Perth and Kinross</t>
  </si>
  <si>
    <t>2023/24Renfrewshire</t>
  </si>
  <si>
    <t>2023/24Scottish Borders</t>
  </si>
  <si>
    <t>2023/24Shetland Islands</t>
  </si>
  <si>
    <t>2023/24South Ayrshire</t>
  </si>
  <si>
    <t>2023/24South Lanarkshire</t>
  </si>
  <si>
    <t>2023/24Stirling</t>
  </si>
  <si>
    <t>2023/24West Dunbartonshire</t>
  </si>
  <si>
    <t>2023/24West Lothian</t>
  </si>
  <si>
    <t>Maternal diabetes by year and NHS board of treatment</t>
  </si>
  <si>
    <t>Maternal diabetes by year and NHS board of residence</t>
  </si>
  <si>
    <t>-</t>
  </si>
  <si>
    <t>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</si>
</sst>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18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8"/>
      <name val="Calibri"/>
      <family val="2"/>
      <scheme val="minor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b/>
      <sz val="10"/>
      <color theme="1"/>
      <name val="Arial"/>
      <family val="2"/>
    </font>
    <font>
      <sz val="8"/>
      <name val="Arial"/>
      <family val="2"/>
    </font>
    <font>
      <sz val="8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1"/>
      <name val="Arial"/>
      <family val="2"/>
    </font>
    <font>
      <b/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3" fillId="0" borderId="0" applyNumberFormat="0" applyFill="0" applyBorder="0" applyAlignment="0" applyProtection="0"/>
    <xf numFmtId="0" fontId="7" fillId="0" borderId="0"/>
  </cellStyleXfs>
  <cellXfs count="50">
    <xf numFmtId="0" fontId="0" fillId="0" borderId="0" xfId="0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3" fontId="5" fillId="0" borderId="0" xfId="0" applyNumberFormat="1" applyFont="1"/>
    <xf numFmtId="164" fontId="5" fillId="0" borderId="0" xfId="0" applyNumberFormat="1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6" fillId="0" borderId="1" xfId="0" applyFont="1" applyBorder="1" applyAlignment="1">
      <alignment horizontal="right" wrapText="1"/>
    </xf>
    <xf numFmtId="3" fontId="6" fillId="0" borderId="0" xfId="0" applyNumberFormat="1" applyFont="1"/>
    <xf numFmtId="164" fontId="6" fillId="0" borderId="0" xfId="0" applyNumberFormat="1" applyFont="1"/>
    <xf numFmtId="0" fontId="6" fillId="0" borderId="1" xfId="0" applyFont="1" applyBorder="1"/>
    <xf numFmtId="3" fontId="6" fillId="0" borderId="1" xfId="0" applyNumberFormat="1" applyFont="1" applyBorder="1"/>
    <xf numFmtId="164" fontId="6" fillId="0" borderId="1" xfId="0" applyNumberFormat="1" applyFont="1" applyBorder="1"/>
    <xf numFmtId="0" fontId="11" fillId="0" borderId="0" xfId="0" applyFont="1"/>
    <xf numFmtId="0" fontId="12" fillId="0" borderId="0" xfId="0" applyFont="1"/>
    <xf numFmtId="0" fontId="6" fillId="0" borderId="0" xfId="0" applyFont="1" applyAlignment="1">
      <alignment horizontal="left"/>
    </xf>
    <xf numFmtId="0" fontId="6" fillId="0" borderId="0" xfId="0" applyFont="1" applyAlignment="1">
      <alignment horizontal="left" wrapText="1"/>
    </xf>
    <xf numFmtId="0" fontId="6" fillId="0" borderId="0" xfId="0" applyFont="1" applyAlignment="1">
      <alignment wrapText="1"/>
    </xf>
    <xf numFmtId="0" fontId="0" fillId="0" borderId="0" xfId="0" applyAlignment="1">
      <alignment horizontal="right"/>
    </xf>
    <xf numFmtId="3" fontId="6" fillId="0" borderId="0" xfId="0" applyNumberFormat="1" applyFont="1" applyAlignment="1">
      <alignment horizontal="right"/>
    </xf>
    <xf numFmtId="0" fontId="6" fillId="0" borderId="0" xfId="0" applyFont="1" applyAlignment="1">
      <alignment horizontal="right"/>
    </xf>
    <xf numFmtId="164" fontId="6" fillId="0" borderId="0" xfId="0" applyNumberFormat="1" applyFont="1" applyAlignment="1">
      <alignment horizontal="right"/>
    </xf>
    <xf numFmtId="3" fontId="10" fillId="0" borderId="0" xfId="0" applyNumberFormat="1" applyFont="1" applyAlignment="1">
      <alignment horizontal="right"/>
    </xf>
    <xf numFmtId="0" fontId="10" fillId="0" borderId="0" xfId="0" applyFont="1" applyAlignment="1">
      <alignment horizontal="right"/>
    </xf>
    <xf numFmtId="164" fontId="10" fillId="0" borderId="0" xfId="0" applyNumberFormat="1" applyFont="1" applyAlignment="1">
      <alignment horizontal="right"/>
    </xf>
    <xf numFmtId="0" fontId="14" fillId="2" borderId="0" xfId="2" applyFont="1" applyFill="1"/>
    <xf numFmtId="0" fontId="7" fillId="2" borderId="0" xfId="2" applyFill="1"/>
    <xf numFmtId="0" fontId="15" fillId="2" borderId="0" xfId="2" applyFont="1" applyFill="1"/>
    <xf numFmtId="0" fontId="13" fillId="2" borderId="0" xfId="1" applyFill="1" applyAlignment="1" applyProtection="1"/>
    <xf numFmtId="0" fontId="7" fillId="2" borderId="0" xfId="2" applyFill="1" applyAlignment="1">
      <alignment vertical="center"/>
    </xf>
    <xf numFmtId="0" fontId="7" fillId="2" borderId="0" xfId="2" applyFill="1" applyAlignment="1">
      <alignment horizontal="left" vertical="center"/>
    </xf>
    <xf numFmtId="165" fontId="6" fillId="0" borderId="0" xfId="0" applyNumberFormat="1" applyFont="1" applyAlignment="1">
      <alignment horizontal="right"/>
    </xf>
    <xf numFmtId="165" fontId="10" fillId="0" borderId="0" xfId="0" applyNumberFormat="1" applyFont="1" applyAlignment="1">
      <alignment horizontal="right"/>
    </xf>
    <xf numFmtId="0" fontId="2" fillId="0" borderId="0" xfId="0" applyFont="1" applyAlignment="1">
      <alignment horizontal="left"/>
    </xf>
    <xf numFmtId="0" fontId="16" fillId="0" borderId="0" xfId="0" applyFont="1"/>
    <xf numFmtId="0" fontId="17" fillId="0" borderId="0" xfId="0" applyFont="1"/>
    <xf numFmtId="0" fontId="17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3" fontId="16" fillId="0" borderId="0" xfId="0" applyNumberFormat="1" applyFont="1"/>
    <xf numFmtId="3" fontId="17" fillId="0" borderId="0" xfId="0" applyNumberFormat="1" applyFont="1" applyAlignment="1">
      <alignment horizontal="center"/>
    </xf>
    <xf numFmtId="0" fontId="17" fillId="0" borderId="1" xfId="0" applyFont="1" applyBorder="1" applyAlignment="1">
      <alignment horizontal="center"/>
    </xf>
    <xf numFmtId="0" fontId="16" fillId="0" borderId="1" xfId="0" applyFont="1" applyBorder="1"/>
    <xf numFmtId="0" fontId="16" fillId="0" borderId="1" xfId="0" applyFont="1" applyBorder="1" applyAlignment="1">
      <alignment horizontal="center"/>
    </xf>
    <xf numFmtId="164" fontId="16" fillId="0" borderId="0" xfId="0" applyNumberFormat="1" applyFont="1" applyAlignment="1">
      <alignment horizontal="center"/>
    </xf>
    <xf numFmtId="3" fontId="1" fillId="0" borderId="0" xfId="0" applyNumberFormat="1" applyFont="1" applyAlignment="1">
      <alignment horizontal="right"/>
    </xf>
    <xf numFmtId="0" fontId="17" fillId="0" borderId="0" xfId="0" applyFont="1" applyAlignment="1">
      <alignment horizontal="center"/>
    </xf>
    <xf numFmtId="164" fontId="1" fillId="0" borderId="0" xfId="0" applyNumberFormat="1" applyFont="1" applyAlignment="1">
      <alignment horizontal="right"/>
    </xf>
  </cellXfs>
  <cellStyles count="3">
    <cellStyle name="Hyperlink" xfId="1" builtinId="8"/>
    <cellStyle name="Normal" xfId="0" builtinId="0"/>
    <cellStyle name="Normal 2" xfId="2" xr:uid="{E6381FC2-BC42-4A30-AF08-40D2E2F6FE23}"/>
  </cellStyles>
  <dxfs count="2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worksheet" Target="worksheets/sheet12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5" Type="http://schemas.openxmlformats.org/officeDocument/2006/relationships/worksheet" Target="worksheets/sheet4.xml"/><Relationship Id="rId15" Type="http://schemas.openxmlformats.org/officeDocument/2006/relationships/theme" Target="theme/theme1.xml"/><Relationship Id="rId10" Type="http://schemas.openxmlformats.org/officeDocument/2006/relationships/worksheet" Target="worksheets/sheet9.xml"/><Relationship Id="rId19" Type="http://schemas.openxmlformats.org/officeDocument/2006/relationships/customXml" Target="../customXml/item1.xml"/><Relationship Id="rId4" Type="http://schemas.openxmlformats.org/officeDocument/2006/relationships/chartsheet" Target="chartsheets/sheet1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 sz="1400" b="1">
                <a:effectLst/>
                <a:latin typeface="Arial" panose="020B0604020202020204" pitchFamily="34" charset="0"/>
                <a:cs typeface="Arial" panose="020B0604020202020204" pitchFamily="34" charset="0"/>
              </a:rPr>
              <a:t>Maternities recorded as having any type of diabetes 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/>
                </a:solidFill>
              </a:defRPr>
            </a:pPr>
            <a:endParaRPr lang="en-GB" b="1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1348281860971363E-2"/>
          <c:y val="9.1826307863055998E-2"/>
          <c:w val="0.91361214999639606"/>
          <c:h val="0.80422277834012867"/>
        </c:manualLayout>
      </c:layout>
      <c:lineChart>
        <c:grouping val="standard"/>
        <c:varyColors val="0"/>
        <c:ser>
          <c:idx val="0"/>
          <c:order val="0"/>
          <c:spPr>
            <a:ln w="412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Figure4.1_data!$A$4:$A$18</c:f>
              <c:strCache>
                <c:ptCount val="15"/>
                <c:pt idx="0">
                  <c:v>2009/10</c:v>
                </c:pt>
                <c:pt idx="1">
                  <c:v>2010/11</c:v>
                </c:pt>
                <c:pt idx="2">
                  <c:v>2011/12</c:v>
                </c:pt>
                <c:pt idx="3">
                  <c:v>2012/13</c:v>
                </c:pt>
                <c:pt idx="4">
                  <c:v>2013/14</c:v>
                </c:pt>
                <c:pt idx="5">
                  <c:v>2014/15</c:v>
                </c:pt>
                <c:pt idx="6">
                  <c:v>2015/16</c:v>
                </c:pt>
                <c:pt idx="7">
                  <c:v>2016/17</c:v>
                </c:pt>
                <c:pt idx="8">
                  <c:v>2017/18</c:v>
                </c:pt>
                <c:pt idx="9">
                  <c:v>2018/19</c:v>
                </c:pt>
                <c:pt idx="10">
                  <c:v>2019/20</c:v>
                </c:pt>
                <c:pt idx="11">
                  <c:v>2020/21</c:v>
                </c:pt>
                <c:pt idx="12">
                  <c:v>2021/22</c:v>
                </c:pt>
                <c:pt idx="13">
                  <c:v>2022/23</c:v>
                </c:pt>
                <c:pt idx="14">
                  <c:v>2023/24</c:v>
                </c:pt>
              </c:strCache>
            </c:strRef>
          </c:cat>
          <c:val>
            <c:numRef>
              <c:f>Figure4.1_data!$L$4:$L$18</c:f>
              <c:numCache>
                <c:formatCode>0.0</c:formatCode>
                <c:ptCount val="15"/>
                <c:pt idx="0">
                  <c:v>1.6735790108344144</c:v>
                </c:pt>
                <c:pt idx="1">
                  <c:v>1.9506649584062654</c:v>
                </c:pt>
                <c:pt idx="2">
                  <c:v>2.194156052659745</c:v>
                </c:pt>
                <c:pt idx="3">
                  <c:v>3.0057251908396947</c:v>
                </c:pt>
                <c:pt idx="4">
                  <c:v>3.3685749634461817</c:v>
                </c:pt>
                <c:pt idx="5">
                  <c:v>3.7488513399471146</c:v>
                </c:pt>
                <c:pt idx="6">
                  <c:v>3.8686375991361652</c:v>
                </c:pt>
                <c:pt idx="7">
                  <c:v>4.197699319650539</c:v>
                </c:pt>
                <c:pt idx="8">
                  <c:v>4.8058999918956156</c:v>
                </c:pt>
                <c:pt idx="9">
                  <c:v>6.4250788283142164</c:v>
                </c:pt>
                <c:pt idx="10">
                  <c:v>6.358020705537978</c:v>
                </c:pt>
                <c:pt idx="11">
                  <c:v>7.2965325188645345</c:v>
                </c:pt>
                <c:pt idx="12">
                  <c:v>8.9155392428833586</c:v>
                </c:pt>
                <c:pt idx="13">
                  <c:v>9.2693663948970197</c:v>
                </c:pt>
                <c:pt idx="14">
                  <c:v>9.2084701619295668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F6-48FF-98A2-3A57FA5CE0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6209104"/>
        <c:axId val="1356209584"/>
      </c:lineChart>
      <c:catAx>
        <c:axId val="1356209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1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356209584"/>
        <c:crosses val="autoZero"/>
        <c:auto val="1"/>
        <c:lblAlgn val="ctr"/>
        <c:lblOffset val="100"/>
        <c:noMultiLvlLbl val="0"/>
      </c:catAx>
      <c:valAx>
        <c:axId val="135620958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%</a:t>
                </a:r>
              </a:p>
            </c:rich>
          </c:tx>
          <c:layout>
            <c:manualLayout>
              <c:xMode val="edge"/>
              <c:yMode val="edge"/>
              <c:x val="5.8794927546303244E-3"/>
              <c:y val="0.476279078079847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356209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89E6F14-2145-4E86-ACE6-5FEB94490417}">
  <sheetPr/>
  <sheetViews>
    <sheetView zoomScale="90" workbookViewId="0"/>
  </sheetViews>
  <pageMargins left="0.7" right="0.7" top="0.75" bottom="0.75" header="0.3" footer="0.3"/>
  <drawing r:id="rId1"/>
</chartsheet>
</file>

<file path=xl/ctrlProps/ctrlProp1.xml><?xml version="1.0" encoding="utf-8"?>
<formControlPr xmlns="http://schemas.microsoft.com/office/spreadsheetml/2009/9/main" objectType="Drop" dropLines="5" dropStyle="combo" dx="16" fmlaLink="Lookup!$A$2" fmlaRange="Lookup!$B$4:$B$23" noThreeD="1" sel="20" val="15"/>
</file>

<file path=xl/ctrlProps/ctrlProp2.xml><?xml version="1.0" encoding="utf-8"?>
<formControlPr xmlns="http://schemas.microsoft.com/office/spreadsheetml/2009/9/main" objectType="Drop" dropLines="5" dropStyle="combo" dx="16" fmlaLink="Lookup!$A$2" fmlaRange="Lookup!$B$4:$B$23" noThreeD="1" sel="20" val="15"/>
</file>

<file path=xl/ctrlProps/ctrlProp3.xml><?xml version="1.0" encoding="utf-8"?>
<formControlPr xmlns="http://schemas.microsoft.com/office/spreadsheetml/2009/9/main" objectType="Drop" dropLines="5" dropStyle="combo" dx="16" fmlaLink="Lookup!$A$2" fmlaRange="Lookup!$B$4:$B$23" noThreeD="1" sel="20" val="15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1583" cy="604308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485775</xdr:colOff>
          <xdr:row>2</xdr:row>
          <xdr:rowOff>171450</xdr:rowOff>
        </xdr:from>
        <xdr:to>
          <xdr:col>1</xdr:col>
          <xdr:colOff>1552575</xdr:colOff>
          <xdr:row>4</xdr:row>
          <xdr:rowOff>38100</xdr:rowOff>
        </xdr:to>
        <xdr:sp macro="" textlink="">
          <xdr:nvSpPr>
            <xdr:cNvPr id="6146" name="Drop Down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4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466725</xdr:colOff>
          <xdr:row>3</xdr:row>
          <xdr:rowOff>0</xdr:rowOff>
        </xdr:from>
        <xdr:to>
          <xdr:col>1</xdr:col>
          <xdr:colOff>1533525</xdr:colOff>
          <xdr:row>4</xdr:row>
          <xdr:rowOff>38100</xdr:rowOff>
        </xdr:to>
        <xdr:sp macro="" textlink="">
          <xdr:nvSpPr>
            <xdr:cNvPr id="10241" name="Drop Down 1" hidden="1">
              <a:extLst>
                <a:ext uri="{63B3BB69-23CF-44E3-9099-C40C66FF867C}">
                  <a14:compatExt spid="_x0000_s10241"/>
                </a:ext>
                <a:ext uri="{FF2B5EF4-FFF2-40B4-BE49-F238E27FC236}">
                  <a16:creationId xmlns:a16="http://schemas.microsoft.com/office/drawing/2014/main" id="{00000000-0008-0000-0600-000001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476250</xdr:colOff>
          <xdr:row>3</xdr:row>
          <xdr:rowOff>0</xdr:rowOff>
        </xdr:from>
        <xdr:to>
          <xdr:col>1</xdr:col>
          <xdr:colOff>1543050</xdr:colOff>
          <xdr:row>4</xdr:row>
          <xdr:rowOff>38100</xdr:rowOff>
        </xdr:to>
        <xdr:sp macro="" textlink="">
          <xdr:nvSpPr>
            <xdr:cNvPr id="11265" name="Drop Down 1" hidden="1">
              <a:extLst>
                <a:ext uri="{63B3BB69-23CF-44E3-9099-C40C66FF867C}">
                  <a14:compatExt spid="_x0000_s11265"/>
                </a:ext>
                <a:ext uri="{FF2B5EF4-FFF2-40B4-BE49-F238E27FC236}">
                  <a16:creationId xmlns:a16="http://schemas.microsoft.com/office/drawing/2014/main" id="{00000000-0008-0000-0800-000001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trlProp" Target="../ctrlProps/ctrlProp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4D271-9110-4BBC-B5E4-C5C7302D059A}">
  <dimension ref="A1:I17"/>
  <sheetViews>
    <sheetView tabSelected="1" workbookViewId="0">
      <selection activeCell="A2" sqref="A2"/>
    </sheetView>
  </sheetViews>
  <sheetFormatPr defaultColWidth="9.140625" defaultRowHeight="12.75" x14ac:dyDescent="0.2"/>
  <cols>
    <col min="1" max="1" width="12.42578125" style="29" bestFit="1" customWidth="1"/>
    <col min="2" max="2" width="13.42578125" style="29" customWidth="1"/>
    <col min="3" max="3" width="84.7109375" style="29" bestFit="1" customWidth="1"/>
    <col min="4" max="9" width="9.140625" style="29"/>
    <col min="10" max="10" width="25.140625" style="29" customWidth="1"/>
    <col min="11" max="16384" width="9.140625" style="29"/>
  </cols>
  <sheetData>
    <row r="1" spans="1:9" ht="15" customHeight="1" x14ac:dyDescent="0.25">
      <c r="A1" s="28" t="s">
        <v>1039</v>
      </c>
    </row>
    <row r="3" spans="1:9" x14ac:dyDescent="0.2">
      <c r="A3" s="30" t="s">
        <v>1031</v>
      </c>
    </row>
    <row r="5" spans="1:9" ht="15" x14ac:dyDescent="0.25">
      <c r="A5" s="31" t="s">
        <v>1032</v>
      </c>
      <c r="B5" s="32" t="s">
        <v>93</v>
      </c>
      <c r="C5" s="33"/>
      <c r="D5" s="33"/>
      <c r="E5" s="33"/>
    </row>
    <row r="6" spans="1:9" ht="15" x14ac:dyDescent="0.25">
      <c r="A6" s="31"/>
      <c r="B6" s="33"/>
      <c r="C6" s="33"/>
      <c r="D6" s="33"/>
      <c r="E6" s="33"/>
    </row>
    <row r="7" spans="1:9" ht="15" x14ac:dyDescent="0.25">
      <c r="A7" s="31" t="s">
        <v>1033</v>
      </c>
      <c r="B7" s="32" t="s">
        <v>1103</v>
      </c>
      <c r="C7" s="33"/>
      <c r="D7" s="33"/>
      <c r="E7" s="33"/>
      <c r="F7" s="33"/>
    </row>
    <row r="8" spans="1:9" ht="15" x14ac:dyDescent="0.25">
      <c r="A8" s="31"/>
      <c r="B8" s="33"/>
      <c r="C8" s="33"/>
      <c r="D8" s="33"/>
      <c r="E8" s="33"/>
      <c r="F8" s="33"/>
    </row>
    <row r="9" spans="1:9" ht="15" x14ac:dyDescent="0.25">
      <c r="A9" s="31" t="s">
        <v>1034</v>
      </c>
      <c r="B9" s="32" t="s">
        <v>1028</v>
      </c>
      <c r="C9" s="33"/>
      <c r="D9" s="33"/>
      <c r="E9" s="33"/>
      <c r="F9" s="33"/>
      <c r="G9" s="33"/>
      <c r="H9" s="33"/>
      <c r="I9" s="33"/>
    </row>
    <row r="10" spans="1:9" ht="15" x14ac:dyDescent="0.25">
      <c r="A10" s="31"/>
      <c r="B10" s="32"/>
      <c r="C10" s="33"/>
      <c r="D10" s="33"/>
      <c r="E10" s="33"/>
      <c r="F10" s="33"/>
      <c r="G10" s="33"/>
      <c r="H10" s="33"/>
      <c r="I10" s="33"/>
    </row>
    <row r="11" spans="1:9" ht="15" x14ac:dyDescent="0.25">
      <c r="A11" s="31" t="s">
        <v>1035</v>
      </c>
      <c r="B11" s="32" t="s">
        <v>1102</v>
      </c>
    </row>
    <row r="12" spans="1:9" ht="15" x14ac:dyDescent="0.25">
      <c r="B12" s="31"/>
      <c r="C12" s="32"/>
    </row>
    <row r="13" spans="1:9" ht="15" x14ac:dyDescent="0.25">
      <c r="A13" s="31" t="s">
        <v>1036</v>
      </c>
      <c r="B13" s="29" t="s">
        <v>114</v>
      </c>
    </row>
    <row r="15" spans="1:9" ht="15" x14ac:dyDescent="0.25">
      <c r="A15" s="31" t="s">
        <v>1037</v>
      </c>
      <c r="B15" s="29" t="s">
        <v>1040</v>
      </c>
    </row>
    <row r="17" spans="1:2" ht="15" x14ac:dyDescent="0.25">
      <c r="A17" s="31" t="s">
        <v>1038</v>
      </c>
      <c r="B17" s="29" t="s">
        <v>113</v>
      </c>
    </row>
  </sheetData>
  <hyperlinks>
    <hyperlink ref="A5" location="'4.1'!A1" display="Table 4.1" xr:uid="{438C373A-01AB-44A0-B643-6B7827352A4B}"/>
    <hyperlink ref="A7" location="'4.2'!A1" display="Table 4.2" xr:uid="{4AAD3364-3D52-4161-8E45-06DED5AA37FC}"/>
    <hyperlink ref="A9" location="'4.3'!A1" display="Table 4.3" xr:uid="{92BA22F5-9093-4A7B-86A1-A3655A32B56E}"/>
    <hyperlink ref="A11" location="'4.4'!A1" display="Table 4.4" xr:uid="{F7F708DB-93D5-43D0-A4B4-A872C6533990}"/>
    <hyperlink ref="A13" location="'4.5'!A1" display="Table 4.5" xr:uid="{047320F4-F713-4129-98D4-8702C25C0904}"/>
    <hyperlink ref="A17" location="'4.7'!A1" display="Table 4.7" xr:uid="{96190A74-C492-4B4A-9741-D5860660FF09}"/>
    <hyperlink ref="A15" location="'4.6'!A1" display="Table 4.6" xr:uid="{2BDCB330-4F17-4726-B0F2-E306B63959BF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2E852-9CFD-4C94-8808-2E1B24352BB0}">
  <dimension ref="A1:L18"/>
  <sheetViews>
    <sheetView zoomScale="95" zoomScaleNormal="95" workbookViewId="0">
      <selection activeCell="A3" sqref="A3"/>
    </sheetView>
  </sheetViews>
  <sheetFormatPr defaultRowHeight="14.25" x14ac:dyDescent="0.2"/>
  <cols>
    <col min="1" max="2" width="10.7109375" style="2" customWidth="1"/>
    <col min="3" max="7" width="11.7109375" style="2" customWidth="1"/>
    <col min="8" max="8" width="2.7109375" style="2" customWidth="1"/>
    <col min="9" max="12" width="11.7109375" style="2" customWidth="1"/>
    <col min="13" max="16384" width="9.140625" style="2"/>
  </cols>
  <sheetData>
    <row r="1" spans="1:12" ht="15.75" x14ac:dyDescent="0.25">
      <c r="A1" s="1" t="s">
        <v>114</v>
      </c>
    </row>
    <row r="2" spans="1:12" ht="15.75" x14ac:dyDescent="0.25">
      <c r="A2" s="1" t="s">
        <v>1053</v>
      </c>
    </row>
    <row r="3" spans="1:12" s="3" customFormat="1" ht="12.75" x14ac:dyDescent="0.2"/>
    <row r="4" spans="1:12" s="3" customFormat="1" ht="12.75" x14ac:dyDescent="0.2">
      <c r="B4" s="9" t="s">
        <v>0</v>
      </c>
      <c r="I4" s="9" t="s">
        <v>1</v>
      </c>
    </row>
    <row r="5" spans="1:12" s="3" customFormat="1" ht="30" customHeight="1" x14ac:dyDescent="0.2">
      <c r="B5" s="10" t="s">
        <v>17</v>
      </c>
      <c r="C5" s="10" t="s">
        <v>60</v>
      </c>
      <c r="D5" s="10" t="s">
        <v>62</v>
      </c>
      <c r="E5" s="10" t="s">
        <v>61</v>
      </c>
      <c r="F5" s="10" t="s">
        <v>92</v>
      </c>
      <c r="G5" s="10" t="s">
        <v>59</v>
      </c>
      <c r="H5" s="10"/>
      <c r="I5" s="10" t="s">
        <v>60</v>
      </c>
      <c r="J5" s="10" t="s">
        <v>62</v>
      </c>
      <c r="K5" s="10" t="s">
        <v>61</v>
      </c>
      <c r="L5" s="10" t="s">
        <v>92</v>
      </c>
    </row>
    <row r="6" spans="1:12" s="3" customFormat="1" ht="12.75" x14ac:dyDescent="0.2">
      <c r="A6" s="3" t="s">
        <v>89</v>
      </c>
      <c r="B6" s="22">
        <v>1088</v>
      </c>
      <c r="C6" s="22">
        <v>1046</v>
      </c>
      <c r="D6" s="22">
        <v>27</v>
      </c>
      <c r="E6" s="22">
        <v>6</v>
      </c>
      <c r="F6" s="22" t="s">
        <v>1104</v>
      </c>
      <c r="G6" s="22">
        <v>9</v>
      </c>
      <c r="H6" s="23"/>
      <c r="I6" s="24">
        <v>96.941612604263199</v>
      </c>
      <c r="J6" s="24">
        <v>2.50231696014828</v>
      </c>
      <c r="K6" s="24">
        <v>0.55607043558850699</v>
      </c>
      <c r="L6" s="24" t="s">
        <v>1104</v>
      </c>
    </row>
    <row r="7" spans="1:12" s="3" customFormat="1" ht="12.75" x14ac:dyDescent="0.2">
      <c r="A7" s="3" t="s">
        <v>18</v>
      </c>
      <c r="B7" s="22">
        <v>5072</v>
      </c>
      <c r="C7" s="22">
        <v>4732</v>
      </c>
      <c r="D7" s="22">
        <v>271</v>
      </c>
      <c r="E7" s="22">
        <v>49</v>
      </c>
      <c r="F7" s="22">
        <v>6</v>
      </c>
      <c r="G7" s="22">
        <v>14</v>
      </c>
      <c r="H7" s="23"/>
      <c r="I7" s="24">
        <v>93.554764729141894</v>
      </c>
      <c r="J7" s="24">
        <v>5.3578489521549999</v>
      </c>
      <c r="K7" s="24">
        <v>0.96876235666271204</v>
      </c>
      <c r="L7" s="24">
        <v>0.118623962040332</v>
      </c>
    </row>
    <row r="8" spans="1:12" s="3" customFormat="1" ht="12.75" x14ac:dyDescent="0.2">
      <c r="A8" s="3" t="s">
        <v>19</v>
      </c>
      <c r="B8" s="22">
        <v>11544</v>
      </c>
      <c r="C8" s="22">
        <v>10511</v>
      </c>
      <c r="D8" s="22">
        <v>834</v>
      </c>
      <c r="E8" s="22">
        <v>142</v>
      </c>
      <c r="F8" s="22">
        <v>5</v>
      </c>
      <c r="G8" s="22">
        <v>52</v>
      </c>
      <c r="H8" s="23"/>
      <c r="I8" s="24">
        <v>91.463626870866605</v>
      </c>
      <c r="J8" s="24">
        <v>7.2572224155934499</v>
      </c>
      <c r="K8" s="24">
        <v>1.2356421858684301</v>
      </c>
      <c r="L8" s="24">
        <v>4.3508527671423498E-2</v>
      </c>
    </row>
    <row r="9" spans="1:12" s="3" customFormat="1" ht="12.75" x14ac:dyDescent="0.2">
      <c r="A9" s="3" t="s">
        <v>20</v>
      </c>
      <c r="B9" s="22">
        <v>15686</v>
      </c>
      <c r="C9" s="22">
        <v>14220</v>
      </c>
      <c r="D9" s="22">
        <v>1181</v>
      </c>
      <c r="E9" s="22">
        <v>198</v>
      </c>
      <c r="F9" s="22">
        <v>6</v>
      </c>
      <c r="G9" s="22">
        <v>81</v>
      </c>
      <c r="H9" s="23"/>
      <c r="I9" s="24">
        <v>91.124639538609401</v>
      </c>
      <c r="J9" s="24">
        <v>7.5680871515539803</v>
      </c>
      <c r="K9" s="24">
        <v>1.26882409484139</v>
      </c>
      <c r="L9" s="24">
        <v>3.8449214995193798E-2</v>
      </c>
    </row>
    <row r="10" spans="1:12" s="3" customFormat="1" ht="12.75" x14ac:dyDescent="0.2">
      <c r="A10" s="3" t="s">
        <v>21</v>
      </c>
      <c r="B10" s="22">
        <v>8946</v>
      </c>
      <c r="C10" s="22">
        <v>7867</v>
      </c>
      <c r="D10" s="22">
        <v>870</v>
      </c>
      <c r="E10" s="22">
        <v>144</v>
      </c>
      <c r="F10" s="22">
        <v>5</v>
      </c>
      <c r="G10" s="22">
        <v>60</v>
      </c>
      <c r="H10" s="23"/>
      <c r="I10" s="24">
        <v>88.532523069997694</v>
      </c>
      <c r="J10" s="24">
        <v>9.7906819716407796</v>
      </c>
      <c r="K10" s="24">
        <v>1.6205266711681201</v>
      </c>
      <c r="L10" s="24">
        <v>5.6268287193337797E-2</v>
      </c>
    </row>
    <row r="11" spans="1:12" s="3" customFormat="1" ht="12.75" x14ac:dyDescent="0.2">
      <c r="A11" s="3" t="s">
        <v>22</v>
      </c>
      <c r="B11" s="22">
        <v>2047</v>
      </c>
      <c r="C11" s="22">
        <v>1713</v>
      </c>
      <c r="D11" s="22">
        <v>283</v>
      </c>
      <c r="E11" s="22">
        <v>38</v>
      </c>
      <c r="F11" s="22">
        <v>1</v>
      </c>
      <c r="G11" s="22">
        <v>12</v>
      </c>
      <c r="H11" s="23"/>
      <c r="I11" s="24">
        <v>84.176904176904102</v>
      </c>
      <c r="J11" s="24">
        <v>13.9066339066339</v>
      </c>
      <c r="K11" s="24">
        <v>1.8673218673218599</v>
      </c>
      <c r="L11" s="24">
        <v>4.9140049140049102E-2</v>
      </c>
    </row>
    <row r="12" spans="1:12" s="3" customFormat="1" ht="12.75" x14ac:dyDescent="0.2">
      <c r="A12" s="9" t="s">
        <v>17</v>
      </c>
      <c r="B12" s="25">
        <v>44383</v>
      </c>
      <c r="C12" s="25">
        <v>40089</v>
      </c>
      <c r="D12" s="25">
        <v>3466</v>
      </c>
      <c r="E12" s="25">
        <v>577</v>
      </c>
      <c r="F12" s="25">
        <v>23</v>
      </c>
      <c r="G12" s="25">
        <v>228</v>
      </c>
      <c r="H12" s="26"/>
      <c r="I12" s="27">
        <v>90.791529838070403</v>
      </c>
      <c r="J12" s="27">
        <v>7.8496206545125098</v>
      </c>
      <c r="K12" s="27">
        <v>1.3067602762993999</v>
      </c>
      <c r="L12" s="27">
        <v>5.2089231117653699E-2</v>
      </c>
    </row>
    <row r="13" spans="1:12" s="3" customFormat="1" ht="12.75" x14ac:dyDescent="0.2">
      <c r="A13" s="13"/>
      <c r="B13" s="14"/>
      <c r="C13" s="14"/>
      <c r="D13" s="14"/>
      <c r="E13" s="14"/>
      <c r="F13" s="14"/>
      <c r="G13" s="14"/>
      <c r="H13" s="13"/>
      <c r="I13" s="15"/>
      <c r="J13" s="15"/>
      <c r="K13" s="15"/>
      <c r="L13" s="15"/>
    </row>
    <row r="14" spans="1:12" x14ac:dyDescent="0.2">
      <c r="A14" s="16" t="s">
        <v>1052</v>
      </c>
      <c r="B14" s="5"/>
      <c r="C14" s="5"/>
      <c r="D14" s="5"/>
      <c r="E14" s="5"/>
      <c r="F14" s="5"/>
      <c r="G14" s="5"/>
      <c r="I14" s="6"/>
      <c r="J14" s="6"/>
      <c r="K14" s="6"/>
      <c r="L14" s="6"/>
    </row>
    <row r="15" spans="1:12" x14ac:dyDescent="0.2">
      <c r="A15" s="17" t="s">
        <v>64</v>
      </c>
    </row>
    <row r="16" spans="1:12" x14ac:dyDescent="0.2">
      <c r="A16" s="16" t="s">
        <v>90</v>
      </c>
    </row>
    <row r="17" spans="1:1" x14ac:dyDescent="0.2">
      <c r="A17" s="16" t="s">
        <v>1044</v>
      </c>
    </row>
    <row r="18" spans="1:1" x14ac:dyDescent="0.2">
      <c r="A18" s="16" t="s">
        <v>91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85808-F094-4FA0-A14D-32F8050FDEB9}">
  <dimension ref="A1:L18"/>
  <sheetViews>
    <sheetView zoomScale="95" zoomScaleNormal="95" workbookViewId="0">
      <selection activeCell="A3" sqref="A3"/>
    </sheetView>
  </sheetViews>
  <sheetFormatPr defaultRowHeight="14.25" x14ac:dyDescent="0.2"/>
  <cols>
    <col min="1" max="1" width="18.7109375" style="2" customWidth="1"/>
    <col min="2" max="2" width="10.7109375" style="2" customWidth="1"/>
    <col min="3" max="7" width="11.7109375" style="2" customWidth="1"/>
    <col min="8" max="8" width="2.7109375" style="2" customWidth="1"/>
    <col min="9" max="12" width="11.7109375" style="2" customWidth="1"/>
    <col min="13" max="16384" width="9.140625" style="2"/>
  </cols>
  <sheetData>
    <row r="1" spans="1:12" ht="15.75" x14ac:dyDescent="0.25">
      <c r="A1" s="1" t="s">
        <v>1040</v>
      </c>
    </row>
    <row r="2" spans="1:12" ht="15.75" x14ac:dyDescent="0.25">
      <c r="A2" s="1" t="s">
        <v>1053</v>
      </c>
    </row>
    <row r="3" spans="1:12" s="3" customFormat="1" ht="12.75" x14ac:dyDescent="0.2"/>
    <row r="4" spans="1:12" s="3" customFormat="1" ht="12.75" x14ac:dyDescent="0.2">
      <c r="B4" s="9" t="s">
        <v>0</v>
      </c>
      <c r="I4" s="9" t="s">
        <v>1</v>
      </c>
    </row>
    <row r="5" spans="1:12" s="3" customFormat="1" ht="30" customHeight="1" x14ac:dyDescent="0.2">
      <c r="B5" s="10" t="s">
        <v>17</v>
      </c>
      <c r="C5" s="10" t="s">
        <v>60</v>
      </c>
      <c r="D5" s="10" t="s">
        <v>62</v>
      </c>
      <c r="E5" s="10" t="s">
        <v>61</v>
      </c>
      <c r="F5" s="10" t="s">
        <v>92</v>
      </c>
      <c r="G5" s="10" t="s">
        <v>59</v>
      </c>
      <c r="H5" s="10"/>
      <c r="I5" s="10" t="s">
        <v>60</v>
      </c>
      <c r="J5" s="10" t="s">
        <v>62</v>
      </c>
      <c r="K5" s="10" t="s">
        <v>61</v>
      </c>
      <c r="L5" s="10" t="s">
        <v>92</v>
      </c>
    </row>
    <row r="6" spans="1:12" s="3" customFormat="1" ht="12.75" x14ac:dyDescent="0.2">
      <c r="A6" s="18" t="s">
        <v>23</v>
      </c>
      <c r="B6" s="22">
        <v>10817</v>
      </c>
      <c r="C6" s="22">
        <v>9511</v>
      </c>
      <c r="D6" s="22">
        <v>1098</v>
      </c>
      <c r="E6" s="22">
        <v>160</v>
      </c>
      <c r="F6" s="22">
        <v>8</v>
      </c>
      <c r="G6" s="22">
        <v>40</v>
      </c>
      <c r="H6" s="23"/>
      <c r="I6" s="24">
        <v>88.252760508490297</v>
      </c>
      <c r="J6" s="24">
        <v>10.1883641087501</v>
      </c>
      <c r="K6" s="24">
        <v>1.4846432216757901</v>
      </c>
      <c r="L6" s="24">
        <v>7.4232161083789494E-2</v>
      </c>
    </row>
    <row r="7" spans="1:12" s="3" customFormat="1" ht="12.75" x14ac:dyDescent="0.2">
      <c r="A7" s="18">
        <v>2</v>
      </c>
      <c r="B7" s="22">
        <v>9091</v>
      </c>
      <c r="C7" s="22">
        <v>8161</v>
      </c>
      <c r="D7" s="22">
        <v>740</v>
      </c>
      <c r="E7" s="22">
        <v>129</v>
      </c>
      <c r="F7" s="22">
        <v>3</v>
      </c>
      <c r="G7" s="22">
        <v>58</v>
      </c>
      <c r="H7" s="23"/>
      <c r="I7" s="24">
        <v>90.346507251190005</v>
      </c>
      <c r="J7" s="24">
        <v>8.1921842134396101</v>
      </c>
      <c r="K7" s="24">
        <v>1.42809697774825</v>
      </c>
      <c r="L7" s="24">
        <v>3.3211557622052398E-2</v>
      </c>
    </row>
    <row r="8" spans="1:12" s="3" customFormat="1" ht="12.75" x14ac:dyDescent="0.2">
      <c r="A8" s="18">
        <v>3</v>
      </c>
      <c r="B8" s="22">
        <v>8154</v>
      </c>
      <c r="C8" s="22">
        <v>7400</v>
      </c>
      <c r="D8" s="22">
        <v>605</v>
      </c>
      <c r="E8" s="22">
        <v>106</v>
      </c>
      <c r="F8" s="22">
        <v>6</v>
      </c>
      <c r="G8" s="22">
        <v>37</v>
      </c>
      <c r="H8" s="23"/>
      <c r="I8" s="24">
        <v>91.166687199704299</v>
      </c>
      <c r="J8" s="24">
        <v>7.4534926697055504</v>
      </c>
      <c r="K8" s="24">
        <v>1.3059011950227899</v>
      </c>
      <c r="L8" s="24">
        <v>7.3918935567327801E-2</v>
      </c>
    </row>
    <row r="9" spans="1:12" s="3" customFormat="1" ht="12.75" x14ac:dyDescent="0.2">
      <c r="A9" s="18">
        <v>4</v>
      </c>
      <c r="B9" s="22">
        <v>8988</v>
      </c>
      <c r="C9" s="22">
        <v>8259</v>
      </c>
      <c r="D9" s="22">
        <v>568</v>
      </c>
      <c r="E9" s="22">
        <v>110</v>
      </c>
      <c r="F9" s="22">
        <v>5</v>
      </c>
      <c r="G9" s="22">
        <v>46</v>
      </c>
      <c r="H9" s="23"/>
      <c r="I9" s="24">
        <v>92.361887720867799</v>
      </c>
      <c r="J9" s="24">
        <v>6.35204652203086</v>
      </c>
      <c r="K9" s="24">
        <v>1.23014985461865</v>
      </c>
      <c r="L9" s="24">
        <v>5.5915902482666001E-2</v>
      </c>
    </row>
    <row r="10" spans="1:12" s="3" customFormat="1" ht="12.75" x14ac:dyDescent="0.2">
      <c r="A10" s="18" t="s">
        <v>24</v>
      </c>
      <c r="B10" s="22">
        <v>7253</v>
      </c>
      <c r="C10" s="22">
        <v>6686</v>
      </c>
      <c r="D10" s="22">
        <v>449</v>
      </c>
      <c r="E10" s="22">
        <v>71</v>
      </c>
      <c r="F10" s="22">
        <v>1</v>
      </c>
      <c r="G10" s="22">
        <v>46</v>
      </c>
      <c r="H10" s="23"/>
      <c r="I10" s="24">
        <v>92.770917163868404</v>
      </c>
      <c r="J10" s="24">
        <v>6.2300541140557701</v>
      </c>
      <c r="K10" s="24">
        <v>0.98515332315804005</v>
      </c>
      <c r="L10" s="24">
        <v>1.3875398917718801E-2</v>
      </c>
    </row>
    <row r="11" spans="1:12" s="3" customFormat="1" ht="12.75" x14ac:dyDescent="0.2">
      <c r="A11" s="18" t="s">
        <v>59</v>
      </c>
      <c r="B11" s="22">
        <v>80</v>
      </c>
      <c r="C11" s="22">
        <v>72</v>
      </c>
      <c r="D11" s="22">
        <v>6</v>
      </c>
      <c r="E11" s="22">
        <v>1</v>
      </c>
      <c r="F11" s="22" t="s">
        <v>1104</v>
      </c>
      <c r="G11" s="22">
        <v>1</v>
      </c>
      <c r="H11" s="23"/>
      <c r="I11" s="24">
        <v>91.139240506329102</v>
      </c>
      <c r="J11" s="24">
        <v>7.59493670886076</v>
      </c>
      <c r="K11" s="24">
        <v>1.26582278481012</v>
      </c>
      <c r="L11" s="24" t="s">
        <v>1104</v>
      </c>
    </row>
    <row r="12" spans="1:12" s="3" customFormat="1" ht="12.75" x14ac:dyDescent="0.2">
      <c r="A12" s="9" t="s">
        <v>17</v>
      </c>
      <c r="B12" s="25">
        <v>44383</v>
      </c>
      <c r="C12" s="25">
        <v>40089</v>
      </c>
      <c r="D12" s="25">
        <v>3466</v>
      </c>
      <c r="E12" s="25">
        <v>577</v>
      </c>
      <c r="F12" s="25">
        <v>23</v>
      </c>
      <c r="G12" s="25">
        <v>228</v>
      </c>
      <c r="H12" s="26"/>
      <c r="I12" s="27">
        <v>90.791529838070403</v>
      </c>
      <c r="J12" s="27">
        <v>7.8496206545125098</v>
      </c>
      <c r="K12" s="27">
        <v>1.3067602762993999</v>
      </c>
      <c r="L12" s="27">
        <v>5.2089231117653699E-2</v>
      </c>
    </row>
    <row r="13" spans="1:12" s="3" customFormat="1" ht="12.75" x14ac:dyDescent="0.2">
      <c r="A13" s="13"/>
      <c r="B13" s="14"/>
      <c r="C13" s="14"/>
      <c r="D13" s="14"/>
      <c r="E13" s="14"/>
      <c r="F13" s="14"/>
      <c r="G13" s="14"/>
      <c r="H13" s="13"/>
      <c r="I13" s="15"/>
      <c r="J13" s="15"/>
      <c r="K13" s="15"/>
      <c r="L13" s="15"/>
    </row>
    <row r="14" spans="1:12" x14ac:dyDescent="0.2">
      <c r="A14" s="16" t="s">
        <v>1052</v>
      </c>
      <c r="B14" s="5"/>
      <c r="C14" s="5"/>
      <c r="D14" s="5"/>
      <c r="E14" s="5"/>
      <c r="F14" s="5"/>
      <c r="G14" s="5"/>
      <c r="I14" s="6"/>
      <c r="J14" s="6"/>
      <c r="K14" s="6"/>
      <c r="L14" s="6"/>
    </row>
    <row r="15" spans="1:12" x14ac:dyDescent="0.2">
      <c r="A15" s="17" t="s">
        <v>64</v>
      </c>
    </row>
    <row r="16" spans="1:12" x14ac:dyDescent="0.2">
      <c r="A16" s="16" t="s">
        <v>90</v>
      </c>
    </row>
    <row r="17" spans="1:1" x14ac:dyDescent="0.2">
      <c r="A17" s="16" t="s">
        <v>1044</v>
      </c>
    </row>
    <row r="18" spans="1:1" x14ac:dyDescent="0.2">
      <c r="A18" s="16" t="s">
        <v>91</v>
      </c>
    </row>
  </sheetData>
  <phoneticPr fontId="3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A190E-E367-4D1F-A31E-B66EC4D81FF6}">
  <dimension ref="A1:L21"/>
  <sheetViews>
    <sheetView zoomScale="95" zoomScaleNormal="95" workbookViewId="0">
      <selection activeCell="A3" sqref="A3"/>
    </sheetView>
  </sheetViews>
  <sheetFormatPr defaultRowHeight="14.25" x14ac:dyDescent="0.2"/>
  <cols>
    <col min="1" max="1" width="42.7109375" style="2" customWidth="1"/>
    <col min="2" max="2" width="10.7109375" style="2" customWidth="1"/>
    <col min="3" max="7" width="11.7109375" style="2" customWidth="1"/>
    <col min="8" max="8" width="2.7109375" style="2" customWidth="1"/>
    <col min="9" max="12" width="11.7109375" style="2" customWidth="1"/>
    <col min="13" max="13" width="9.7109375" style="2" customWidth="1"/>
    <col min="14" max="16384" width="9.140625" style="2"/>
  </cols>
  <sheetData>
    <row r="1" spans="1:12" ht="15.75" x14ac:dyDescent="0.25">
      <c r="A1" s="1" t="s">
        <v>113</v>
      </c>
    </row>
    <row r="2" spans="1:12" ht="15.75" x14ac:dyDescent="0.25">
      <c r="A2" s="1" t="s">
        <v>1053</v>
      </c>
    </row>
    <row r="3" spans="1:12" s="3" customFormat="1" ht="12.75" x14ac:dyDescent="0.2">
      <c r="A3" s="7"/>
      <c r="D3" s="8" t="s">
        <v>28</v>
      </c>
    </row>
    <row r="4" spans="1:12" s="3" customFormat="1" ht="12.75" x14ac:dyDescent="0.2">
      <c r="A4" s="7"/>
      <c r="B4" s="9" t="s">
        <v>0</v>
      </c>
      <c r="I4" s="9" t="s">
        <v>1</v>
      </c>
    </row>
    <row r="5" spans="1:12" s="3" customFormat="1" ht="30" customHeight="1" x14ac:dyDescent="0.2">
      <c r="B5" s="10" t="s">
        <v>17</v>
      </c>
      <c r="C5" s="10" t="s">
        <v>60</v>
      </c>
      <c r="D5" s="10" t="s">
        <v>62</v>
      </c>
      <c r="E5" s="10" t="s">
        <v>61</v>
      </c>
      <c r="F5" s="10" t="s">
        <v>92</v>
      </c>
      <c r="G5" s="10" t="s">
        <v>59</v>
      </c>
      <c r="H5" s="10"/>
      <c r="I5" s="10" t="s">
        <v>60</v>
      </c>
      <c r="J5" s="10" t="s">
        <v>62</v>
      </c>
      <c r="K5" s="10" t="s">
        <v>61</v>
      </c>
      <c r="L5" s="10" t="s">
        <v>92</v>
      </c>
    </row>
    <row r="6" spans="1:12" s="3" customFormat="1" ht="12.75" x14ac:dyDescent="0.2">
      <c r="A6" s="3" t="s">
        <v>1045</v>
      </c>
      <c r="B6" s="22">
        <v>34288</v>
      </c>
      <c r="C6" s="22">
        <v>31384</v>
      </c>
      <c r="D6" s="22">
        <v>2273</v>
      </c>
      <c r="E6" s="22">
        <v>456</v>
      </c>
      <c r="F6" s="22">
        <v>17</v>
      </c>
      <c r="G6" s="22">
        <v>158</v>
      </c>
      <c r="H6" s="23"/>
      <c r="I6" s="24">
        <v>91.9542924113683</v>
      </c>
      <c r="J6" s="24">
        <v>6.6598300615294397</v>
      </c>
      <c r="K6" s="24">
        <v>1.3360679753882201</v>
      </c>
      <c r="L6" s="24">
        <v>4.9809551714034499E-2</v>
      </c>
    </row>
    <row r="7" spans="1:12" s="3" customFormat="1" ht="12.75" x14ac:dyDescent="0.2">
      <c r="A7" s="3" t="s">
        <v>1046</v>
      </c>
      <c r="B7" s="22">
        <v>658</v>
      </c>
      <c r="C7" s="22">
        <v>559</v>
      </c>
      <c r="D7" s="22">
        <v>90</v>
      </c>
      <c r="E7" s="22">
        <v>6</v>
      </c>
      <c r="F7" s="22" t="s">
        <v>1104</v>
      </c>
      <c r="G7" s="22">
        <v>3</v>
      </c>
      <c r="H7" s="23"/>
      <c r="I7" s="24">
        <v>85.343511450381598</v>
      </c>
      <c r="J7" s="24">
        <v>13.7404580152671</v>
      </c>
      <c r="K7" s="24">
        <v>0.91603053435114501</v>
      </c>
      <c r="L7" s="24" t="s">
        <v>1104</v>
      </c>
    </row>
    <row r="8" spans="1:12" s="3" customFormat="1" ht="12.75" x14ac:dyDescent="0.2">
      <c r="A8" s="3" t="s">
        <v>25</v>
      </c>
      <c r="B8" s="22">
        <v>2530</v>
      </c>
      <c r="C8" s="22">
        <v>1956</v>
      </c>
      <c r="D8" s="22">
        <v>509</v>
      </c>
      <c r="E8" s="22">
        <v>53</v>
      </c>
      <c r="F8" s="22" t="s">
        <v>1104</v>
      </c>
      <c r="G8" s="22">
        <v>12</v>
      </c>
      <c r="H8" s="23"/>
      <c r="I8" s="24">
        <v>77.680698967434395</v>
      </c>
      <c r="J8" s="24">
        <v>20.214455917394702</v>
      </c>
      <c r="K8" s="24">
        <v>2.1048451151707699</v>
      </c>
      <c r="L8" s="24" t="s">
        <v>1104</v>
      </c>
    </row>
    <row r="9" spans="1:12" s="3" customFormat="1" ht="12.75" x14ac:dyDescent="0.2">
      <c r="A9" s="3" t="s">
        <v>26</v>
      </c>
      <c r="B9" s="22">
        <v>1089</v>
      </c>
      <c r="C9" s="22">
        <v>922</v>
      </c>
      <c r="D9" s="22">
        <v>146</v>
      </c>
      <c r="E9" s="22">
        <v>10</v>
      </c>
      <c r="F9" s="22" t="s">
        <v>1104</v>
      </c>
      <c r="G9" s="22">
        <v>11</v>
      </c>
      <c r="H9" s="23"/>
      <c r="I9" s="24">
        <v>85.528756957328298</v>
      </c>
      <c r="J9" s="24">
        <v>13.5435992578849</v>
      </c>
      <c r="K9" s="24">
        <v>0.927643784786642</v>
      </c>
      <c r="L9" s="24" t="s">
        <v>1104</v>
      </c>
    </row>
    <row r="10" spans="1:12" s="3" customFormat="1" ht="12.75" x14ac:dyDescent="0.2">
      <c r="A10" s="3" t="s">
        <v>1047</v>
      </c>
      <c r="B10" s="22">
        <v>100</v>
      </c>
      <c r="C10" s="22">
        <v>80</v>
      </c>
      <c r="D10" s="22">
        <v>15</v>
      </c>
      <c r="E10" s="47" t="s">
        <v>1105</v>
      </c>
      <c r="F10" s="47" t="s">
        <v>1105</v>
      </c>
      <c r="G10" s="22">
        <v>2</v>
      </c>
      <c r="H10" s="23"/>
      <c r="I10" s="24">
        <v>81.632653061224403</v>
      </c>
      <c r="J10" s="24">
        <v>15.306122448979499</v>
      </c>
      <c r="K10" s="49" t="s">
        <v>1105</v>
      </c>
      <c r="L10" s="49" t="s">
        <v>1105</v>
      </c>
    </row>
    <row r="11" spans="1:12" s="3" customFormat="1" ht="12.75" x14ac:dyDescent="0.2">
      <c r="A11" s="3" t="s">
        <v>1048</v>
      </c>
      <c r="B11" s="22">
        <v>761</v>
      </c>
      <c r="C11" s="22">
        <v>651</v>
      </c>
      <c r="D11" s="22">
        <v>95</v>
      </c>
      <c r="E11" s="47" t="s">
        <v>1105</v>
      </c>
      <c r="F11" s="47" t="s">
        <v>1105</v>
      </c>
      <c r="G11" s="22">
        <v>4</v>
      </c>
      <c r="H11" s="23"/>
      <c r="I11" s="24">
        <v>85.997357992073901</v>
      </c>
      <c r="J11" s="24">
        <v>12.549537648612899</v>
      </c>
      <c r="K11" s="49" t="s">
        <v>1105</v>
      </c>
      <c r="L11" s="49" t="s">
        <v>1105</v>
      </c>
    </row>
    <row r="12" spans="1:12" s="3" customFormat="1" ht="12.75" x14ac:dyDescent="0.2">
      <c r="A12" s="3" t="s">
        <v>1049</v>
      </c>
      <c r="B12" s="22">
        <v>435</v>
      </c>
      <c r="C12" s="22">
        <v>400</v>
      </c>
      <c r="D12" s="22">
        <v>29</v>
      </c>
      <c r="E12" s="47" t="s">
        <v>1105</v>
      </c>
      <c r="F12" s="47" t="s">
        <v>1105</v>
      </c>
      <c r="G12" s="22">
        <v>3</v>
      </c>
      <c r="H12" s="23"/>
      <c r="I12" s="24">
        <v>92.592592592592595</v>
      </c>
      <c r="J12" s="24">
        <v>6.7129629629629601</v>
      </c>
      <c r="K12" s="49" t="s">
        <v>1105</v>
      </c>
      <c r="L12" s="49" t="s">
        <v>1105</v>
      </c>
    </row>
    <row r="13" spans="1:12" s="3" customFormat="1" ht="12.75" x14ac:dyDescent="0.2">
      <c r="A13" s="3" t="s">
        <v>1050</v>
      </c>
      <c r="B13" s="22">
        <v>4522</v>
      </c>
      <c r="C13" s="22">
        <v>4137</v>
      </c>
      <c r="D13" s="22">
        <v>309</v>
      </c>
      <c r="E13" s="22">
        <v>38</v>
      </c>
      <c r="F13" s="22">
        <v>3</v>
      </c>
      <c r="G13" s="22">
        <v>35</v>
      </c>
      <c r="H13" s="23"/>
      <c r="I13" s="24">
        <v>92.199687987519496</v>
      </c>
      <c r="J13" s="24">
        <v>6.8865611767327799</v>
      </c>
      <c r="K13" s="24">
        <v>0.84689101849788195</v>
      </c>
      <c r="L13" s="24">
        <v>6.6859817249832795E-2</v>
      </c>
    </row>
    <row r="14" spans="1:12" s="3" customFormat="1" ht="12.75" x14ac:dyDescent="0.2">
      <c r="A14" s="9" t="s">
        <v>17</v>
      </c>
      <c r="B14" s="25">
        <v>44383</v>
      </c>
      <c r="C14" s="25">
        <v>40089</v>
      </c>
      <c r="D14" s="25">
        <v>3466</v>
      </c>
      <c r="E14" s="25">
        <v>577</v>
      </c>
      <c r="F14" s="25">
        <v>23</v>
      </c>
      <c r="G14" s="25">
        <v>228</v>
      </c>
      <c r="H14" s="26"/>
      <c r="I14" s="27">
        <v>90.791529838070403</v>
      </c>
      <c r="J14" s="27">
        <v>7.8496206545125098</v>
      </c>
      <c r="K14" s="27">
        <v>1.3067602762993999</v>
      </c>
      <c r="L14" s="27">
        <v>5.2089231117653699E-2</v>
      </c>
    </row>
    <row r="15" spans="1:12" s="3" customFormat="1" ht="12.75" x14ac:dyDescent="0.2">
      <c r="A15" s="13"/>
      <c r="B15" s="14"/>
      <c r="C15" s="14"/>
      <c r="D15" s="14"/>
      <c r="E15" s="14"/>
      <c r="F15" s="14"/>
      <c r="G15" s="14"/>
      <c r="H15" s="13"/>
      <c r="I15" s="15"/>
      <c r="J15" s="15"/>
      <c r="K15" s="15"/>
      <c r="L15" s="15"/>
    </row>
    <row r="16" spans="1:12" x14ac:dyDescent="0.2">
      <c r="A16" s="16" t="s">
        <v>1027</v>
      </c>
      <c r="B16" s="5"/>
      <c r="C16" s="5"/>
      <c r="D16" s="5"/>
      <c r="E16" s="5"/>
      <c r="F16" s="5"/>
      <c r="G16" s="5"/>
      <c r="I16" s="6"/>
      <c r="J16" s="6"/>
      <c r="K16" s="6"/>
      <c r="L16" s="6"/>
    </row>
    <row r="17" spans="1:1" x14ac:dyDescent="0.2">
      <c r="A17" s="17" t="s">
        <v>64</v>
      </c>
    </row>
    <row r="18" spans="1:1" x14ac:dyDescent="0.2">
      <c r="A18" s="16" t="s">
        <v>1043</v>
      </c>
    </row>
    <row r="19" spans="1:1" x14ac:dyDescent="0.2">
      <c r="A19" s="16" t="s">
        <v>90</v>
      </c>
    </row>
    <row r="20" spans="1:1" x14ac:dyDescent="0.2">
      <c r="A20" s="16" t="s">
        <v>1044</v>
      </c>
    </row>
    <row r="21" spans="1:1" x14ac:dyDescent="0.2">
      <c r="A21" s="16" t="s">
        <v>91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CC55C-24E5-4635-BD1C-2D814002F7B8}">
  <dimension ref="A2:B23"/>
  <sheetViews>
    <sheetView zoomScale="90" zoomScaleNormal="90" workbookViewId="0"/>
  </sheetViews>
  <sheetFormatPr defaultRowHeight="15" x14ac:dyDescent="0.25"/>
  <cols>
    <col min="2" max="2" width="9.140625" style="21"/>
  </cols>
  <sheetData>
    <row r="2" spans="1:2" x14ac:dyDescent="0.25">
      <c r="A2">
        <v>20</v>
      </c>
      <c r="B2" s="21" t="str">
        <f>VLOOKUP(A2,A4:B23,2,0)</f>
        <v>2023/24</v>
      </c>
    </row>
    <row r="4" spans="1:2" x14ac:dyDescent="0.25">
      <c r="A4">
        <v>1</v>
      </c>
      <c r="B4" s="21" t="s">
        <v>107</v>
      </c>
    </row>
    <row r="5" spans="1:2" x14ac:dyDescent="0.25">
      <c r="A5">
        <v>2</v>
      </c>
      <c r="B5" s="21" t="s">
        <v>108</v>
      </c>
    </row>
    <row r="6" spans="1:2" x14ac:dyDescent="0.25">
      <c r="A6">
        <v>3</v>
      </c>
      <c r="B6" s="21" t="s">
        <v>109</v>
      </c>
    </row>
    <row r="7" spans="1:2" x14ac:dyDescent="0.25">
      <c r="A7">
        <v>4</v>
      </c>
      <c r="B7" s="21" t="s">
        <v>110</v>
      </c>
    </row>
    <row r="8" spans="1:2" x14ac:dyDescent="0.25">
      <c r="A8">
        <v>5</v>
      </c>
      <c r="B8" s="21" t="s">
        <v>111</v>
      </c>
    </row>
    <row r="9" spans="1:2" x14ac:dyDescent="0.25">
      <c r="A9">
        <v>6</v>
      </c>
      <c r="B9" s="21" t="s">
        <v>112</v>
      </c>
    </row>
    <row r="10" spans="1:2" x14ac:dyDescent="0.25">
      <c r="A10">
        <v>7</v>
      </c>
      <c r="B10" s="21" t="s">
        <v>94</v>
      </c>
    </row>
    <row r="11" spans="1:2" x14ac:dyDescent="0.25">
      <c r="A11">
        <v>8</v>
      </c>
      <c r="B11" s="21" t="s">
        <v>95</v>
      </c>
    </row>
    <row r="12" spans="1:2" x14ac:dyDescent="0.25">
      <c r="A12">
        <v>9</v>
      </c>
      <c r="B12" s="21" t="s">
        <v>96</v>
      </c>
    </row>
    <row r="13" spans="1:2" ht="15" customHeight="1" x14ac:dyDescent="0.25">
      <c r="A13">
        <v>10</v>
      </c>
      <c r="B13" s="21" t="s">
        <v>97</v>
      </c>
    </row>
    <row r="14" spans="1:2" x14ac:dyDescent="0.25">
      <c r="A14">
        <v>11</v>
      </c>
      <c r="B14" s="21" t="s">
        <v>98</v>
      </c>
    </row>
    <row r="15" spans="1:2" x14ac:dyDescent="0.25">
      <c r="A15">
        <v>12</v>
      </c>
      <c r="B15" s="21" t="s">
        <v>99</v>
      </c>
    </row>
    <row r="16" spans="1:2" x14ac:dyDescent="0.25">
      <c r="A16">
        <v>13</v>
      </c>
      <c r="B16" s="21" t="s">
        <v>100</v>
      </c>
    </row>
    <row r="17" spans="1:2" x14ac:dyDescent="0.25">
      <c r="A17">
        <v>14</v>
      </c>
      <c r="B17" s="21" t="s">
        <v>101</v>
      </c>
    </row>
    <row r="18" spans="1:2" x14ac:dyDescent="0.25">
      <c r="A18">
        <v>15</v>
      </c>
      <c r="B18" s="21" t="s">
        <v>102</v>
      </c>
    </row>
    <row r="19" spans="1:2" x14ac:dyDescent="0.25">
      <c r="A19">
        <v>16</v>
      </c>
      <c r="B19" s="21" t="s">
        <v>103</v>
      </c>
    </row>
    <row r="20" spans="1:2" x14ac:dyDescent="0.25">
      <c r="A20">
        <v>17</v>
      </c>
      <c r="B20" s="21" t="s">
        <v>104</v>
      </c>
    </row>
    <row r="21" spans="1:2" x14ac:dyDescent="0.25">
      <c r="A21">
        <v>18</v>
      </c>
      <c r="B21" s="21" t="s">
        <v>105</v>
      </c>
    </row>
    <row r="22" spans="1:2" x14ac:dyDescent="0.25">
      <c r="A22">
        <v>19</v>
      </c>
      <c r="B22" s="21" t="s">
        <v>106</v>
      </c>
    </row>
    <row r="23" spans="1:2" x14ac:dyDescent="0.25">
      <c r="A23">
        <v>20</v>
      </c>
      <c r="B23" s="21" t="s">
        <v>1051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A4DC0-C4A8-4BC3-A8AF-F06EFF2C808A}">
  <dimension ref="A1:L31"/>
  <sheetViews>
    <sheetView zoomScale="95" zoomScaleNormal="95" workbookViewId="0">
      <selection activeCell="A3" sqref="A3"/>
    </sheetView>
  </sheetViews>
  <sheetFormatPr defaultRowHeight="14.25" x14ac:dyDescent="0.2"/>
  <cols>
    <col min="1" max="1" width="9.140625" style="2" customWidth="1"/>
    <col min="2" max="2" width="10.7109375" style="2" customWidth="1"/>
    <col min="3" max="7" width="11.7109375" style="2" customWidth="1"/>
    <col min="8" max="8" width="2.7109375" style="2" customWidth="1"/>
    <col min="9" max="12" width="11.7109375" style="2" customWidth="1"/>
    <col min="13" max="15" width="9.140625" style="2" customWidth="1"/>
    <col min="16" max="16384" width="9.140625" style="2"/>
  </cols>
  <sheetData>
    <row r="1" spans="1:12" ht="15.75" x14ac:dyDescent="0.25">
      <c r="A1" s="1" t="s">
        <v>93</v>
      </c>
    </row>
    <row r="2" spans="1:12" ht="15.75" x14ac:dyDescent="0.25">
      <c r="A2" s="1" t="s">
        <v>63</v>
      </c>
    </row>
    <row r="3" spans="1:12" s="3" customFormat="1" ht="12.75" x14ac:dyDescent="0.2">
      <c r="A3" s="3" t="s">
        <v>28</v>
      </c>
    </row>
    <row r="4" spans="1:12" s="3" customFormat="1" ht="12.75" x14ac:dyDescent="0.2">
      <c r="B4" s="9" t="s">
        <v>0</v>
      </c>
      <c r="I4" s="9" t="s">
        <v>1</v>
      </c>
    </row>
    <row r="5" spans="1:12" s="20" customFormat="1" ht="25.5" x14ac:dyDescent="0.2">
      <c r="A5" s="19"/>
      <c r="B5" s="10" t="s">
        <v>17</v>
      </c>
      <c r="C5" s="10" t="s">
        <v>60</v>
      </c>
      <c r="D5" s="10" t="s">
        <v>62</v>
      </c>
      <c r="E5" s="10" t="s">
        <v>61</v>
      </c>
      <c r="F5" s="10" t="s">
        <v>92</v>
      </c>
      <c r="G5" s="10" t="s">
        <v>59</v>
      </c>
      <c r="H5" s="10"/>
      <c r="I5" s="10" t="s">
        <v>60</v>
      </c>
      <c r="J5" s="10" t="s">
        <v>62</v>
      </c>
      <c r="K5" s="10" t="s">
        <v>61</v>
      </c>
      <c r="L5" s="10" t="s">
        <v>92</v>
      </c>
    </row>
    <row r="6" spans="1:12" s="3" customFormat="1" ht="12.75" x14ac:dyDescent="0.2">
      <c r="A6" s="18" t="s">
        <v>107</v>
      </c>
      <c r="B6" s="11">
        <v>52878</v>
      </c>
      <c r="C6" s="11">
        <v>35750</v>
      </c>
      <c r="D6" s="11">
        <v>288</v>
      </c>
      <c r="E6" s="11">
        <v>267</v>
      </c>
      <c r="F6" s="11">
        <v>48</v>
      </c>
      <c r="G6" s="11">
        <v>16525</v>
      </c>
      <c r="I6" s="12">
        <v>98.341264819959804</v>
      </c>
      <c r="J6" s="12">
        <v>0.79223172778037498</v>
      </c>
      <c r="K6" s="12">
        <v>0.73446483096305604</v>
      </c>
      <c r="L6" s="12">
        <v>0.132038621296729</v>
      </c>
    </row>
    <row r="7" spans="1:12" s="3" customFormat="1" ht="12.75" x14ac:dyDescent="0.2">
      <c r="A7" s="18" t="s">
        <v>108</v>
      </c>
      <c r="B7" s="11">
        <v>52447</v>
      </c>
      <c r="C7" s="11">
        <v>36235</v>
      </c>
      <c r="D7" s="11">
        <v>290</v>
      </c>
      <c r="E7" s="11">
        <v>259</v>
      </c>
      <c r="F7" s="11">
        <v>36</v>
      </c>
      <c r="G7" s="11">
        <v>15627</v>
      </c>
      <c r="I7" s="12">
        <v>98.411189570885398</v>
      </c>
      <c r="J7" s="12">
        <v>0.78761542639869597</v>
      </c>
      <c r="K7" s="12">
        <v>0.70342205323193896</v>
      </c>
      <c r="L7" s="12">
        <v>9.7772949483976093E-2</v>
      </c>
    </row>
    <row r="8" spans="1:12" s="3" customFormat="1" ht="12.75" x14ac:dyDescent="0.2">
      <c r="A8" s="18" t="s">
        <v>109</v>
      </c>
      <c r="B8" s="11">
        <v>54467</v>
      </c>
      <c r="C8" s="11">
        <v>38163</v>
      </c>
      <c r="D8" s="11">
        <v>317</v>
      </c>
      <c r="E8" s="11">
        <v>300</v>
      </c>
      <c r="F8" s="11">
        <v>39</v>
      </c>
      <c r="G8" s="11">
        <v>15648</v>
      </c>
      <c r="I8" s="12">
        <v>98.310105875988498</v>
      </c>
      <c r="J8" s="12">
        <v>0.81661042273113604</v>
      </c>
      <c r="K8" s="12">
        <v>0.77281743476132803</v>
      </c>
      <c r="L8" s="12">
        <v>0.100466266518972</v>
      </c>
    </row>
    <row r="9" spans="1:12" s="3" customFormat="1" ht="12.75" x14ac:dyDescent="0.2">
      <c r="A9" s="18" t="s">
        <v>110</v>
      </c>
      <c r="B9" s="11">
        <v>57358</v>
      </c>
      <c r="C9" s="11">
        <v>40200</v>
      </c>
      <c r="D9" s="11">
        <v>373</v>
      </c>
      <c r="E9" s="11">
        <v>319</v>
      </c>
      <c r="F9" s="11">
        <v>66</v>
      </c>
      <c r="G9" s="11">
        <v>16400</v>
      </c>
      <c r="I9" s="12">
        <v>98.149323697446107</v>
      </c>
      <c r="J9" s="12">
        <v>0.91068899848625395</v>
      </c>
      <c r="K9" s="12">
        <v>0.77884662337028099</v>
      </c>
      <c r="L9" s="12">
        <v>0.161140680697299</v>
      </c>
    </row>
    <row r="10" spans="1:12" s="3" customFormat="1" ht="12.75" x14ac:dyDescent="0.2">
      <c r="A10" s="18" t="s">
        <v>111</v>
      </c>
      <c r="B10" s="11">
        <v>57917</v>
      </c>
      <c r="C10" s="11">
        <v>47915</v>
      </c>
      <c r="D10" s="11">
        <v>412</v>
      </c>
      <c r="E10" s="11">
        <v>291</v>
      </c>
      <c r="F10" s="11">
        <v>87</v>
      </c>
      <c r="G10" s="11">
        <v>9212</v>
      </c>
      <c r="I10" s="12">
        <v>98.377989939431203</v>
      </c>
      <c r="J10" s="12">
        <v>0.84590904424597002</v>
      </c>
      <c r="K10" s="12">
        <v>0.59747459193101304</v>
      </c>
      <c r="L10" s="12">
        <v>0.178626424391746</v>
      </c>
    </row>
    <row r="11" spans="1:12" s="3" customFormat="1" ht="12.75" x14ac:dyDescent="0.2">
      <c r="A11" s="18" t="s">
        <v>112</v>
      </c>
      <c r="B11" s="11">
        <v>57418</v>
      </c>
      <c r="C11" s="11">
        <v>53817</v>
      </c>
      <c r="D11" s="11">
        <v>508</v>
      </c>
      <c r="E11" s="11">
        <v>312</v>
      </c>
      <c r="F11" s="11">
        <v>96</v>
      </c>
      <c r="G11" s="11">
        <v>2685</v>
      </c>
      <c r="I11" s="12">
        <v>98.326420989165499</v>
      </c>
      <c r="J11" s="12">
        <v>0.92814207151078798</v>
      </c>
      <c r="K11" s="12">
        <v>0.57004001242394897</v>
      </c>
      <c r="L11" s="12">
        <v>0.17539692689967601</v>
      </c>
    </row>
    <row r="12" spans="1:12" s="3" customFormat="1" ht="12.75" x14ac:dyDescent="0.2">
      <c r="A12" s="18" t="s">
        <v>94</v>
      </c>
      <c r="B12" s="11">
        <v>57041</v>
      </c>
      <c r="C12" s="11">
        <v>54336</v>
      </c>
      <c r="D12" s="11">
        <v>607</v>
      </c>
      <c r="E12" s="11">
        <v>356</v>
      </c>
      <c r="F12" s="11">
        <v>118</v>
      </c>
      <c r="G12" s="11">
        <v>1624</v>
      </c>
      <c r="I12" s="12">
        <v>98.049335041593693</v>
      </c>
      <c r="J12" s="12">
        <v>1.09533175740296</v>
      </c>
      <c r="K12" s="12">
        <v>0.64240215096450504</v>
      </c>
      <c r="L12" s="12">
        <v>0.212931050038796</v>
      </c>
    </row>
    <row r="13" spans="1:12" s="3" customFormat="1" ht="12.75" x14ac:dyDescent="0.2">
      <c r="A13" s="18" t="s">
        <v>95</v>
      </c>
      <c r="B13" s="11">
        <v>57371</v>
      </c>
      <c r="C13" s="11">
        <v>54828</v>
      </c>
      <c r="D13" s="11">
        <v>787</v>
      </c>
      <c r="E13" s="11">
        <v>355</v>
      </c>
      <c r="F13" s="11">
        <v>88</v>
      </c>
      <c r="G13" s="11">
        <v>1313</v>
      </c>
      <c r="I13" s="12">
        <v>97.805843947340193</v>
      </c>
      <c r="J13" s="12">
        <v>1.4039031003603399</v>
      </c>
      <c r="K13" s="12">
        <v>0.63327268186521102</v>
      </c>
      <c r="L13" s="12">
        <v>0.15698027043419299</v>
      </c>
    </row>
    <row r="14" spans="1:12" s="3" customFormat="1" ht="12.75" x14ac:dyDescent="0.2">
      <c r="A14" s="18" t="s">
        <v>96</v>
      </c>
      <c r="B14" s="11">
        <v>55820</v>
      </c>
      <c r="C14" s="11">
        <v>52858</v>
      </c>
      <c r="D14" s="11">
        <v>1168</v>
      </c>
      <c r="E14" s="11">
        <v>364</v>
      </c>
      <c r="F14" s="11">
        <v>106</v>
      </c>
      <c r="G14" s="11">
        <v>1324</v>
      </c>
      <c r="I14" s="12">
        <v>96.994274809160302</v>
      </c>
      <c r="J14" s="12">
        <v>2.1432765707574801</v>
      </c>
      <c r="K14" s="12">
        <v>0.66793893129770898</v>
      </c>
      <c r="L14" s="12">
        <v>0.19450968878449701</v>
      </c>
    </row>
    <row r="15" spans="1:12" s="3" customFormat="1" ht="12.75" x14ac:dyDescent="0.2">
      <c r="A15" s="18" t="s">
        <v>97</v>
      </c>
      <c r="B15" s="11">
        <v>54709</v>
      </c>
      <c r="C15" s="11">
        <v>51549</v>
      </c>
      <c r="D15" s="11">
        <v>1387</v>
      </c>
      <c r="E15" s="11">
        <v>368</v>
      </c>
      <c r="F15" s="11">
        <v>42</v>
      </c>
      <c r="G15" s="11">
        <v>1363</v>
      </c>
      <c r="I15" s="12">
        <v>96.631425036553793</v>
      </c>
      <c r="J15" s="12">
        <v>2.6000074982191701</v>
      </c>
      <c r="K15" s="12">
        <v>0.68983616391107105</v>
      </c>
      <c r="L15" s="12">
        <v>7.8731301315937405E-2</v>
      </c>
    </row>
    <row r="16" spans="1:12" s="3" customFormat="1" ht="12.75" x14ac:dyDescent="0.2">
      <c r="A16" s="18" t="s">
        <v>98</v>
      </c>
      <c r="B16" s="11">
        <v>54725</v>
      </c>
      <c r="C16" s="11">
        <v>51324</v>
      </c>
      <c r="D16" s="11">
        <v>1536</v>
      </c>
      <c r="E16" s="11">
        <v>449</v>
      </c>
      <c r="F16" s="11">
        <v>14</v>
      </c>
      <c r="G16" s="11">
        <v>1402</v>
      </c>
      <c r="I16" s="12">
        <v>96.251148660052806</v>
      </c>
      <c r="J16" s="12">
        <v>2.8805581081334499</v>
      </c>
      <c r="K16" s="12">
        <v>0.84203814489057205</v>
      </c>
      <c r="L16" s="12">
        <v>2.6255086923091302E-2</v>
      </c>
    </row>
    <row r="17" spans="1:12" s="3" customFormat="1" ht="12.75" x14ac:dyDescent="0.2">
      <c r="A17" s="18" t="s">
        <v>99</v>
      </c>
      <c r="B17" s="11">
        <v>53981</v>
      </c>
      <c r="C17" s="11">
        <v>51636</v>
      </c>
      <c r="D17" s="11">
        <v>1627</v>
      </c>
      <c r="E17" s="11">
        <v>432</v>
      </c>
      <c r="F17" s="11">
        <v>19</v>
      </c>
      <c r="G17" s="11">
        <v>267</v>
      </c>
      <c r="I17" s="12">
        <v>96.131362400863793</v>
      </c>
      <c r="J17" s="12">
        <v>3.0290054734333598</v>
      </c>
      <c r="K17" s="12">
        <v>0.80425959712551598</v>
      </c>
      <c r="L17" s="12">
        <v>3.5372528577279599E-2</v>
      </c>
    </row>
    <row r="18" spans="1:12" s="3" customFormat="1" ht="12.75" x14ac:dyDescent="0.2">
      <c r="A18" s="18" t="s">
        <v>100</v>
      </c>
      <c r="B18" s="11">
        <v>53045</v>
      </c>
      <c r="C18" s="11">
        <v>50552</v>
      </c>
      <c r="D18" s="11">
        <v>1763</v>
      </c>
      <c r="E18" s="11">
        <v>439</v>
      </c>
      <c r="F18" s="11">
        <v>13</v>
      </c>
      <c r="G18" s="11">
        <v>278</v>
      </c>
      <c r="I18" s="12">
        <v>95.802300680349404</v>
      </c>
      <c r="J18" s="12">
        <v>3.3411033411033402</v>
      </c>
      <c r="K18" s="12">
        <v>0.83195936854473396</v>
      </c>
      <c r="L18" s="12">
        <v>2.4636610002463599E-2</v>
      </c>
    </row>
    <row r="19" spans="1:12" s="3" customFormat="1" ht="12.75" x14ac:dyDescent="0.2">
      <c r="A19" s="18" t="s">
        <v>101</v>
      </c>
      <c r="B19" s="11">
        <v>51415</v>
      </c>
      <c r="C19" s="11">
        <v>46984</v>
      </c>
      <c r="D19" s="11">
        <v>1948</v>
      </c>
      <c r="E19" s="11">
        <v>397</v>
      </c>
      <c r="F19" s="11">
        <v>27</v>
      </c>
      <c r="G19" s="11">
        <v>2059</v>
      </c>
      <c r="I19" s="12">
        <v>95.1941000081043</v>
      </c>
      <c r="J19" s="12">
        <v>3.94683523786368</v>
      </c>
      <c r="K19" s="12">
        <v>0.80436015884593504</v>
      </c>
      <c r="L19" s="12">
        <v>5.4704595185995603E-2</v>
      </c>
    </row>
    <row r="20" spans="1:12" s="3" customFormat="1" ht="12.75" x14ac:dyDescent="0.2">
      <c r="A20" s="18" t="s">
        <v>102</v>
      </c>
      <c r="B20" s="11">
        <v>49977</v>
      </c>
      <c r="C20" s="11">
        <v>40954</v>
      </c>
      <c r="D20" s="11">
        <v>2343</v>
      </c>
      <c r="E20" s="11">
        <v>451</v>
      </c>
      <c r="F20" s="11">
        <v>18</v>
      </c>
      <c r="G20" s="11">
        <v>6211</v>
      </c>
      <c r="I20" s="12">
        <v>93.574921171685702</v>
      </c>
      <c r="J20" s="12">
        <v>5.3534707307042</v>
      </c>
      <c r="K20" s="12">
        <v>1.03048028149705</v>
      </c>
      <c r="L20" s="12">
        <v>4.1127816112964399E-2</v>
      </c>
    </row>
    <row r="21" spans="1:12" s="3" customFormat="1" ht="12.75" x14ac:dyDescent="0.2">
      <c r="A21" s="18" t="s">
        <v>103</v>
      </c>
      <c r="B21" s="11">
        <v>48088</v>
      </c>
      <c r="C21" s="11">
        <v>43507</v>
      </c>
      <c r="D21" s="11">
        <v>2541</v>
      </c>
      <c r="E21" s="11">
        <v>393</v>
      </c>
      <c r="F21" s="11">
        <v>20</v>
      </c>
      <c r="G21" s="11">
        <v>1627</v>
      </c>
      <c r="I21" s="12">
        <v>93.641979294462004</v>
      </c>
      <c r="J21" s="12">
        <v>5.4691031187447496</v>
      </c>
      <c r="K21" s="12">
        <v>0.84587073028991999</v>
      </c>
      <c r="L21" s="12">
        <v>4.3046856503303803E-2</v>
      </c>
    </row>
    <row r="22" spans="1:12" s="3" customFormat="1" ht="12.75" x14ac:dyDescent="0.2">
      <c r="A22" s="18" t="s">
        <v>104</v>
      </c>
      <c r="B22" s="11">
        <v>45715</v>
      </c>
      <c r="C22" s="11">
        <v>41279</v>
      </c>
      <c r="D22" s="11">
        <v>2809</v>
      </c>
      <c r="E22" s="11">
        <v>428</v>
      </c>
      <c r="F22" s="11">
        <v>12</v>
      </c>
      <c r="G22" s="11">
        <v>1187</v>
      </c>
      <c r="I22" s="12">
        <v>92.703467481135405</v>
      </c>
      <c r="J22" s="12">
        <v>6.30839022637441</v>
      </c>
      <c r="K22" s="12">
        <v>0.961192957240388</v>
      </c>
      <c r="L22" s="12">
        <v>2.6949335249730502E-2</v>
      </c>
    </row>
    <row r="23" spans="1:12" s="3" customFormat="1" ht="12.75" x14ac:dyDescent="0.2">
      <c r="A23" s="18" t="s">
        <v>105</v>
      </c>
      <c r="B23" s="11">
        <v>47113</v>
      </c>
      <c r="C23" s="11">
        <v>42684</v>
      </c>
      <c r="D23" s="11">
        <v>3723</v>
      </c>
      <c r="E23" s="11">
        <v>441</v>
      </c>
      <c r="F23" s="11">
        <v>14</v>
      </c>
      <c r="G23" s="11">
        <v>251</v>
      </c>
      <c r="I23" s="12">
        <v>91.084460757116602</v>
      </c>
      <c r="J23" s="12">
        <v>7.9446033033161196</v>
      </c>
      <c r="K23" s="12">
        <v>0.94106098758055501</v>
      </c>
      <c r="L23" s="12">
        <v>2.9874951986684301E-2</v>
      </c>
    </row>
    <row r="24" spans="1:12" s="3" customFormat="1" ht="12.75" x14ac:dyDescent="0.2">
      <c r="A24" s="18" t="s">
        <v>106</v>
      </c>
      <c r="B24" s="11">
        <v>44714</v>
      </c>
      <c r="C24" s="11">
        <v>40396</v>
      </c>
      <c r="D24" s="11">
        <v>3626</v>
      </c>
      <c r="E24" s="11">
        <v>479</v>
      </c>
      <c r="F24" s="11">
        <v>22</v>
      </c>
      <c r="G24" s="11">
        <v>191</v>
      </c>
      <c r="I24" s="12">
        <v>90.730633605102895</v>
      </c>
      <c r="J24" s="12">
        <v>8.1441052938930394</v>
      </c>
      <c r="K24" s="12">
        <v>1.07584843788603</v>
      </c>
      <c r="L24" s="12">
        <v>4.9412663117939001E-2</v>
      </c>
    </row>
    <row r="25" spans="1:12" s="3" customFormat="1" ht="12.75" x14ac:dyDescent="0.2">
      <c r="A25" s="36" t="s">
        <v>1051</v>
      </c>
      <c r="B25" s="11">
        <v>44383</v>
      </c>
      <c r="C25" s="11">
        <v>40089</v>
      </c>
      <c r="D25" s="11">
        <v>3466</v>
      </c>
      <c r="E25" s="11">
        <v>577</v>
      </c>
      <c r="F25" s="11">
        <v>23</v>
      </c>
      <c r="G25" s="11">
        <v>228</v>
      </c>
      <c r="I25" s="12">
        <v>90.791529838070403</v>
      </c>
      <c r="J25" s="12">
        <v>7.8496206545125098</v>
      </c>
      <c r="K25" s="12">
        <v>1.3067602762993999</v>
      </c>
      <c r="L25" s="12">
        <v>5.2089231117653699E-2</v>
      </c>
    </row>
    <row r="26" spans="1:12" s="3" customFormat="1" ht="12.75" x14ac:dyDescent="0.2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</row>
    <row r="27" spans="1:12" x14ac:dyDescent="0.2">
      <c r="A27" s="16" t="s">
        <v>1052</v>
      </c>
    </row>
    <row r="28" spans="1:12" x14ac:dyDescent="0.2">
      <c r="A28" s="17" t="s">
        <v>64</v>
      </c>
    </row>
    <row r="29" spans="1:12" x14ac:dyDescent="0.2">
      <c r="A29" s="16" t="s">
        <v>90</v>
      </c>
    </row>
    <row r="30" spans="1:12" x14ac:dyDescent="0.2">
      <c r="A30" s="16" t="s">
        <v>1044</v>
      </c>
    </row>
    <row r="31" spans="1:12" x14ac:dyDescent="0.2">
      <c r="A31" s="16" t="s">
        <v>91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33A250-019B-4681-A7FA-2DA05479195C}">
  <dimension ref="A1:L18"/>
  <sheetViews>
    <sheetView zoomScale="90" zoomScaleNormal="90" workbookViewId="0"/>
  </sheetViews>
  <sheetFormatPr defaultRowHeight="15" x14ac:dyDescent="0.25"/>
  <cols>
    <col min="1" max="2" width="9.140625" style="37"/>
    <col min="3" max="3" width="11.7109375" style="37" bestFit="1" customWidth="1"/>
    <col min="4" max="4" width="15" style="37" bestFit="1" customWidth="1"/>
    <col min="5" max="5" width="15.85546875" style="37" bestFit="1" customWidth="1"/>
    <col min="6" max="6" width="19.28515625" style="37" bestFit="1" customWidth="1"/>
    <col min="7" max="7" width="9.42578125" style="37" bestFit="1" customWidth="1"/>
    <col min="8" max="8" width="9.140625" style="37"/>
    <col min="9" max="9" width="10.85546875" style="37" bestFit="1" customWidth="1"/>
    <col min="10" max="10" width="9.140625" style="37"/>
    <col min="11" max="12" width="9.140625" style="40"/>
    <col min="13" max="16384" width="9.140625" style="37"/>
  </cols>
  <sheetData>
    <row r="1" spans="1:12" x14ac:dyDescent="0.25">
      <c r="I1" s="38" t="s">
        <v>1042</v>
      </c>
      <c r="K1" s="48" t="s">
        <v>1041</v>
      </c>
      <c r="L1" s="48"/>
    </row>
    <row r="2" spans="1:12" x14ac:dyDescent="0.25">
      <c r="B2" s="44" t="s">
        <v>17</v>
      </c>
      <c r="C2" s="44" t="s">
        <v>60</v>
      </c>
      <c r="D2" s="44" t="s">
        <v>62</v>
      </c>
      <c r="E2" s="44" t="s">
        <v>61</v>
      </c>
      <c r="F2" s="44" t="s">
        <v>92</v>
      </c>
      <c r="G2" s="44" t="s">
        <v>59</v>
      </c>
      <c r="I2" s="43" t="s">
        <v>1030</v>
      </c>
      <c r="J2" s="40"/>
      <c r="K2" s="45" t="s">
        <v>80</v>
      </c>
      <c r="L2" s="45" t="s">
        <v>1029</v>
      </c>
    </row>
    <row r="3" spans="1:12" x14ac:dyDescent="0.25">
      <c r="I3" s="39"/>
    </row>
    <row r="4" spans="1:12" x14ac:dyDescent="0.25">
      <c r="A4" s="37" t="s">
        <v>112</v>
      </c>
      <c r="B4" s="41">
        <v>57418</v>
      </c>
      <c r="C4" s="41">
        <v>53817</v>
      </c>
      <c r="D4" s="41">
        <v>508</v>
      </c>
      <c r="E4" s="41">
        <v>312</v>
      </c>
      <c r="F4" s="41">
        <v>96</v>
      </c>
      <c r="G4" s="41">
        <v>2685</v>
      </c>
      <c r="H4" s="41"/>
      <c r="I4" s="42">
        <v>916</v>
      </c>
      <c r="K4" s="46">
        <v>98.326420989165584</v>
      </c>
      <c r="L4" s="46">
        <v>1.6735790108344144</v>
      </c>
    </row>
    <row r="5" spans="1:12" x14ac:dyDescent="0.25">
      <c r="A5" s="37" t="s">
        <v>94</v>
      </c>
      <c r="B5" s="41">
        <v>57041</v>
      </c>
      <c r="C5" s="41">
        <v>54336</v>
      </c>
      <c r="D5" s="41">
        <v>607</v>
      </c>
      <c r="E5" s="41">
        <v>356</v>
      </c>
      <c r="F5" s="41">
        <v>118</v>
      </c>
      <c r="G5" s="41">
        <v>1624</v>
      </c>
      <c r="H5" s="41"/>
      <c r="I5" s="42">
        <v>1081</v>
      </c>
      <c r="K5" s="46">
        <v>98.049335041593736</v>
      </c>
      <c r="L5" s="46">
        <v>1.9506649584062654</v>
      </c>
    </row>
    <row r="6" spans="1:12" x14ac:dyDescent="0.25">
      <c r="A6" s="37" t="s">
        <v>95</v>
      </c>
      <c r="B6" s="41">
        <v>57371</v>
      </c>
      <c r="C6" s="41">
        <v>54828</v>
      </c>
      <c r="D6" s="41">
        <v>787</v>
      </c>
      <c r="E6" s="41">
        <v>355</v>
      </c>
      <c r="F6" s="41">
        <v>88</v>
      </c>
      <c r="G6" s="41">
        <v>1313</v>
      </c>
      <c r="H6" s="41"/>
      <c r="I6" s="42">
        <v>1230</v>
      </c>
      <c r="K6" s="46">
        <v>97.80584394734025</v>
      </c>
      <c r="L6" s="46">
        <v>2.194156052659745</v>
      </c>
    </row>
    <row r="7" spans="1:12" x14ac:dyDescent="0.25">
      <c r="A7" s="37" t="s">
        <v>96</v>
      </c>
      <c r="B7" s="41">
        <v>55820</v>
      </c>
      <c r="C7" s="41">
        <v>52858</v>
      </c>
      <c r="D7" s="41">
        <v>1168</v>
      </c>
      <c r="E7" s="41">
        <v>364</v>
      </c>
      <c r="F7" s="41">
        <v>106</v>
      </c>
      <c r="G7" s="41">
        <v>1324</v>
      </c>
      <c r="H7" s="41"/>
      <c r="I7" s="42">
        <v>1638</v>
      </c>
      <c r="K7" s="46">
        <v>96.994274809160302</v>
      </c>
      <c r="L7" s="46">
        <v>3.0057251908396947</v>
      </c>
    </row>
    <row r="8" spans="1:12" x14ac:dyDescent="0.25">
      <c r="A8" s="37" t="s">
        <v>97</v>
      </c>
      <c r="B8" s="41">
        <v>54709</v>
      </c>
      <c r="C8" s="41">
        <v>51549</v>
      </c>
      <c r="D8" s="41">
        <v>1387</v>
      </c>
      <c r="E8" s="41">
        <v>368</v>
      </c>
      <c r="F8" s="41">
        <v>42</v>
      </c>
      <c r="G8" s="41">
        <v>1363</v>
      </c>
      <c r="H8" s="41"/>
      <c r="I8" s="42">
        <v>1797</v>
      </c>
      <c r="K8" s="46">
        <v>96.631425036553821</v>
      </c>
      <c r="L8" s="46">
        <v>3.3685749634461817</v>
      </c>
    </row>
    <row r="9" spans="1:12" x14ac:dyDescent="0.25">
      <c r="A9" s="37" t="s">
        <v>98</v>
      </c>
      <c r="B9" s="41">
        <v>54725</v>
      </c>
      <c r="C9" s="41">
        <v>51324</v>
      </c>
      <c r="D9" s="41">
        <v>1536</v>
      </c>
      <c r="E9" s="41">
        <v>449</v>
      </c>
      <c r="F9" s="41">
        <v>14</v>
      </c>
      <c r="G9" s="41">
        <v>1402</v>
      </c>
      <c r="H9" s="41"/>
      <c r="I9" s="42">
        <v>1999</v>
      </c>
      <c r="K9" s="46">
        <v>96.251148660052891</v>
      </c>
      <c r="L9" s="46">
        <v>3.7488513399471146</v>
      </c>
    </row>
    <row r="10" spans="1:12" x14ac:dyDescent="0.25">
      <c r="A10" s="37" t="s">
        <v>99</v>
      </c>
      <c r="B10" s="41">
        <v>53981</v>
      </c>
      <c r="C10" s="41">
        <v>51636</v>
      </c>
      <c r="D10" s="41">
        <v>1627</v>
      </c>
      <c r="E10" s="41">
        <v>432</v>
      </c>
      <c r="F10" s="41">
        <v>19</v>
      </c>
      <c r="G10" s="41">
        <v>267</v>
      </c>
      <c r="H10" s="41"/>
      <c r="I10" s="42">
        <v>2078</v>
      </c>
      <c r="K10" s="46">
        <v>96.131362400863836</v>
      </c>
      <c r="L10" s="46">
        <v>3.8686375991361652</v>
      </c>
    </row>
    <row r="11" spans="1:12" x14ac:dyDescent="0.25">
      <c r="A11" s="37" t="s">
        <v>100</v>
      </c>
      <c r="B11" s="41">
        <v>53045</v>
      </c>
      <c r="C11" s="41">
        <v>50552</v>
      </c>
      <c r="D11" s="41">
        <v>1763</v>
      </c>
      <c r="E11" s="41">
        <v>439</v>
      </c>
      <c r="F11" s="41">
        <v>13</v>
      </c>
      <c r="G11" s="41">
        <v>278</v>
      </c>
      <c r="H11" s="41"/>
      <c r="I11" s="42">
        <v>2215</v>
      </c>
      <c r="K11" s="46">
        <v>95.802300680349461</v>
      </c>
      <c r="L11" s="46">
        <v>4.197699319650539</v>
      </c>
    </row>
    <row r="12" spans="1:12" x14ac:dyDescent="0.25">
      <c r="A12" s="37" t="s">
        <v>101</v>
      </c>
      <c r="B12" s="41">
        <v>51415</v>
      </c>
      <c r="C12" s="41">
        <v>46984</v>
      </c>
      <c r="D12" s="41">
        <v>1948</v>
      </c>
      <c r="E12" s="41">
        <v>397</v>
      </c>
      <c r="F12" s="41">
        <v>27</v>
      </c>
      <c r="G12" s="41">
        <v>2059</v>
      </c>
      <c r="H12" s="41"/>
      <c r="I12" s="42">
        <v>2372</v>
      </c>
      <c r="K12" s="46">
        <v>95.194100008104385</v>
      </c>
      <c r="L12" s="46">
        <v>4.8058999918956156</v>
      </c>
    </row>
    <row r="13" spans="1:12" x14ac:dyDescent="0.25">
      <c r="A13" s="37" t="s">
        <v>102</v>
      </c>
      <c r="B13" s="41">
        <v>49977</v>
      </c>
      <c r="C13" s="41">
        <v>40954</v>
      </c>
      <c r="D13" s="41">
        <v>2343</v>
      </c>
      <c r="E13" s="41">
        <v>451</v>
      </c>
      <c r="F13" s="41">
        <v>18</v>
      </c>
      <c r="G13" s="41">
        <v>6211</v>
      </c>
      <c r="H13" s="41"/>
      <c r="I13" s="42">
        <v>2812</v>
      </c>
      <c r="K13" s="46">
        <v>93.574921171685787</v>
      </c>
      <c r="L13" s="46">
        <v>6.4250788283142164</v>
      </c>
    </row>
    <row r="14" spans="1:12" x14ac:dyDescent="0.25">
      <c r="A14" s="37" t="s">
        <v>103</v>
      </c>
      <c r="B14" s="41">
        <v>48088</v>
      </c>
      <c r="C14" s="41">
        <v>43507</v>
      </c>
      <c r="D14" s="41">
        <v>2541</v>
      </c>
      <c r="E14" s="41">
        <v>393</v>
      </c>
      <c r="F14" s="41">
        <v>20</v>
      </c>
      <c r="G14" s="41">
        <v>1627</v>
      </c>
      <c r="H14" s="41"/>
      <c r="I14" s="42">
        <v>2954</v>
      </c>
      <c r="K14" s="46">
        <v>93.641979294462018</v>
      </c>
      <c r="L14" s="46">
        <v>6.358020705537978</v>
      </c>
    </row>
    <row r="15" spans="1:12" x14ac:dyDescent="0.25">
      <c r="A15" s="37" t="s">
        <v>104</v>
      </c>
      <c r="B15" s="41">
        <v>45715</v>
      </c>
      <c r="C15" s="41">
        <v>41279</v>
      </c>
      <c r="D15" s="41">
        <v>2809</v>
      </c>
      <c r="E15" s="41">
        <v>428</v>
      </c>
      <c r="F15" s="41">
        <v>12</v>
      </c>
      <c r="G15" s="41">
        <v>1187</v>
      </c>
      <c r="H15" s="41"/>
      <c r="I15" s="42">
        <v>3249</v>
      </c>
      <c r="K15" s="46">
        <v>92.703467481135476</v>
      </c>
      <c r="L15" s="46">
        <v>7.2965325188645345</v>
      </c>
    </row>
    <row r="16" spans="1:12" x14ac:dyDescent="0.25">
      <c r="A16" s="37" t="s">
        <v>105</v>
      </c>
      <c r="B16" s="41">
        <v>47113</v>
      </c>
      <c r="C16" s="41">
        <v>42684</v>
      </c>
      <c r="D16" s="41">
        <v>3723</v>
      </c>
      <c r="E16" s="41">
        <v>441</v>
      </c>
      <c r="F16" s="41">
        <v>14</v>
      </c>
      <c r="G16" s="41">
        <v>251</v>
      </c>
      <c r="H16" s="41"/>
      <c r="I16" s="42">
        <v>4178</v>
      </c>
      <c r="K16" s="46">
        <v>91.084460757116631</v>
      </c>
      <c r="L16" s="46">
        <v>8.9155392428833586</v>
      </c>
    </row>
    <row r="17" spans="1:12" x14ac:dyDescent="0.25">
      <c r="A17" s="37" t="s">
        <v>106</v>
      </c>
      <c r="B17" s="41">
        <v>44714</v>
      </c>
      <c r="C17" s="41">
        <v>40396</v>
      </c>
      <c r="D17" s="41">
        <v>3626</v>
      </c>
      <c r="E17" s="41">
        <v>479</v>
      </c>
      <c r="F17" s="41">
        <v>22</v>
      </c>
      <c r="G17" s="41">
        <v>191</v>
      </c>
      <c r="H17" s="41"/>
      <c r="I17" s="42">
        <v>4127</v>
      </c>
      <c r="K17" s="46">
        <v>90.73063360510298</v>
      </c>
      <c r="L17" s="46">
        <v>9.2693663948970197</v>
      </c>
    </row>
    <row r="18" spans="1:12" x14ac:dyDescent="0.25">
      <c r="A18" s="37" t="s">
        <v>1051</v>
      </c>
      <c r="B18" s="41">
        <v>44383</v>
      </c>
      <c r="C18" s="41">
        <v>40089</v>
      </c>
      <c r="D18" s="41">
        <v>3466</v>
      </c>
      <c r="E18" s="41">
        <v>577</v>
      </c>
      <c r="F18" s="41">
        <v>23</v>
      </c>
      <c r="G18" s="41">
        <v>228</v>
      </c>
      <c r="H18" s="41"/>
      <c r="I18" s="42">
        <v>4066</v>
      </c>
      <c r="K18" s="46">
        <v>90.791529838070431</v>
      </c>
      <c r="L18" s="46">
        <v>9.2084701619295668</v>
      </c>
    </row>
  </sheetData>
  <mergeCells count="1">
    <mergeCell ref="K1:L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31F5C-3CF6-40C6-A00B-E54958EDA872}">
  <dimension ref="A1:M28"/>
  <sheetViews>
    <sheetView topLeftCell="B1" zoomScale="95" zoomScaleNormal="95" workbookViewId="0">
      <selection activeCell="B3" sqref="B3"/>
    </sheetView>
  </sheetViews>
  <sheetFormatPr defaultRowHeight="14.25" x14ac:dyDescent="0.2"/>
  <cols>
    <col min="1" max="1" width="16" style="2" hidden="1" customWidth="1"/>
    <col min="2" max="2" width="23.7109375" style="2" customWidth="1"/>
    <col min="3" max="3" width="10.7109375" style="2" customWidth="1"/>
    <col min="4" max="8" width="11.7109375" style="2" customWidth="1"/>
    <col min="9" max="9" width="2.7109375" style="2" customWidth="1"/>
    <col min="10" max="13" width="11.7109375" style="2" customWidth="1"/>
    <col min="14" max="16384" width="9.140625" style="2"/>
  </cols>
  <sheetData>
    <row r="1" spans="1:13" ht="15.75" x14ac:dyDescent="0.25">
      <c r="B1" s="1" t="s">
        <v>1103</v>
      </c>
    </row>
    <row r="2" spans="1:13" ht="15.75" x14ac:dyDescent="0.25">
      <c r="B2" s="1" t="s">
        <v>63</v>
      </c>
    </row>
    <row r="3" spans="1:13" s="3" customFormat="1" ht="12.75" x14ac:dyDescent="0.2">
      <c r="B3" s="9"/>
    </row>
    <row r="4" spans="1:13" s="3" customFormat="1" ht="12.75" x14ac:dyDescent="0.2">
      <c r="B4" s="7" t="s">
        <v>27</v>
      </c>
    </row>
    <row r="5" spans="1:13" s="3" customFormat="1" ht="12.75" x14ac:dyDescent="0.2">
      <c r="C5" s="9" t="s">
        <v>0</v>
      </c>
      <c r="J5" s="9" t="s">
        <v>1</v>
      </c>
    </row>
    <row r="6" spans="1:13" s="3" customFormat="1" ht="30" customHeight="1" x14ac:dyDescent="0.2">
      <c r="C6" s="10" t="s">
        <v>17</v>
      </c>
      <c r="D6" s="10" t="s">
        <v>60</v>
      </c>
      <c r="E6" s="10" t="s">
        <v>62</v>
      </c>
      <c r="F6" s="10" t="s">
        <v>61</v>
      </c>
      <c r="G6" s="10" t="s">
        <v>92</v>
      </c>
      <c r="H6" s="10" t="s">
        <v>59</v>
      </c>
      <c r="I6" s="10"/>
      <c r="J6" s="10" t="s">
        <v>60</v>
      </c>
      <c r="K6" s="10" t="s">
        <v>62</v>
      </c>
      <c r="L6" s="10" t="s">
        <v>61</v>
      </c>
      <c r="M6" s="10" t="s">
        <v>92</v>
      </c>
    </row>
    <row r="7" spans="1:13" s="3" customFormat="1" ht="12.75" x14ac:dyDescent="0.2">
      <c r="A7" s="4" t="s">
        <v>65</v>
      </c>
      <c r="B7" s="3" t="s">
        <v>3</v>
      </c>
      <c r="C7" s="22">
        <f>VLOOKUP(CONCATENATE(Lookup!$B$2,$A7), t4.2, 2,0)</f>
        <v>2796</v>
      </c>
      <c r="D7" s="22">
        <f>VLOOKUP(CONCATENATE(Lookup!$B$2,$A7), t4.2, 3,0)</f>
        <v>2583</v>
      </c>
      <c r="E7" s="22">
        <f>VLOOKUP(CONCATENATE(Lookup!$B$2,$A7), t4.2, 4,0)</f>
        <v>169</v>
      </c>
      <c r="F7" s="22">
        <f>VLOOKUP(CONCATENATE(Lookup!$B$2,$A7), t4.2, 5,0)</f>
        <v>39</v>
      </c>
      <c r="G7" s="22">
        <f>VLOOKUP(CONCATENATE(Lookup!$B$2,$A7), t4.2, 6,0)</f>
        <v>1</v>
      </c>
      <c r="H7" s="22">
        <f>VLOOKUP(CONCATENATE(Lookup!$B$2,$A7), t4.2, 7,0)</f>
        <v>4</v>
      </c>
      <c r="I7" s="23" t="s">
        <v>28</v>
      </c>
      <c r="J7" s="24">
        <f>VLOOKUP(CONCATENATE(Lookup!$B$2,$A7), t4.2, 8,0)</f>
        <v>92.514326647564403</v>
      </c>
      <c r="K7" s="24">
        <f>VLOOKUP(CONCATENATE(Lookup!$B$2,$A7), t4.2,9,0)</f>
        <v>6.0530085959885298</v>
      </c>
      <c r="L7" s="24">
        <f>VLOOKUP(CONCATENATE(Lookup!$B$2,$A7), t4.2, 10,0)</f>
        <v>1.3968481375358099</v>
      </c>
      <c r="M7" s="24">
        <f>VLOOKUP(CONCATENATE(Lookup!$B$2,$A7), t4.2, 11,0)</f>
        <v>3.58166189111747E-2</v>
      </c>
    </row>
    <row r="8" spans="1:13" s="3" customFormat="1" ht="12.75" x14ac:dyDescent="0.2">
      <c r="A8" s="4" t="s">
        <v>66</v>
      </c>
      <c r="B8" s="3" t="s">
        <v>4</v>
      </c>
      <c r="C8" s="22">
        <f>VLOOKUP(CONCATENATE(Lookup!$B$2,$A8), t4.2, 2,0)</f>
        <v>579</v>
      </c>
      <c r="D8" s="22">
        <f>VLOOKUP(CONCATENATE(Lookup!$B$2,$A8), t4.2, 3,0)</f>
        <v>536</v>
      </c>
      <c r="E8" s="22">
        <f>VLOOKUP(CONCATENATE(Lookup!$B$2,$A8), t4.2, 4,0)</f>
        <v>41</v>
      </c>
      <c r="F8" s="22">
        <f>VLOOKUP(CONCATENATE(Lookup!$B$2,$A8), t4.2, 5,0)</f>
        <v>1</v>
      </c>
      <c r="G8" s="22" t="str">
        <f>VLOOKUP(CONCATENATE(Lookup!$B$2,$A8), t4.2, 6,0)</f>
        <v>-</v>
      </c>
      <c r="H8" s="22">
        <f>VLOOKUP(CONCATENATE(Lookup!$B$2,$A8), t4.2, 7,0)</f>
        <v>1</v>
      </c>
      <c r="I8" s="23"/>
      <c r="J8" s="24">
        <f>VLOOKUP(CONCATENATE(Lookup!$B$2,$A8), t4.2, 8,0)</f>
        <v>92.733564013840805</v>
      </c>
      <c r="K8" s="24">
        <f>VLOOKUP(CONCATENATE(Lookup!$B$2,$A8), t4.2,9,0)</f>
        <v>7.0934256055363303</v>
      </c>
      <c r="L8" s="24">
        <f>VLOOKUP(CONCATENATE(Lookup!$B$2,$A8), t4.2, 10,0)</f>
        <v>0.173010380622837</v>
      </c>
      <c r="M8" s="24" t="str">
        <f>VLOOKUP(CONCATENATE(Lookup!$B$2,$A8), t4.2, 11,0)</f>
        <v>-</v>
      </c>
    </row>
    <row r="9" spans="1:13" s="3" customFormat="1" ht="12.75" x14ac:dyDescent="0.2">
      <c r="A9" s="4" t="s">
        <v>67</v>
      </c>
      <c r="B9" s="3" t="s">
        <v>5</v>
      </c>
      <c r="C9" s="22">
        <f>VLOOKUP(CONCATENATE(Lookup!$B$2,$A9), t4.2, 2,0)</f>
        <v>1090</v>
      </c>
      <c r="D9" s="22">
        <f>VLOOKUP(CONCATENATE(Lookup!$B$2,$A9), t4.2, 3,0)</f>
        <v>998</v>
      </c>
      <c r="E9" s="22">
        <f>VLOOKUP(CONCATENATE(Lookup!$B$2,$A9), t4.2, 4,0)</f>
        <v>76</v>
      </c>
      <c r="F9" s="22">
        <f>VLOOKUP(CONCATENATE(Lookup!$B$2,$A9), t4.2, 5,0)</f>
        <v>16</v>
      </c>
      <c r="G9" s="22" t="str">
        <f>VLOOKUP(CONCATENATE(Lookup!$B$2,$A9), t4.2, 6,0)</f>
        <v>-</v>
      </c>
      <c r="H9" s="22" t="str">
        <f>VLOOKUP(CONCATENATE(Lookup!$B$2,$A9), t4.2, 7,0)</f>
        <v>-</v>
      </c>
      <c r="I9" s="23"/>
      <c r="J9" s="24">
        <f>VLOOKUP(CONCATENATE(Lookup!$B$2,$A9), t4.2, 8,0)</f>
        <v>91.559633027522906</v>
      </c>
      <c r="K9" s="24">
        <f>VLOOKUP(CONCATENATE(Lookup!$B$2,$A9), t4.2,9,0)</f>
        <v>6.9724770642201799</v>
      </c>
      <c r="L9" s="24">
        <f>VLOOKUP(CONCATENATE(Lookup!$B$2,$A9), t4.2, 10,0)</f>
        <v>1.4678899082568799</v>
      </c>
      <c r="M9" s="24" t="str">
        <f>VLOOKUP(CONCATENATE(Lookup!$B$2,$A9), t4.2, 11,0)</f>
        <v>-</v>
      </c>
    </row>
    <row r="10" spans="1:13" s="3" customFormat="1" ht="12.75" x14ac:dyDescent="0.2">
      <c r="A10" s="4" t="s">
        <v>68</v>
      </c>
      <c r="B10" s="3" t="s">
        <v>6</v>
      </c>
      <c r="C10" s="22">
        <f>VLOOKUP(CONCATENATE(Lookup!$B$2,$A10), t4.2, 2,0)</f>
        <v>2875</v>
      </c>
      <c r="D10" s="22">
        <f>VLOOKUP(CONCATENATE(Lookup!$B$2,$A10), t4.2, 3,0)</f>
        <v>2677</v>
      </c>
      <c r="E10" s="22">
        <f>VLOOKUP(CONCATENATE(Lookup!$B$2,$A10), t4.2, 4,0)</f>
        <v>133</v>
      </c>
      <c r="F10" s="22">
        <f>VLOOKUP(CONCATENATE(Lookup!$B$2,$A10), t4.2, 5,0)</f>
        <v>61</v>
      </c>
      <c r="G10" s="22" t="str">
        <f>VLOOKUP(CONCATENATE(Lookup!$B$2,$A10), t4.2, 6,0)</f>
        <v>-</v>
      </c>
      <c r="H10" s="22">
        <f>VLOOKUP(CONCATENATE(Lookup!$B$2,$A10), t4.2, 7,0)</f>
        <v>4</v>
      </c>
      <c r="I10" s="23"/>
      <c r="J10" s="24">
        <f>VLOOKUP(CONCATENATE(Lookup!$B$2,$A10), t4.2, 8,0)</f>
        <v>93.242772553117305</v>
      </c>
      <c r="K10" s="24">
        <f>VLOOKUP(CONCATENATE(Lookup!$B$2,$A10), t4.2,9,0)</f>
        <v>4.6325322187391098</v>
      </c>
      <c r="L10" s="24">
        <f>VLOOKUP(CONCATENATE(Lookup!$B$2,$A10), t4.2, 10,0)</f>
        <v>2.1246952281435001</v>
      </c>
      <c r="M10" s="24" t="str">
        <f>VLOOKUP(CONCATENATE(Lookup!$B$2,$A10), t4.2, 11,0)</f>
        <v>-</v>
      </c>
    </row>
    <row r="11" spans="1:13" s="3" customFormat="1" ht="12.75" x14ac:dyDescent="0.2">
      <c r="A11" s="4" t="s">
        <v>69</v>
      </c>
      <c r="B11" s="3" t="s">
        <v>7</v>
      </c>
      <c r="C11" s="22">
        <f>VLOOKUP(CONCATENATE(Lookup!$B$2,$A11), t4.2, 2,0)</f>
        <v>2347</v>
      </c>
      <c r="D11" s="22">
        <f>VLOOKUP(CONCATENATE(Lookup!$B$2,$A11), t4.2, 3,0)</f>
        <v>2145</v>
      </c>
      <c r="E11" s="22">
        <f>VLOOKUP(CONCATENATE(Lookup!$B$2,$A11), t4.2, 4,0)</f>
        <v>164</v>
      </c>
      <c r="F11" s="22">
        <f>VLOOKUP(CONCATENATE(Lookup!$B$2,$A11), t4.2, 5,0)</f>
        <v>20</v>
      </c>
      <c r="G11" s="22">
        <f>VLOOKUP(CONCATENATE(Lookup!$B$2,$A11), t4.2, 6,0)</f>
        <v>4</v>
      </c>
      <c r="H11" s="22">
        <f>VLOOKUP(CONCATENATE(Lookup!$B$2,$A11), t4.2, 7,0)</f>
        <v>14</v>
      </c>
      <c r="I11" s="23"/>
      <c r="J11" s="24">
        <f>VLOOKUP(CONCATENATE(Lookup!$B$2,$A11), t4.2, 8,0)</f>
        <v>91.941705957994003</v>
      </c>
      <c r="K11" s="24">
        <f>VLOOKUP(CONCATENATE(Lookup!$B$2,$A11), t4.2,9,0)</f>
        <v>7.0295756536648</v>
      </c>
      <c r="L11" s="24">
        <f>VLOOKUP(CONCATENATE(Lookup!$B$2,$A11), t4.2, 10,0)</f>
        <v>0.85726532361765895</v>
      </c>
      <c r="M11" s="24">
        <f>VLOOKUP(CONCATENATE(Lookup!$B$2,$A11), t4.2, 11,0)</f>
        <v>0.171453064723531</v>
      </c>
    </row>
    <row r="12" spans="1:13" s="3" customFormat="1" ht="12.75" x14ac:dyDescent="0.2">
      <c r="A12" s="4" t="s">
        <v>70</v>
      </c>
      <c r="B12" s="3" t="s">
        <v>8</v>
      </c>
      <c r="C12" s="22">
        <f>VLOOKUP(CONCATENATE(Lookup!$B$2,$A12), t4.2, 2,0)</f>
        <v>4537</v>
      </c>
      <c r="D12" s="22">
        <f>VLOOKUP(CONCATENATE(Lookup!$B$2,$A12), t4.2, 3,0)</f>
        <v>4211</v>
      </c>
      <c r="E12" s="22">
        <f>VLOOKUP(CONCATENATE(Lookup!$B$2,$A12), t4.2, 4,0)</f>
        <v>241</v>
      </c>
      <c r="F12" s="22">
        <f>VLOOKUP(CONCATENATE(Lookup!$B$2,$A12), t4.2, 5,0)</f>
        <v>81</v>
      </c>
      <c r="G12" s="22" t="str">
        <f>VLOOKUP(CONCATENATE(Lookup!$B$2,$A12), t4.2, 6,0)</f>
        <v>-</v>
      </c>
      <c r="H12" s="22">
        <f>VLOOKUP(CONCATENATE(Lookup!$B$2,$A12), t4.2, 7,0)</f>
        <v>4</v>
      </c>
      <c r="I12" s="23"/>
      <c r="J12" s="24">
        <f>VLOOKUP(CONCATENATE(Lookup!$B$2,$A12), t4.2, 8,0)</f>
        <v>92.896536510037393</v>
      </c>
      <c r="K12" s="24">
        <f>VLOOKUP(CONCATENATE(Lookup!$B$2,$A12), t4.2,9,0)</f>
        <v>5.3165673946613703</v>
      </c>
      <c r="L12" s="24">
        <f>VLOOKUP(CONCATENATE(Lookup!$B$2,$A12), t4.2, 10,0)</f>
        <v>1.7868960953011199</v>
      </c>
      <c r="M12" s="24" t="str">
        <f>VLOOKUP(CONCATENATE(Lookup!$B$2,$A12), t4.2, 11,0)</f>
        <v>-</v>
      </c>
    </row>
    <row r="13" spans="1:13" s="3" customFormat="1" ht="12.75" x14ac:dyDescent="0.2">
      <c r="A13" s="4" t="s">
        <v>71</v>
      </c>
      <c r="B13" s="3" t="s">
        <v>9</v>
      </c>
      <c r="C13" s="22">
        <f>VLOOKUP(CONCATENATE(Lookup!$B$2,$A13), t4.2, 2,0)</f>
        <v>10893</v>
      </c>
      <c r="D13" s="22">
        <f>VLOOKUP(CONCATENATE(Lookup!$B$2,$A13), t4.2, 3,0)</f>
        <v>9515</v>
      </c>
      <c r="E13" s="22">
        <f>VLOOKUP(CONCATENATE(Lookup!$B$2,$A13), t4.2, 4,0)</f>
        <v>1234</v>
      </c>
      <c r="F13" s="22">
        <f>VLOOKUP(CONCATENATE(Lookup!$B$2,$A13), t4.2, 5,0)</f>
        <v>126</v>
      </c>
      <c r="G13" s="22" t="str">
        <f>VLOOKUP(CONCATENATE(Lookup!$B$2,$A13), t4.2, 6,0)</f>
        <v>-</v>
      </c>
      <c r="H13" s="22">
        <f>VLOOKUP(CONCATENATE(Lookup!$B$2,$A13), t4.2, 7,0)</f>
        <v>18</v>
      </c>
      <c r="I13" s="23"/>
      <c r="J13" s="24">
        <f>VLOOKUP(CONCATENATE(Lookup!$B$2,$A13), t4.2, 8,0)</f>
        <v>87.494252873563198</v>
      </c>
      <c r="K13" s="24">
        <f>VLOOKUP(CONCATENATE(Lookup!$B$2,$A13), t4.2,9,0)</f>
        <v>11.3471264367816</v>
      </c>
      <c r="L13" s="24">
        <f>VLOOKUP(CONCATENATE(Lookup!$B$2,$A13), t4.2, 10,0)</f>
        <v>1.1586206896551701</v>
      </c>
      <c r="M13" s="24" t="str">
        <f>VLOOKUP(CONCATENATE(Lookup!$B$2,$A13), t4.2, 11,0)</f>
        <v>-</v>
      </c>
    </row>
    <row r="14" spans="1:13" s="3" customFormat="1" ht="12.75" x14ac:dyDescent="0.2">
      <c r="A14" s="4" t="s">
        <v>72</v>
      </c>
      <c r="B14" s="3" t="s">
        <v>10</v>
      </c>
      <c r="C14" s="22">
        <f>VLOOKUP(CONCATENATE(Lookup!$B$2,$A14), t4.2, 2,0)</f>
        <v>2313</v>
      </c>
      <c r="D14" s="22">
        <f>VLOOKUP(CONCATENATE(Lookup!$B$2,$A14), t4.2, 3,0)</f>
        <v>2130</v>
      </c>
      <c r="E14" s="22">
        <f>VLOOKUP(CONCATENATE(Lookup!$B$2,$A14), t4.2, 4,0)</f>
        <v>155</v>
      </c>
      <c r="F14" s="22">
        <f>VLOOKUP(CONCATENATE(Lookup!$B$2,$A14), t4.2, 5,0)</f>
        <v>27</v>
      </c>
      <c r="G14" s="22" t="str">
        <f>VLOOKUP(CONCATENATE(Lookup!$B$2,$A14), t4.2, 6,0)</f>
        <v>-</v>
      </c>
      <c r="H14" s="22">
        <f>VLOOKUP(CONCATENATE(Lookup!$B$2,$A14), t4.2, 7,0)</f>
        <v>1</v>
      </c>
      <c r="I14" s="23"/>
      <c r="J14" s="24">
        <f>VLOOKUP(CONCATENATE(Lookup!$B$2,$A14), t4.2, 8,0)</f>
        <v>92.128027681660896</v>
      </c>
      <c r="K14" s="24">
        <f>VLOOKUP(CONCATENATE(Lookup!$B$2,$A14), t4.2,9,0)</f>
        <v>6.7041522491349399</v>
      </c>
      <c r="L14" s="24">
        <f>VLOOKUP(CONCATENATE(Lookup!$B$2,$A14), t4.2, 10,0)</f>
        <v>1.16782006920415</v>
      </c>
      <c r="M14" s="24" t="str">
        <f>VLOOKUP(CONCATENATE(Lookup!$B$2,$A14), t4.2, 11,0)</f>
        <v>-</v>
      </c>
    </row>
    <row r="15" spans="1:13" s="3" customFormat="1" ht="12.75" x14ac:dyDescent="0.2">
      <c r="A15" s="4" t="s">
        <v>73</v>
      </c>
      <c r="B15" s="3" t="s">
        <v>11</v>
      </c>
      <c r="C15" s="22">
        <f>VLOOKUP(CONCATENATE(Lookup!$B$2,$A15), t4.2, 2,0)</f>
        <v>6033</v>
      </c>
      <c r="D15" s="22">
        <f>VLOOKUP(CONCATENATE(Lookup!$B$2,$A15), t4.2, 3,0)</f>
        <v>5444</v>
      </c>
      <c r="E15" s="22">
        <f>VLOOKUP(CONCATENATE(Lookup!$B$2,$A15), t4.2, 4,0)</f>
        <v>494</v>
      </c>
      <c r="F15" s="22">
        <f>VLOOKUP(CONCATENATE(Lookup!$B$2,$A15), t4.2, 5,0)</f>
        <v>71</v>
      </c>
      <c r="G15" s="22">
        <f>VLOOKUP(CONCATENATE(Lookup!$B$2,$A15), t4.2, 6,0)</f>
        <v>1</v>
      </c>
      <c r="H15" s="22">
        <f>VLOOKUP(CONCATENATE(Lookup!$B$2,$A15), t4.2, 7,0)</f>
        <v>23</v>
      </c>
      <c r="I15" s="23"/>
      <c r="J15" s="24">
        <f>VLOOKUP(CONCATENATE(Lookup!$B$2,$A15), t4.2, 8,0)</f>
        <v>90.582362728785299</v>
      </c>
      <c r="K15" s="24">
        <f>VLOOKUP(CONCATENATE(Lookup!$B$2,$A15), t4.2,9,0)</f>
        <v>8.2196339434276204</v>
      </c>
      <c r="L15" s="24">
        <f>VLOOKUP(CONCATENATE(Lookup!$B$2,$A15), t4.2, 10,0)</f>
        <v>1.18136439267886</v>
      </c>
      <c r="M15" s="24">
        <f>VLOOKUP(CONCATENATE(Lookup!$B$2,$A15), t4.2, 11,0)</f>
        <v>1.6638935108153001E-2</v>
      </c>
    </row>
    <row r="16" spans="1:13" s="3" customFormat="1" ht="12.75" x14ac:dyDescent="0.2">
      <c r="A16" s="4" t="s">
        <v>74</v>
      </c>
      <c r="B16" s="3" t="s">
        <v>12</v>
      </c>
      <c r="C16" s="22">
        <f>VLOOKUP(CONCATENATE(Lookup!$B$2,$A16), t4.2, 2,0)</f>
        <v>7302</v>
      </c>
      <c r="D16" s="22">
        <f>VLOOKUP(CONCATENATE(Lookup!$B$2,$A16), t4.2, 3,0)</f>
        <v>6610</v>
      </c>
      <c r="E16" s="22">
        <f>VLOOKUP(CONCATENATE(Lookup!$B$2,$A16), t4.2, 4,0)</f>
        <v>461</v>
      </c>
      <c r="F16" s="22">
        <f>VLOOKUP(CONCATENATE(Lookup!$B$2,$A16), t4.2, 5,0)</f>
        <v>86</v>
      </c>
      <c r="G16" s="22" t="str">
        <f>VLOOKUP(CONCATENATE(Lookup!$B$2,$A16), t4.2, 6,0)</f>
        <v>-</v>
      </c>
      <c r="H16" s="22">
        <f>VLOOKUP(CONCATENATE(Lookup!$B$2,$A16), t4.2, 7,0)</f>
        <v>145</v>
      </c>
      <c r="I16" s="23"/>
      <c r="J16" s="24">
        <f>VLOOKUP(CONCATENATE(Lookup!$B$2,$A16), t4.2, 8,0)</f>
        <v>92.357132876903705</v>
      </c>
      <c r="K16" s="24">
        <f>VLOOKUP(CONCATENATE(Lookup!$B$2,$A16), t4.2,9,0)</f>
        <v>6.4412463322621196</v>
      </c>
      <c r="L16" s="24">
        <f>VLOOKUP(CONCATENATE(Lookup!$B$2,$A16), t4.2, 10,0)</f>
        <v>1.2016207908341401</v>
      </c>
      <c r="M16" s="24" t="str">
        <f>VLOOKUP(CONCATENATE(Lookup!$B$2,$A16), t4.2, 11,0)</f>
        <v>-</v>
      </c>
    </row>
    <row r="17" spans="1:13" s="3" customFormat="1" ht="12.75" x14ac:dyDescent="0.2">
      <c r="A17" s="4" t="s">
        <v>75</v>
      </c>
      <c r="B17" s="3" t="s">
        <v>13</v>
      </c>
      <c r="C17" s="22">
        <f>VLOOKUP(CONCATENATE(Lookup!$B$2,$A17), t4.2, 2,0)</f>
        <v>147</v>
      </c>
      <c r="D17" s="22">
        <f>VLOOKUP(CONCATENATE(Lookup!$B$2,$A17), t4.2, 3,0)</f>
        <v>121</v>
      </c>
      <c r="E17" s="22">
        <f>VLOOKUP(CONCATENATE(Lookup!$B$2,$A17), t4.2, 4,0)</f>
        <v>16</v>
      </c>
      <c r="F17" s="22">
        <f>VLOOKUP(CONCATENATE(Lookup!$B$2,$A17), t4.2, 5,0)</f>
        <v>8</v>
      </c>
      <c r="G17" s="22" t="str">
        <f>VLOOKUP(CONCATENATE(Lookup!$B$2,$A17), t4.2, 6,0)</f>
        <v>-</v>
      </c>
      <c r="H17" s="22">
        <f>VLOOKUP(CONCATENATE(Lookup!$B$2,$A17), t4.2, 7,0)</f>
        <v>2</v>
      </c>
      <c r="I17" s="23"/>
      <c r="J17" s="24">
        <f>VLOOKUP(CONCATENATE(Lookup!$B$2,$A17), t4.2, 8,0)</f>
        <v>83.448275862068897</v>
      </c>
      <c r="K17" s="24">
        <f>VLOOKUP(CONCATENATE(Lookup!$B$2,$A17), t4.2,9,0)</f>
        <v>11.0344827586206</v>
      </c>
      <c r="L17" s="24">
        <f>VLOOKUP(CONCATENATE(Lookup!$B$2,$A17), t4.2, 10,0)</f>
        <v>5.5172413793103399</v>
      </c>
      <c r="M17" s="24" t="str">
        <f>VLOOKUP(CONCATENATE(Lookup!$B$2,$A17), t4.2, 11,0)</f>
        <v>-</v>
      </c>
    </row>
    <row r="18" spans="1:13" s="3" customFormat="1" ht="12.75" x14ac:dyDescent="0.2">
      <c r="A18" s="4" t="s">
        <v>76</v>
      </c>
      <c r="B18" s="3" t="s">
        <v>14</v>
      </c>
      <c r="C18" s="22">
        <f>VLOOKUP(CONCATENATE(Lookup!$B$2,$A18), t4.2, 2,0)</f>
        <v>152</v>
      </c>
      <c r="D18" s="22">
        <f>VLOOKUP(CONCATENATE(Lookup!$B$2,$A18), t4.2, 3,0)</f>
        <v>139</v>
      </c>
      <c r="E18" s="22">
        <f>VLOOKUP(CONCATENATE(Lookup!$B$2,$A18), t4.2, 4,0)</f>
        <v>10</v>
      </c>
      <c r="F18" s="22">
        <f>VLOOKUP(CONCATENATE(Lookup!$B$2,$A18), t4.2, 5,0)</f>
        <v>1</v>
      </c>
      <c r="G18" s="22">
        <f>VLOOKUP(CONCATENATE(Lookup!$B$2,$A18), t4.2, 6,0)</f>
        <v>1</v>
      </c>
      <c r="H18" s="22">
        <f>VLOOKUP(CONCATENATE(Lookup!$B$2,$A18), t4.2, 7,0)</f>
        <v>1</v>
      </c>
      <c r="I18" s="23"/>
      <c r="J18" s="24">
        <f>VLOOKUP(CONCATENATE(Lookup!$B$2,$A18), t4.2, 8,0)</f>
        <v>92.052980132450301</v>
      </c>
      <c r="K18" s="24">
        <f>VLOOKUP(CONCATENATE(Lookup!$B$2,$A18), t4.2,9,0)</f>
        <v>6.6225165562913899</v>
      </c>
      <c r="L18" s="24">
        <f>VLOOKUP(CONCATENATE(Lookup!$B$2,$A18), t4.2, 10,0)</f>
        <v>0.66225165562913901</v>
      </c>
      <c r="M18" s="24">
        <f>VLOOKUP(CONCATENATE(Lookup!$B$2,$A18), t4.2, 11,0)</f>
        <v>0.66225165562913901</v>
      </c>
    </row>
    <row r="19" spans="1:13" s="3" customFormat="1" ht="12.75" x14ac:dyDescent="0.2">
      <c r="A19" s="4" t="s">
        <v>77</v>
      </c>
      <c r="B19" s="3" t="s">
        <v>15</v>
      </c>
      <c r="C19" s="22">
        <f>VLOOKUP(CONCATENATE(Lookup!$B$2,$A19), t4.2, 2,0)</f>
        <v>3065</v>
      </c>
      <c r="D19" s="22">
        <f>VLOOKUP(CONCATENATE(Lookup!$B$2,$A19), t4.2, 3,0)</f>
        <v>2745</v>
      </c>
      <c r="E19" s="22">
        <f>VLOOKUP(CONCATENATE(Lookup!$B$2,$A19), t4.2, 4,0)</f>
        <v>257</v>
      </c>
      <c r="F19" s="22">
        <f>VLOOKUP(CONCATENATE(Lookup!$B$2,$A19), t4.2, 5,0)</f>
        <v>37</v>
      </c>
      <c r="G19" s="22">
        <f>VLOOKUP(CONCATENATE(Lookup!$B$2,$A19), t4.2, 6,0)</f>
        <v>16</v>
      </c>
      <c r="H19" s="22">
        <f>VLOOKUP(CONCATENATE(Lookup!$B$2,$A19), t4.2, 7,0)</f>
        <v>10</v>
      </c>
      <c r="I19" s="23"/>
      <c r="J19" s="24">
        <f>VLOOKUP(CONCATENATE(Lookup!$B$2,$A19), t4.2, 8,0)</f>
        <v>89.852700490998302</v>
      </c>
      <c r="K19" s="24">
        <f>VLOOKUP(CONCATENATE(Lookup!$B$2,$A19), t4.2,9,0)</f>
        <v>8.4124386252045795</v>
      </c>
      <c r="L19" s="24">
        <f>VLOOKUP(CONCATENATE(Lookup!$B$2,$A19), t4.2, 10,0)</f>
        <v>1.2111292962356699</v>
      </c>
      <c r="M19" s="24">
        <f>VLOOKUP(CONCATENATE(Lookup!$B$2,$A19), t4.2, 11,0)</f>
        <v>0.52373158756137395</v>
      </c>
    </row>
    <row r="20" spans="1:13" s="3" customFormat="1" ht="12.75" x14ac:dyDescent="0.2">
      <c r="A20" s="4" t="s">
        <v>78</v>
      </c>
      <c r="B20" s="3" t="s">
        <v>16</v>
      </c>
      <c r="C20" s="22">
        <f>VLOOKUP(CONCATENATE(Lookup!$B$2,$A20), t4.2, 2,0)</f>
        <v>174</v>
      </c>
      <c r="D20" s="22">
        <f>VLOOKUP(CONCATENATE(Lookup!$B$2,$A20), t4.2, 3,0)</f>
        <v>163</v>
      </c>
      <c r="E20" s="22">
        <f>VLOOKUP(CONCATENATE(Lookup!$B$2,$A20), t4.2, 4,0)</f>
        <v>9</v>
      </c>
      <c r="F20" s="22">
        <f>VLOOKUP(CONCATENATE(Lookup!$B$2,$A20), t4.2, 5,0)</f>
        <v>2</v>
      </c>
      <c r="G20" s="22" t="str">
        <f>VLOOKUP(CONCATENATE(Lookup!$B$2,$A20), t4.2, 6,0)</f>
        <v>-</v>
      </c>
      <c r="H20" s="22" t="str">
        <f>VLOOKUP(CONCATENATE(Lookup!$B$2,$A20), t4.2, 7,0)</f>
        <v>-</v>
      </c>
      <c r="I20" s="23"/>
      <c r="J20" s="24">
        <f>VLOOKUP(CONCATENATE(Lookup!$B$2,$A20), t4.2, 8,0)</f>
        <v>93.678160919540204</v>
      </c>
      <c r="K20" s="24">
        <f>VLOOKUP(CONCATENATE(Lookup!$B$2,$A20), t4.2,9,0)</f>
        <v>5.1724137931034404</v>
      </c>
      <c r="L20" s="24">
        <f>VLOOKUP(CONCATENATE(Lookup!$B$2,$A20), t4.2, 10,0)</f>
        <v>1.14942528735632</v>
      </c>
      <c r="M20" s="24" t="str">
        <f>VLOOKUP(CONCATENATE(Lookup!$B$2,$A20), t4.2, 11,0)</f>
        <v>-</v>
      </c>
    </row>
    <row r="21" spans="1:13" s="3" customFormat="1" ht="12.75" x14ac:dyDescent="0.2">
      <c r="A21" s="3" t="s">
        <v>59</v>
      </c>
      <c r="B21" s="3" t="s">
        <v>59</v>
      </c>
      <c r="C21" s="22">
        <f>VLOOKUP(CONCATENATE(Lookup!$B$2,$A21), t4.2, 2,0)</f>
        <v>80</v>
      </c>
      <c r="D21" s="22">
        <f>VLOOKUP(CONCATENATE(Lookup!$B$2,$A21), t4.2, 3,0)</f>
        <v>72</v>
      </c>
      <c r="E21" s="22">
        <f>VLOOKUP(CONCATENATE(Lookup!$B$2,$A21), t4.2, 4,0)</f>
        <v>6</v>
      </c>
      <c r="F21" s="22">
        <f>VLOOKUP(CONCATENATE(Lookup!$B$2,$A21), t4.2, 5,0)</f>
        <v>1</v>
      </c>
      <c r="G21" s="22" t="str">
        <f>VLOOKUP(CONCATENATE(Lookup!$B$2,$A21), t4.2, 6,0)</f>
        <v>-</v>
      </c>
      <c r="H21" s="22">
        <f>VLOOKUP(CONCATENATE(Lookup!$B$2,$A21), t4.2, 7,0)</f>
        <v>1</v>
      </c>
      <c r="I21" s="23"/>
      <c r="J21" s="24">
        <f>VLOOKUP(CONCATENATE(Lookup!$B$2,$A21), t4.2, 8,0)</f>
        <v>91.139240506329102</v>
      </c>
      <c r="K21" s="24">
        <f>VLOOKUP(CONCATENATE(Lookup!$B$2,$A21), t4.2,9,0)</f>
        <v>7.59493670886076</v>
      </c>
      <c r="L21" s="24">
        <f>VLOOKUP(CONCATENATE(Lookup!$B$2,$A21), t4.2, 10,0)</f>
        <v>1.26582278481012</v>
      </c>
      <c r="M21" s="24" t="str">
        <f>VLOOKUP(CONCATENATE(Lookup!$B$2,$A21), t4.2, 11,0)</f>
        <v>-</v>
      </c>
    </row>
    <row r="22" spans="1:13" s="3" customFormat="1" ht="12.75" x14ac:dyDescent="0.2">
      <c r="A22" s="4" t="s">
        <v>2</v>
      </c>
      <c r="B22" s="9" t="s">
        <v>2</v>
      </c>
      <c r="C22" s="25">
        <f>VLOOKUP(CONCATENATE(Lookup!$B$2,$A22), t4.2, 2,0)</f>
        <v>44383</v>
      </c>
      <c r="D22" s="25">
        <f>VLOOKUP(CONCATENATE(Lookup!$B$2,$A22), t4.2, 3,0)</f>
        <v>40089</v>
      </c>
      <c r="E22" s="25">
        <f>VLOOKUP(CONCATENATE(Lookup!$B$2,$A22), t4.2, 4,0)</f>
        <v>3466</v>
      </c>
      <c r="F22" s="25">
        <f>VLOOKUP(CONCATENATE(Lookup!$B$2,$A22), t4.2, 5,0)</f>
        <v>577</v>
      </c>
      <c r="G22" s="25">
        <f>VLOOKUP(CONCATENATE(Lookup!$B$2,$A22), t4.2, 6,0)</f>
        <v>23</v>
      </c>
      <c r="H22" s="25">
        <f>VLOOKUP(CONCATENATE(Lookup!$B$2,$A22), t4.2, 7,0)</f>
        <v>228</v>
      </c>
      <c r="I22" s="26"/>
      <c r="J22" s="27">
        <f>VLOOKUP(CONCATENATE(Lookup!$B$2,$A22), t4.2, 8,0)</f>
        <v>90.791529838070403</v>
      </c>
      <c r="K22" s="27">
        <f>VLOOKUP(CONCATENATE(Lookup!$B$2,$A22), t4.2,9,0)</f>
        <v>7.8496206545125098</v>
      </c>
      <c r="L22" s="27">
        <f>VLOOKUP(CONCATENATE(Lookup!$B$2,$A22), t4.2, 10,0)</f>
        <v>1.3067602762993999</v>
      </c>
      <c r="M22" s="27">
        <f>VLOOKUP(CONCATENATE(Lookup!$B$2,$A22), t4.2, 11,0)</f>
        <v>5.2089231117653699E-2</v>
      </c>
    </row>
    <row r="23" spans="1:13" s="3" customFormat="1" ht="12.75" x14ac:dyDescent="0.2"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</row>
    <row r="24" spans="1:13" x14ac:dyDescent="0.2">
      <c r="B24" s="16" t="s">
        <v>1052</v>
      </c>
    </row>
    <row r="25" spans="1:13" x14ac:dyDescent="0.2">
      <c r="B25" s="17" t="s">
        <v>64</v>
      </c>
    </row>
    <row r="26" spans="1:13" x14ac:dyDescent="0.2">
      <c r="B26" s="16" t="s">
        <v>90</v>
      </c>
    </row>
    <row r="27" spans="1:13" x14ac:dyDescent="0.2">
      <c r="B27" s="16" t="s">
        <v>1044</v>
      </c>
    </row>
    <row r="28" spans="1:13" x14ac:dyDescent="0.2">
      <c r="B28" s="16" t="s">
        <v>91</v>
      </c>
    </row>
  </sheetData>
  <phoneticPr fontId="3" type="noConversion"/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6" r:id="rId4" name="Drop Down 2">
              <controlPr defaultSize="0" autoLine="0" autoPict="0">
                <anchor moveWithCells="1">
                  <from>
                    <xdr:col>1</xdr:col>
                    <xdr:colOff>485775</xdr:colOff>
                    <xdr:row>2</xdr:row>
                    <xdr:rowOff>171450</xdr:rowOff>
                  </from>
                  <to>
                    <xdr:col>1</xdr:col>
                    <xdr:colOff>1552575</xdr:colOff>
                    <xdr:row>4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3A9CA-7A06-451E-BCF7-1338B24DD24E}">
  <dimension ref="A1:K321"/>
  <sheetViews>
    <sheetView zoomScale="90" zoomScaleNormal="90" workbookViewId="0">
      <selection sqref="A1:XFD1048576"/>
    </sheetView>
  </sheetViews>
  <sheetFormatPr defaultRowHeight="15" x14ac:dyDescent="0.25"/>
  <cols>
    <col min="1" max="1" width="36.85546875" bestFit="1" customWidth="1"/>
    <col min="2" max="11" width="9.140625" style="21"/>
  </cols>
  <sheetData>
    <row r="1" spans="1:11" x14ac:dyDescent="0.25">
      <c r="A1" t="s">
        <v>79</v>
      </c>
      <c r="B1" s="21" t="s">
        <v>17</v>
      </c>
      <c r="C1" s="21" t="s">
        <v>80</v>
      </c>
      <c r="D1" s="21" t="s">
        <v>81</v>
      </c>
      <c r="E1" s="21" t="s">
        <v>82</v>
      </c>
      <c r="F1" s="21" t="s">
        <v>83</v>
      </c>
      <c r="G1" s="21" t="s">
        <v>59</v>
      </c>
      <c r="H1" s="21" t="s">
        <v>84</v>
      </c>
      <c r="I1" s="21" t="s">
        <v>85</v>
      </c>
      <c r="J1" s="21" t="s">
        <v>86</v>
      </c>
      <c r="K1" s="21" t="s">
        <v>87</v>
      </c>
    </row>
    <row r="2" spans="1:11" x14ac:dyDescent="0.25">
      <c r="A2" t="s">
        <v>115</v>
      </c>
      <c r="B2" s="21">
        <v>3610</v>
      </c>
      <c r="C2" s="21">
        <v>3333</v>
      </c>
      <c r="D2" s="21">
        <v>8</v>
      </c>
      <c r="E2" s="21">
        <v>17</v>
      </c>
      <c r="F2" s="21">
        <v>1</v>
      </c>
      <c r="G2" s="21">
        <v>251</v>
      </c>
      <c r="H2" s="21">
        <v>99.2259601071747</v>
      </c>
      <c r="I2" s="21">
        <v>0.238166120869306</v>
      </c>
      <c r="J2" s="21">
        <v>0.50610300684727505</v>
      </c>
      <c r="K2" s="21">
        <v>2.9770765108663201E-2</v>
      </c>
    </row>
    <row r="3" spans="1:11" x14ac:dyDescent="0.25">
      <c r="A3" t="s">
        <v>116</v>
      </c>
      <c r="B3" s="21">
        <v>1012</v>
      </c>
      <c r="C3" s="21">
        <v>985</v>
      </c>
      <c r="D3" s="21">
        <v>4</v>
      </c>
      <c r="E3" s="21">
        <v>4</v>
      </c>
      <c r="F3" s="21">
        <v>5</v>
      </c>
      <c r="G3" s="21">
        <v>14</v>
      </c>
      <c r="H3" s="21">
        <v>98.697394789579107</v>
      </c>
      <c r="I3" s="21">
        <v>0.400801603206412</v>
      </c>
      <c r="J3" s="21">
        <v>0.400801603206412</v>
      </c>
      <c r="K3" s="21">
        <v>0.50100200400801598</v>
      </c>
    </row>
    <row r="4" spans="1:11" x14ac:dyDescent="0.25">
      <c r="A4" t="s">
        <v>117</v>
      </c>
      <c r="B4" s="21">
        <v>1395</v>
      </c>
      <c r="C4" s="21">
        <v>1301</v>
      </c>
      <c r="D4" s="21">
        <v>9</v>
      </c>
      <c r="E4" s="21">
        <v>5</v>
      </c>
      <c r="F4" s="21" t="s">
        <v>1104</v>
      </c>
      <c r="G4" s="21">
        <v>80</v>
      </c>
      <c r="H4" s="21">
        <v>98.935361216730001</v>
      </c>
      <c r="I4" s="21">
        <v>0.684410646387832</v>
      </c>
      <c r="J4" s="21">
        <v>0.38022813688212898</v>
      </c>
      <c r="K4" s="21" t="s">
        <v>1104</v>
      </c>
    </row>
    <row r="5" spans="1:11" x14ac:dyDescent="0.25">
      <c r="A5" t="s">
        <v>118</v>
      </c>
      <c r="B5" s="21">
        <v>3745</v>
      </c>
      <c r="C5" s="21">
        <v>3414</v>
      </c>
      <c r="D5" s="21">
        <v>47</v>
      </c>
      <c r="E5" s="21">
        <v>24</v>
      </c>
      <c r="F5" s="21">
        <v>4</v>
      </c>
      <c r="G5" s="21">
        <v>256</v>
      </c>
      <c r="H5" s="21">
        <v>97.850386930352499</v>
      </c>
      <c r="I5" s="21">
        <v>1.3470908569790701</v>
      </c>
      <c r="J5" s="21">
        <v>0.68787618228718805</v>
      </c>
      <c r="K5" s="21">
        <v>0.114646030381198</v>
      </c>
    </row>
    <row r="6" spans="1:11" x14ac:dyDescent="0.25">
      <c r="A6" t="s">
        <v>119</v>
      </c>
      <c r="B6" s="21">
        <v>3107</v>
      </c>
      <c r="C6" s="21">
        <v>2194</v>
      </c>
      <c r="D6" s="21">
        <v>18</v>
      </c>
      <c r="E6" s="21">
        <v>22</v>
      </c>
      <c r="F6" s="21">
        <v>1</v>
      </c>
      <c r="G6" s="21">
        <v>872</v>
      </c>
      <c r="H6" s="21">
        <v>98.165548098434002</v>
      </c>
      <c r="I6" s="21">
        <v>0.80536912751677803</v>
      </c>
      <c r="J6" s="21">
        <v>0.98434004474272896</v>
      </c>
      <c r="K6" s="21">
        <v>4.4742729306487698E-2</v>
      </c>
    </row>
    <row r="7" spans="1:11" x14ac:dyDescent="0.25">
      <c r="A7" t="s">
        <v>120</v>
      </c>
      <c r="B7" s="21">
        <v>5290</v>
      </c>
      <c r="C7" s="21">
        <v>252</v>
      </c>
      <c r="D7" s="21">
        <v>24</v>
      </c>
      <c r="E7" s="21">
        <v>28</v>
      </c>
      <c r="F7" s="21">
        <v>7</v>
      </c>
      <c r="G7" s="21">
        <v>4979</v>
      </c>
      <c r="H7" s="21">
        <v>81.028938906752401</v>
      </c>
      <c r="I7" s="21">
        <v>7.7170418006430799</v>
      </c>
      <c r="J7" s="21">
        <v>9.0032154340836001</v>
      </c>
      <c r="K7" s="21">
        <v>2.2508038585209</v>
      </c>
    </row>
    <row r="8" spans="1:11" x14ac:dyDescent="0.25">
      <c r="A8" t="s">
        <v>121</v>
      </c>
      <c r="B8" s="21">
        <v>12192</v>
      </c>
      <c r="C8" s="21">
        <v>8593</v>
      </c>
      <c r="D8" s="21">
        <v>63</v>
      </c>
      <c r="E8" s="21">
        <v>66</v>
      </c>
      <c r="F8" s="21">
        <v>9</v>
      </c>
      <c r="G8" s="21">
        <v>3461</v>
      </c>
      <c r="H8" s="21">
        <v>98.419425037223604</v>
      </c>
      <c r="I8" s="21">
        <v>0.72156683083266504</v>
      </c>
      <c r="J8" s="21">
        <v>0.75592715611041095</v>
      </c>
      <c r="K8" s="21">
        <v>0.103080975833237</v>
      </c>
    </row>
    <row r="9" spans="1:11" x14ac:dyDescent="0.25">
      <c r="A9" t="s">
        <v>122</v>
      </c>
      <c r="B9" s="21">
        <v>2894</v>
      </c>
      <c r="C9" s="21">
        <v>2796</v>
      </c>
      <c r="D9" s="21">
        <v>14</v>
      </c>
      <c r="E9" s="21">
        <v>11</v>
      </c>
      <c r="F9" s="21">
        <v>1</v>
      </c>
      <c r="G9" s="21">
        <v>72</v>
      </c>
      <c r="H9" s="21">
        <v>99.078667611622905</v>
      </c>
      <c r="I9" s="21">
        <v>0.496102055279943</v>
      </c>
      <c r="J9" s="21">
        <v>0.38979447200566902</v>
      </c>
      <c r="K9" s="21">
        <v>3.5435861091424499E-2</v>
      </c>
    </row>
    <row r="10" spans="1:11" x14ac:dyDescent="0.25">
      <c r="A10" t="s">
        <v>123</v>
      </c>
      <c r="B10" s="21">
        <v>6913</v>
      </c>
      <c r="C10" s="21">
        <v>4910</v>
      </c>
      <c r="D10" s="21">
        <v>24</v>
      </c>
      <c r="E10" s="21">
        <v>25</v>
      </c>
      <c r="F10" s="21">
        <v>2</v>
      </c>
      <c r="G10" s="21">
        <v>1952</v>
      </c>
      <c r="H10" s="21">
        <v>98.971981455351695</v>
      </c>
      <c r="I10" s="21">
        <v>0.48377343277564999</v>
      </c>
      <c r="J10" s="21">
        <v>0.50393065914130197</v>
      </c>
      <c r="K10" s="21">
        <v>4.0314452731304101E-2</v>
      </c>
    </row>
    <row r="11" spans="1:11" x14ac:dyDescent="0.25">
      <c r="A11" t="s">
        <v>124</v>
      </c>
      <c r="B11" s="21">
        <v>8234</v>
      </c>
      <c r="C11" s="21">
        <v>5416</v>
      </c>
      <c r="D11" s="21">
        <v>55</v>
      </c>
      <c r="E11" s="21">
        <v>55</v>
      </c>
      <c r="F11" s="21">
        <v>6</v>
      </c>
      <c r="G11" s="21">
        <v>2702</v>
      </c>
      <c r="H11" s="21">
        <v>97.903109182935594</v>
      </c>
      <c r="I11" s="21">
        <v>0.99421547360809803</v>
      </c>
      <c r="J11" s="21">
        <v>0.99421547360809803</v>
      </c>
      <c r="K11" s="21">
        <v>0.108459869848156</v>
      </c>
    </row>
    <row r="12" spans="1:11" x14ac:dyDescent="0.25">
      <c r="A12" t="s">
        <v>125</v>
      </c>
      <c r="B12" s="21">
        <v>180</v>
      </c>
      <c r="C12" s="21">
        <v>131</v>
      </c>
      <c r="D12" s="21" t="s">
        <v>1104</v>
      </c>
      <c r="E12" s="21" t="s">
        <v>1104</v>
      </c>
      <c r="F12" s="21">
        <v>1</v>
      </c>
      <c r="G12" s="21">
        <v>48</v>
      </c>
      <c r="H12" s="21">
        <v>99.242424242424207</v>
      </c>
      <c r="I12" s="21" t="s">
        <v>1104</v>
      </c>
      <c r="J12" s="21" t="s">
        <v>1104</v>
      </c>
      <c r="K12" s="21">
        <v>0.75757575757575701</v>
      </c>
    </row>
    <row r="13" spans="1:11" x14ac:dyDescent="0.25">
      <c r="A13" t="s">
        <v>126</v>
      </c>
      <c r="B13" s="21">
        <v>228</v>
      </c>
      <c r="C13" s="21">
        <v>148</v>
      </c>
      <c r="D13" s="21">
        <v>4</v>
      </c>
      <c r="E13" s="21">
        <v>1</v>
      </c>
      <c r="F13" s="21">
        <v>1</v>
      </c>
      <c r="G13" s="21">
        <v>74</v>
      </c>
      <c r="H13" s="21">
        <v>96.103896103896105</v>
      </c>
      <c r="I13" s="21">
        <v>2.5974025974025898</v>
      </c>
      <c r="J13" s="21">
        <v>0.64935064935064901</v>
      </c>
      <c r="K13" s="21">
        <v>0.64935064935064901</v>
      </c>
    </row>
    <row r="14" spans="1:11" x14ac:dyDescent="0.25">
      <c r="A14" t="s">
        <v>127</v>
      </c>
      <c r="B14" s="21">
        <v>3757</v>
      </c>
      <c r="C14" s="21">
        <v>1981</v>
      </c>
      <c r="D14" s="21">
        <v>16</v>
      </c>
      <c r="E14" s="21">
        <v>9</v>
      </c>
      <c r="F14" s="21">
        <v>8</v>
      </c>
      <c r="G14" s="21">
        <v>1743</v>
      </c>
      <c r="H14" s="21">
        <v>98.361469712015804</v>
      </c>
      <c r="I14" s="21">
        <v>0.79443892750744705</v>
      </c>
      <c r="J14" s="21">
        <v>0.44687189672293898</v>
      </c>
      <c r="K14" s="21">
        <v>0.39721946375372302</v>
      </c>
    </row>
    <row r="15" spans="1:11" x14ac:dyDescent="0.25">
      <c r="A15" t="s">
        <v>128</v>
      </c>
      <c r="B15" s="21">
        <v>216</v>
      </c>
      <c r="C15" s="21">
        <v>205</v>
      </c>
      <c r="D15" s="21">
        <v>1</v>
      </c>
      <c r="E15" s="21" t="s">
        <v>1104</v>
      </c>
      <c r="F15" s="21">
        <v>1</v>
      </c>
      <c r="G15" s="21">
        <v>9</v>
      </c>
      <c r="H15" s="21">
        <v>99.033816425120705</v>
      </c>
      <c r="I15" s="21">
        <v>0.48309178743961301</v>
      </c>
      <c r="J15" s="21" t="s">
        <v>1104</v>
      </c>
      <c r="K15" s="21">
        <v>0.48309178743961301</v>
      </c>
    </row>
    <row r="16" spans="1:11" x14ac:dyDescent="0.25">
      <c r="A16" t="s">
        <v>129</v>
      </c>
      <c r="B16" s="21">
        <v>105</v>
      </c>
      <c r="C16" s="21">
        <v>91</v>
      </c>
      <c r="D16" s="21">
        <v>1</v>
      </c>
      <c r="E16" s="21" t="s">
        <v>1104</v>
      </c>
      <c r="F16" s="21">
        <v>1</v>
      </c>
      <c r="G16" s="21">
        <v>12</v>
      </c>
      <c r="H16" s="21">
        <v>97.849462365591293</v>
      </c>
      <c r="I16" s="21">
        <v>1.0752688172042999</v>
      </c>
      <c r="J16" s="21" t="s">
        <v>1104</v>
      </c>
      <c r="K16" s="21">
        <v>1.0752688172042999</v>
      </c>
    </row>
    <row r="17" spans="1:11" x14ac:dyDescent="0.25">
      <c r="A17" t="s">
        <v>130</v>
      </c>
      <c r="B17" s="21">
        <v>52878</v>
      </c>
      <c r="C17" s="21">
        <v>35750</v>
      </c>
      <c r="D17" s="21">
        <v>288</v>
      </c>
      <c r="E17" s="21">
        <v>267</v>
      </c>
      <c r="F17" s="21">
        <v>48</v>
      </c>
      <c r="G17" s="21">
        <v>16525</v>
      </c>
      <c r="H17" s="21">
        <v>98.341264819959804</v>
      </c>
      <c r="I17" s="21">
        <v>0.79223172778037498</v>
      </c>
      <c r="J17" s="21">
        <v>0.73446483096305604</v>
      </c>
      <c r="K17" s="21">
        <v>0.132038621296729</v>
      </c>
    </row>
    <row r="18" spans="1:11" x14ac:dyDescent="0.25">
      <c r="A18" t="s">
        <v>131</v>
      </c>
      <c r="B18" s="21">
        <v>3606</v>
      </c>
      <c r="C18" s="21">
        <v>3555</v>
      </c>
      <c r="D18" s="21">
        <v>12</v>
      </c>
      <c r="E18" s="21">
        <v>13</v>
      </c>
      <c r="F18" s="21" t="s">
        <v>1104</v>
      </c>
      <c r="G18" s="21">
        <v>26</v>
      </c>
      <c r="H18" s="21">
        <v>99.301675977653602</v>
      </c>
      <c r="I18" s="21">
        <v>0.33519553072625602</v>
      </c>
      <c r="J18" s="21">
        <v>0.36312849162011102</v>
      </c>
      <c r="K18" s="21" t="s">
        <v>1104</v>
      </c>
    </row>
    <row r="19" spans="1:11" x14ac:dyDescent="0.25">
      <c r="A19" t="s">
        <v>132</v>
      </c>
      <c r="B19" s="21">
        <v>965</v>
      </c>
      <c r="C19" s="21">
        <v>944</v>
      </c>
      <c r="D19" s="21">
        <v>1</v>
      </c>
      <c r="E19" s="21">
        <v>1</v>
      </c>
      <c r="F19" s="21" t="s">
        <v>1104</v>
      </c>
      <c r="G19" s="21">
        <v>19</v>
      </c>
      <c r="H19" s="21">
        <v>99.7885835095137</v>
      </c>
      <c r="I19" s="21">
        <v>0.105708245243128</v>
      </c>
      <c r="J19" s="21">
        <v>0.105708245243128</v>
      </c>
      <c r="K19" s="21" t="s">
        <v>1104</v>
      </c>
    </row>
    <row r="20" spans="1:11" x14ac:dyDescent="0.25">
      <c r="A20" t="s">
        <v>133</v>
      </c>
      <c r="B20" s="21">
        <v>1397</v>
      </c>
      <c r="C20" s="21">
        <v>1339</v>
      </c>
      <c r="D20" s="21">
        <v>15</v>
      </c>
      <c r="E20" s="21">
        <v>5</v>
      </c>
      <c r="F20" s="21">
        <v>1</v>
      </c>
      <c r="G20" s="21">
        <v>37</v>
      </c>
      <c r="H20" s="21">
        <v>98.455882352941103</v>
      </c>
      <c r="I20" s="21">
        <v>1.1029411764705801</v>
      </c>
      <c r="J20" s="21">
        <v>0.36764705882352899</v>
      </c>
      <c r="K20" s="21">
        <v>7.3529411764705802E-2</v>
      </c>
    </row>
    <row r="21" spans="1:11" x14ac:dyDescent="0.25">
      <c r="A21" t="s">
        <v>134</v>
      </c>
      <c r="B21" s="21">
        <v>3735</v>
      </c>
      <c r="C21" s="21">
        <v>3403</v>
      </c>
      <c r="D21" s="21">
        <v>32</v>
      </c>
      <c r="E21" s="21">
        <v>30</v>
      </c>
      <c r="F21" s="21" t="s">
        <v>1104</v>
      </c>
      <c r="G21" s="21">
        <v>270</v>
      </c>
      <c r="H21" s="21">
        <v>98.210678210678196</v>
      </c>
      <c r="I21" s="21">
        <v>0.92352092352092297</v>
      </c>
      <c r="J21" s="21">
        <v>0.86580086580086502</v>
      </c>
      <c r="K21" s="21" t="s">
        <v>1104</v>
      </c>
    </row>
    <row r="22" spans="1:11" x14ac:dyDescent="0.25">
      <c r="A22" t="s">
        <v>135</v>
      </c>
      <c r="B22" s="21">
        <v>3111</v>
      </c>
      <c r="C22" s="21">
        <v>2955</v>
      </c>
      <c r="D22" s="21">
        <v>11</v>
      </c>
      <c r="E22" s="21">
        <v>25</v>
      </c>
      <c r="F22" s="21" t="s">
        <v>1104</v>
      </c>
      <c r="G22" s="21">
        <v>120</v>
      </c>
      <c r="H22" s="21">
        <v>98.796389167502497</v>
      </c>
      <c r="I22" s="21">
        <v>0.36776997659645599</v>
      </c>
      <c r="J22" s="21">
        <v>0.83584085590103596</v>
      </c>
      <c r="K22" s="21" t="s">
        <v>1104</v>
      </c>
    </row>
    <row r="23" spans="1:11" x14ac:dyDescent="0.25">
      <c r="A23" t="s">
        <v>136</v>
      </c>
      <c r="B23" s="21">
        <v>5310</v>
      </c>
      <c r="C23" s="21">
        <v>77</v>
      </c>
      <c r="D23" s="21">
        <v>15</v>
      </c>
      <c r="E23" s="21">
        <v>33</v>
      </c>
      <c r="F23" s="21">
        <v>15</v>
      </c>
      <c r="G23" s="21">
        <v>5170</v>
      </c>
      <c r="H23" s="21">
        <v>55</v>
      </c>
      <c r="I23" s="21">
        <v>10.714285714285699</v>
      </c>
      <c r="J23" s="21">
        <v>23.571428571428498</v>
      </c>
      <c r="K23" s="21">
        <v>10.714285714285699</v>
      </c>
    </row>
    <row r="24" spans="1:11" x14ac:dyDescent="0.25">
      <c r="A24" t="s">
        <v>137</v>
      </c>
      <c r="B24" s="21">
        <v>11913</v>
      </c>
      <c r="C24" s="21">
        <v>8585</v>
      </c>
      <c r="D24" s="21">
        <v>64</v>
      </c>
      <c r="E24" s="21">
        <v>42</v>
      </c>
      <c r="F24" s="21">
        <v>5</v>
      </c>
      <c r="G24" s="21">
        <v>3217</v>
      </c>
      <c r="H24" s="21">
        <v>98.723551057957593</v>
      </c>
      <c r="I24" s="21">
        <v>0.735970561177552</v>
      </c>
      <c r="J24" s="21">
        <v>0.48298068077276901</v>
      </c>
      <c r="K24" s="21">
        <v>5.7497700091996298E-2</v>
      </c>
    </row>
    <row r="25" spans="1:11" x14ac:dyDescent="0.25">
      <c r="A25" t="s">
        <v>138</v>
      </c>
      <c r="B25" s="21">
        <v>2893</v>
      </c>
      <c r="C25" s="21">
        <v>2756</v>
      </c>
      <c r="D25" s="21">
        <v>28</v>
      </c>
      <c r="E25" s="21">
        <v>17</v>
      </c>
      <c r="F25" s="21">
        <v>1</v>
      </c>
      <c r="G25" s="21">
        <v>91</v>
      </c>
      <c r="H25" s="21">
        <v>98.358315488936398</v>
      </c>
      <c r="I25" s="21">
        <v>0.99928622412562396</v>
      </c>
      <c r="J25" s="21">
        <v>0.60670949321912904</v>
      </c>
      <c r="K25" s="21">
        <v>3.5688793718772302E-2</v>
      </c>
    </row>
    <row r="26" spans="1:11" x14ac:dyDescent="0.25">
      <c r="A26" t="s">
        <v>139</v>
      </c>
      <c r="B26" s="21">
        <v>6642</v>
      </c>
      <c r="C26" s="21">
        <v>4779</v>
      </c>
      <c r="D26" s="21">
        <v>36</v>
      </c>
      <c r="E26" s="21">
        <v>28</v>
      </c>
      <c r="F26" s="21">
        <v>6</v>
      </c>
      <c r="G26" s="21">
        <v>1793</v>
      </c>
      <c r="H26" s="21">
        <v>98.556403382140601</v>
      </c>
      <c r="I26" s="21">
        <v>0.74242111775623798</v>
      </c>
      <c r="J26" s="21">
        <v>0.57743864714374005</v>
      </c>
      <c r="K26" s="21">
        <v>0.12373685295937301</v>
      </c>
    </row>
    <row r="27" spans="1:11" x14ac:dyDescent="0.25">
      <c r="A27" t="s">
        <v>140</v>
      </c>
      <c r="B27" s="21">
        <v>8373</v>
      </c>
      <c r="C27" s="21">
        <v>5463</v>
      </c>
      <c r="D27" s="21">
        <v>56</v>
      </c>
      <c r="E27" s="21">
        <v>47</v>
      </c>
      <c r="F27" s="21">
        <v>2</v>
      </c>
      <c r="G27" s="21">
        <v>2805</v>
      </c>
      <c r="H27" s="21">
        <v>98.114224137931004</v>
      </c>
      <c r="I27" s="21">
        <v>1.0057471264367801</v>
      </c>
      <c r="J27" s="21">
        <v>0.84410919540229801</v>
      </c>
      <c r="K27" s="21">
        <v>3.5919540229885E-2</v>
      </c>
    </row>
    <row r="28" spans="1:11" x14ac:dyDescent="0.25">
      <c r="A28" t="s">
        <v>141</v>
      </c>
      <c r="B28" s="21">
        <v>181</v>
      </c>
      <c r="C28" s="21">
        <v>140</v>
      </c>
      <c r="D28" s="21" t="s">
        <v>1104</v>
      </c>
      <c r="E28" s="21">
        <v>1</v>
      </c>
      <c r="F28" s="21" t="s">
        <v>1104</v>
      </c>
      <c r="G28" s="21">
        <v>40</v>
      </c>
      <c r="H28" s="21">
        <v>99.290780141843896</v>
      </c>
      <c r="I28" s="21" t="s">
        <v>1104</v>
      </c>
      <c r="J28" s="21">
        <v>0.70921985815602795</v>
      </c>
      <c r="K28" s="21" t="s">
        <v>1104</v>
      </c>
    </row>
    <row r="29" spans="1:11" x14ac:dyDescent="0.25">
      <c r="A29" t="s">
        <v>142</v>
      </c>
      <c r="B29" s="21">
        <v>224</v>
      </c>
      <c r="C29" s="21">
        <v>131</v>
      </c>
      <c r="D29" s="21" t="s">
        <v>1104</v>
      </c>
      <c r="E29" s="21">
        <v>2</v>
      </c>
      <c r="F29" s="21" t="s">
        <v>1104</v>
      </c>
      <c r="G29" s="21">
        <v>91</v>
      </c>
      <c r="H29" s="21">
        <v>98.4962406015037</v>
      </c>
      <c r="I29" s="21" t="s">
        <v>1104</v>
      </c>
      <c r="J29" s="21">
        <v>1.5037593984962401</v>
      </c>
      <c r="K29" s="21" t="s">
        <v>1104</v>
      </c>
    </row>
    <row r="30" spans="1:11" x14ac:dyDescent="0.25">
      <c r="A30" t="s">
        <v>143</v>
      </c>
      <c r="B30" s="21">
        <v>3729</v>
      </c>
      <c r="C30" s="21">
        <v>1764</v>
      </c>
      <c r="D30" s="21">
        <v>15</v>
      </c>
      <c r="E30" s="21">
        <v>12</v>
      </c>
      <c r="F30" s="21">
        <v>5</v>
      </c>
      <c r="G30" s="21">
        <v>1933</v>
      </c>
      <c r="H30" s="21">
        <v>98.218262806235998</v>
      </c>
      <c r="I30" s="21">
        <v>0.83518930957683701</v>
      </c>
      <c r="J30" s="21">
        <v>0.66815144766146894</v>
      </c>
      <c r="K30" s="21">
        <v>0.27839643652561202</v>
      </c>
    </row>
    <row r="31" spans="1:11" x14ac:dyDescent="0.25">
      <c r="A31" t="s">
        <v>144</v>
      </c>
      <c r="B31" s="21">
        <v>218</v>
      </c>
      <c r="C31" s="21">
        <v>208</v>
      </c>
      <c r="D31" s="21">
        <v>5</v>
      </c>
      <c r="E31" s="21">
        <v>2</v>
      </c>
      <c r="F31" s="21" t="s">
        <v>1104</v>
      </c>
      <c r="G31" s="21">
        <v>3</v>
      </c>
      <c r="H31" s="21">
        <v>96.744186046511601</v>
      </c>
      <c r="I31" s="21">
        <v>2.3255813953488298</v>
      </c>
      <c r="J31" s="21">
        <v>0.93023255813953398</v>
      </c>
      <c r="K31" s="21" t="s">
        <v>1104</v>
      </c>
    </row>
    <row r="32" spans="1:11" x14ac:dyDescent="0.25">
      <c r="A32" t="s">
        <v>145</v>
      </c>
      <c r="B32" s="21">
        <v>150</v>
      </c>
      <c r="C32" s="21">
        <v>136</v>
      </c>
      <c r="D32" s="21" t="s">
        <v>1104</v>
      </c>
      <c r="E32" s="21">
        <v>1</v>
      </c>
      <c r="F32" s="21">
        <v>1</v>
      </c>
      <c r="G32" s="21">
        <v>12</v>
      </c>
      <c r="H32" s="21">
        <v>98.5507246376811</v>
      </c>
      <c r="I32" s="21" t="s">
        <v>1104</v>
      </c>
      <c r="J32" s="21">
        <v>0.72463768115941996</v>
      </c>
      <c r="K32" s="21">
        <v>0.72463768115941996</v>
      </c>
    </row>
    <row r="33" spans="1:11" x14ac:dyDescent="0.25">
      <c r="A33" t="s">
        <v>146</v>
      </c>
      <c r="B33" s="21">
        <v>52447</v>
      </c>
      <c r="C33" s="21">
        <v>36235</v>
      </c>
      <c r="D33" s="21">
        <v>290</v>
      </c>
      <c r="E33" s="21">
        <v>259</v>
      </c>
      <c r="F33" s="21">
        <v>36</v>
      </c>
      <c r="G33" s="21">
        <v>15627</v>
      </c>
      <c r="H33" s="21">
        <v>98.411189570885398</v>
      </c>
      <c r="I33" s="21">
        <v>0.78761542639869597</v>
      </c>
      <c r="J33" s="21">
        <v>0.70342205323193896</v>
      </c>
      <c r="K33" s="21">
        <v>9.7772949483976093E-2</v>
      </c>
    </row>
    <row r="34" spans="1:11" x14ac:dyDescent="0.25">
      <c r="A34" t="s">
        <v>147</v>
      </c>
      <c r="B34" s="21">
        <v>3768</v>
      </c>
      <c r="C34" s="21">
        <v>3647</v>
      </c>
      <c r="D34" s="21">
        <v>21</v>
      </c>
      <c r="E34" s="21">
        <v>24</v>
      </c>
      <c r="F34" s="21">
        <v>3</v>
      </c>
      <c r="G34" s="21">
        <v>73</v>
      </c>
      <c r="H34" s="21">
        <v>98.700947225980997</v>
      </c>
      <c r="I34" s="21">
        <v>0.56833558863328804</v>
      </c>
      <c r="J34" s="21">
        <v>0.64952638700947196</v>
      </c>
      <c r="K34" s="21">
        <v>8.1190798376183995E-2</v>
      </c>
    </row>
    <row r="35" spans="1:11" x14ac:dyDescent="0.25">
      <c r="A35" t="s">
        <v>148</v>
      </c>
      <c r="B35" s="21">
        <v>1054</v>
      </c>
      <c r="C35" s="21">
        <v>1020</v>
      </c>
      <c r="D35" s="21">
        <v>5</v>
      </c>
      <c r="E35" s="21">
        <v>4</v>
      </c>
      <c r="F35" s="21">
        <v>5</v>
      </c>
      <c r="G35" s="21">
        <v>20</v>
      </c>
      <c r="H35" s="21">
        <v>98.646034816247493</v>
      </c>
      <c r="I35" s="21">
        <v>0.48355899419729198</v>
      </c>
      <c r="J35" s="21">
        <v>0.38684719535783302</v>
      </c>
      <c r="K35" s="21">
        <v>0.48355899419729198</v>
      </c>
    </row>
    <row r="36" spans="1:11" x14ac:dyDescent="0.25">
      <c r="A36" t="s">
        <v>149</v>
      </c>
      <c r="B36" s="21">
        <v>1455</v>
      </c>
      <c r="C36" s="21">
        <v>1421</v>
      </c>
      <c r="D36" s="21">
        <v>9</v>
      </c>
      <c r="E36" s="21">
        <v>6</v>
      </c>
      <c r="F36" s="21" t="s">
        <v>1104</v>
      </c>
      <c r="G36" s="21">
        <v>19</v>
      </c>
      <c r="H36" s="21">
        <v>98.955431754874596</v>
      </c>
      <c r="I36" s="21">
        <v>0.626740947075208</v>
      </c>
      <c r="J36" s="21">
        <v>0.41782729805013902</v>
      </c>
      <c r="K36" s="21" t="s">
        <v>1104</v>
      </c>
    </row>
    <row r="37" spans="1:11" x14ac:dyDescent="0.25">
      <c r="A37" t="s">
        <v>150</v>
      </c>
      <c r="B37" s="21">
        <v>3868</v>
      </c>
      <c r="C37" s="21">
        <v>3649</v>
      </c>
      <c r="D37" s="21">
        <v>35</v>
      </c>
      <c r="E37" s="21">
        <v>25</v>
      </c>
      <c r="F37" s="21">
        <v>1</v>
      </c>
      <c r="G37" s="21">
        <v>158</v>
      </c>
      <c r="H37" s="21">
        <v>98.355795148247907</v>
      </c>
      <c r="I37" s="21">
        <v>0.94339622641509402</v>
      </c>
      <c r="J37" s="21">
        <v>0.67385444743935297</v>
      </c>
      <c r="K37" s="21">
        <v>2.6954177897574101E-2</v>
      </c>
    </row>
    <row r="38" spans="1:11" x14ac:dyDescent="0.25">
      <c r="A38" t="s">
        <v>151</v>
      </c>
      <c r="B38" s="21">
        <v>3187</v>
      </c>
      <c r="C38" s="21">
        <v>3026</v>
      </c>
      <c r="D38" s="21">
        <v>10</v>
      </c>
      <c r="E38" s="21">
        <v>27</v>
      </c>
      <c r="F38" s="21" t="s">
        <v>1104</v>
      </c>
      <c r="G38" s="21">
        <v>124</v>
      </c>
      <c r="H38" s="21">
        <v>98.7920339536402</v>
      </c>
      <c r="I38" s="21">
        <v>0.32647730982696699</v>
      </c>
      <c r="J38" s="21">
        <v>0.88148873653281101</v>
      </c>
      <c r="K38" s="21" t="s">
        <v>1104</v>
      </c>
    </row>
    <row r="39" spans="1:11" x14ac:dyDescent="0.25">
      <c r="A39" t="s">
        <v>152</v>
      </c>
      <c r="B39" s="21">
        <v>5781</v>
      </c>
      <c r="C39" s="21">
        <v>29</v>
      </c>
      <c r="D39" s="21">
        <v>42</v>
      </c>
      <c r="E39" s="21">
        <v>34</v>
      </c>
      <c r="F39" s="21" t="s">
        <v>1104</v>
      </c>
      <c r="G39" s="21">
        <v>5676</v>
      </c>
      <c r="H39" s="21">
        <v>27.619047619047599</v>
      </c>
      <c r="I39" s="21">
        <v>40</v>
      </c>
      <c r="J39" s="21">
        <v>32.380952380952301</v>
      </c>
      <c r="K39" s="21" t="s">
        <v>1104</v>
      </c>
    </row>
    <row r="40" spans="1:11" x14ac:dyDescent="0.25">
      <c r="A40" t="s">
        <v>153</v>
      </c>
      <c r="B40" s="21">
        <v>12101</v>
      </c>
      <c r="C40" s="21">
        <v>8647</v>
      </c>
      <c r="D40" s="21">
        <v>52</v>
      </c>
      <c r="E40" s="21">
        <v>66</v>
      </c>
      <c r="F40" s="21">
        <v>14</v>
      </c>
      <c r="G40" s="21">
        <v>3322</v>
      </c>
      <c r="H40" s="21">
        <v>98.496411892015004</v>
      </c>
      <c r="I40" s="21">
        <v>0.592322587994076</v>
      </c>
      <c r="J40" s="21">
        <v>0.751794053992482</v>
      </c>
      <c r="K40" s="21">
        <v>0.159471465998405</v>
      </c>
    </row>
    <row r="41" spans="1:11" x14ac:dyDescent="0.25">
      <c r="A41" t="s">
        <v>154</v>
      </c>
      <c r="B41" s="21">
        <v>2890</v>
      </c>
      <c r="C41" s="21">
        <v>2786</v>
      </c>
      <c r="D41" s="21">
        <v>20</v>
      </c>
      <c r="E41" s="21">
        <v>14</v>
      </c>
      <c r="F41" s="21">
        <v>2</v>
      </c>
      <c r="G41" s="21">
        <v>68</v>
      </c>
      <c r="H41" s="21">
        <v>98.724309000708701</v>
      </c>
      <c r="I41" s="21">
        <v>0.70871722182848995</v>
      </c>
      <c r="J41" s="21">
        <v>0.496102055279943</v>
      </c>
      <c r="K41" s="21">
        <v>7.0871722182848998E-2</v>
      </c>
    </row>
    <row r="42" spans="1:11" x14ac:dyDescent="0.25">
      <c r="A42" t="s">
        <v>155</v>
      </c>
      <c r="B42" s="21">
        <v>7135</v>
      </c>
      <c r="C42" s="21">
        <v>5064</v>
      </c>
      <c r="D42" s="21">
        <v>32</v>
      </c>
      <c r="E42" s="21">
        <v>31</v>
      </c>
      <c r="F42" s="21">
        <v>5</v>
      </c>
      <c r="G42" s="21">
        <v>2003</v>
      </c>
      <c r="H42" s="21">
        <v>98.674980514419303</v>
      </c>
      <c r="I42" s="21">
        <v>0.62353858144972696</v>
      </c>
      <c r="J42" s="21">
        <v>0.60405300077942303</v>
      </c>
      <c r="K42" s="21">
        <v>9.7427903351519796E-2</v>
      </c>
    </row>
    <row r="43" spans="1:11" x14ac:dyDescent="0.25">
      <c r="A43" t="s">
        <v>156</v>
      </c>
      <c r="B43" s="21">
        <v>8636</v>
      </c>
      <c r="C43" s="21">
        <v>5903</v>
      </c>
      <c r="D43" s="21">
        <v>64</v>
      </c>
      <c r="E43" s="21">
        <v>56</v>
      </c>
      <c r="F43" s="21">
        <v>3</v>
      </c>
      <c r="G43" s="21">
        <v>2610</v>
      </c>
      <c r="H43" s="21">
        <v>97.9588450049784</v>
      </c>
      <c r="I43" s="21">
        <v>1.0620643876535001</v>
      </c>
      <c r="J43" s="21">
        <v>0.92930633919681305</v>
      </c>
      <c r="K43" s="21">
        <v>4.9784268171257799E-2</v>
      </c>
    </row>
    <row r="44" spans="1:11" x14ac:dyDescent="0.25">
      <c r="A44" t="s">
        <v>157</v>
      </c>
      <c r="B44" s="21">
        <v>202</v>
      </c>
      <c r="C44" s="21">
        <v>139</v>
      </c>
      <c r="D44" s="21">
        <v>4</v>
      </c>
      <c r="E44" s="21">
        <v>1</v>
      </c>
      <c r="F44" s="21" t="s">
        <v>1104</v>
      </c>
      <c r="G44" s="21">
        <v>58</v>
      </c>
      <c r="H44" s="21">
        <v>96.5277777777777</v>
      </c>
      <c r="I44" s="21">
        <v>2.7777777777777701</v>
      </c>
      <c r="J44" s="21">
        <v>0.69444444444444398</v>
      </c>
      <c r="K44" s="21" t="s">
        <v>1104</v>
      </c>
    </row>
    <row r="45" spans="1:11" x14ac:dyDescent="0.25">
      <c r="A45" t="s">
        <v>158</v>
      </c>
      <c r="B45" s="21">
        <v>262</v>
      </c>
      <c r="C45" s="21">
        <v>161</v>
      </c>
      <c r="D45" s="21">
        <v>1</v>
      </c>
      <c r="E45" s="21">
        <v>1</v>
      </c>
      <c r="F45" s="21" t="s">
        <v>1104</v>
      </c>
      <c r="G45" s="21">
        <v>99</v>
      </c>
      <c r="H45" s="21">
        <v>98.773006134969293</v>
      </c>
      <c r="I45" s="21">
        <v>0.61349693251533699</v>
      </c>
      <c r="J45" s="21">
        <v>0.61349693251533699</v>
      </c>
      <c r="K45" s="21" t="s">
        <v>1104</v>
      </c>
    </row>
    <row r="46" spans="1:11" x14ac:dyDescent="0.25">
      <c r="A46" t="s">
        <v>159</v>
      </c>
      <c r="B46" s="21">
        <v>3683</v>
      </c>
      <c r="C46" s="21">
        <v>2261</v>
      </c>
      <c r="D46" s="21">
        <v>19</v>
      </c>
      <c r="E46" s="21">
        <v>11</v>
      </c>
      <c r="F46" s="21">
        <v>3</v>
      </c>
      <c r="G46" s="21">
        <v>1389</v>
      </c>
      <c r="H46" s="21">
        <v>98.561464690496905</v>
      </c>
      <c r="I46" s="21">
        <v>0.82824760244115003</v>
      </c>
      <c r="J46" s="21">
        <v>0.47951176983435001</v>
      </c>
      <c r="K46" s="21">
        <v>0.13077593722754999</v>
      </c>
    </row>
    <row r="47" spans="1:11" x14ac:dyDescent="0.25">
      <c r="A47" t="s">
        <v>160</v>
      </c>
      <c r="B47" s="21">
        <v>275</v>
      </c>
      <c r="C47" s="21">
        <v>260</v>
      </c>
      <c r="D47" s="21">
        <v>2</v>
      </c>
      <c r="E47" s="21" t="s">
        <v>1104</v>
      </c>
      <c r="F47" s="21">
        <v>1</v>
      </c>
      <c r="G47" s="21">
        <v>12</v>
      </c>
      <c r="H47" s="21">
        <v>98.859315589353599</v>
      </c>
      <c r="I47" s="21">
        <v>0.76045627376425795</v>
      </c>
      <c r="J47" s="21" t="s">
        <v>1104</v>
      </c>
      <c r="K47" s="21">
        <v>0.38022813688212898</v>
      </c>
    </row>
    <row r="48" spans="1:11" x14ac:dyDescent="0.25">
      <c r="A48" t="s">
        <v>161</v>
      </c>
      <c r="B48" s="21">
        <v>170</v>
      </c>
      <c r="C48" s="21">
        <v>150</v>
      </c>
      <c r="D48" s="21">
        <v>1</v>
      </c>
      <c r="E48" s="21" t="s">
        <v>1104</v>
      </c>
      <c r="F48" s="21">
        <v>2</v>
      </c>
      <c r="G48" s="21">
        <v>17</v>
      </c>
      <c r="H48" s="21">
        <v>98.039215686274503</v>
      </c>
      <c r="I48" s="21">
        <v>0.65359477124182996</v>
      </c>
      <c r="J48" s="21" t="s">
        <v>1104</v>
      </c>
      <c r="K48" s="21">
        <v>1.3071895424836599</v>
      </c>
    </row>
    <row r="49" spans="1:11" x14ac:dyDescent="0.25">
      <c r="A49" t="s">
        <v>162</v>
      </c>
      <c r="B49" s="21">
        <v>54467</v>
      </c>
      <c r="C49" s="21">
        <v>38163</v>
      </c>
      <c r="D49" s="21">
        <v>317</v>
      </c>
      <c r="E49" s="21">
        <v>300</v>
      </c>
      <c r="F49" s="21">
        <v>39</v>
      </c>
      <c r="G49" s="21">
        <v>15648</v>
      </c>
      <c r="H49" s="21">
        <v>98.310105875988498</v>
      </c>
      <c r="I49" s="21">
        <v>0.81661042273113604</v>
      </c>
      <c r="J49" s="21">
        <v>0.77281743476132803</v>
      </c>
      <c r="K49" s="21">
        <v>0.100466266518972</v>
      </c>
    </row>
    <row r="50" spans="1:11" x14ac:dyDescent="0.25">
      <c r="A50" t="s">
        <v>163</v>
      </c>
      <c r="B50" s="21">
        <v>3837</v>
      </c>
      <c r="C50" s="21">
        <v>3590</v>
      </c>
      <c r="D50" s="21">
        <v>14</v>
      </c>
      <c r="E50" s="21">
        <v>26</v>
      </c>
      <c r="F50" s="21">
        <v>4</v>
      </c>
      <c r="G50" s="21">
        <v>203</v>
      </c>
      <c r="H50" s="21">
        <v>98.789212988442401</v>
      </c>
      <c r="I50" s="21">
        <v>0.38525041276829902</v>
      </c>
      <c r="J50" s="21">
        <v>0.71546505228398405</v>
      </c>
      <c r="K50" s="21">
        <v>0.110071546505228</v>
      </c>
    </row>
    <row r="51" spans="1:11" x14ac:dyDescent="0.25">
      <c r="A51" t="s">
        <v>164</v>
      </c>
      <c r="B51" s="21">
        <v>1079</v>
      </c>
      <c r="C51" s="21">
        <v>1058</v>
      </c>
      <c r="D51" s="21">
        <v>3</v>
      </c>
      <c r="E51" s="21">
        <v>3</v>
      </c>
      <c r="F51" s="21">
        <v>5</v>
      </c>
      <c r="G51" s="21">
        <v>10</v>
      </c>
      <c r="H51" s="21">
        <v>98.971000935453603</v>
      </c>
      <c r="I51" s="21">
        <v>0.28063610851262799</v>
      </c>
      <c r="J51" s="21">
        <v>0.28063610851262799</v>
      </c>
      <c r="K51" s="21">
        <v>0.46772684752104698</v>
      </c>
    </row>
    <row r="52" spans="1:11" x14ac:dyDescent="0.25">
      <c r="A52" t="s">
        <v>165</v>
      </c>
      <c r="B52" s="21">
        <v>1450</v>
      </c>
      <c r="C52" s="21">
        <v>1404</v>
      </c>
      <c r="D52" s="21">
        <v>4</v>
      </c>
      <c r="E52" s="21">
        <v>8</v>
      </c>
      <c r="F52" s="21">
        <v>2</v>
      </c>
      <c r="G52" s="21">
        <v>32</v>
      </c>
      <c r="H52" s="21">
        <v>99.012693935119799</v>
      </c>
      <c r="I52" s="21">
        <v>0.28208744710860301</v>
      </c>
      <c r="J52" s="21">
        <v>0.56417489421720701</v>
      </c>
      <c r="K52" s="21">
        <v>0.141043723554301</v>
      </c>
    </row>
    <row r="53" spans="1:11" x14ac:dyDescent="0.25">
      <c r="A53" t="s">
        <v>166</v>
      </c>
      <c r="B53" s="21">
        <v>4143</v>
      </c>
      <c r="C53" s="21">
        <v>3845</v>
      </c>
      <c r="D53" s="21">
        <v>52</v>
      </c>
      <c r="E53" s="21">
        <v>28</v>
      </c>
      <c r="F53" s="21" t="s">
        <v>1104</v>
      </c>
      <c r="G53" s="21">
        <v>218</v>
      </c>
      <c r="H53" s="21">
        <v>97.961783439490404</v>
      </c>
      <c r="I53" s="21">
        <v>1.3248407643312099</v>
      </c>
      <c r="J53" s="21">
        <v>0.71337579617834301</v>
      </c>
      <c r="K53" s="21" t="s">
        <v>1104</v>
      </c>
    </row>
    <row r="54" spans="1:11" x14ac:dyDescent="0.25">
      <c r="A54" t="s">
        <v>167</v>
      </c>
      <c r="B54" s="21">
        <v>3298</v>
      </c>
      <c r="C54" s="21">
        <v>3144</v>
      </c>
      <c r="D54" s="21">
        <v>6</v>
      </c>
      <c r="E54" s="21">
        <v>28</v>
      </c>
      <c r="F54" s="21" t="s">
        <v>1104</v>
      </c>
      <c r="G54" s="21">
        <v>120</v>
      </c>
      <c r="H54" s="21">
        <v>98.930144745122703</v>
      </c>
      <c r="I54" s="21">
        <v>0.188797986154814</v>
      </c>
      <c r="J54" s="21">
        <v>0.88105726872246704</v>
      </c>
      <c r="K54" s="21" t="s">
        <v>1104</v>
      </c>
    </row>
    <row r="55" spans="1:11" x14ac:dyDescent="0.25">
      <c r="A55" t="s">
        <v>168</v>
      </c>
      <c r="B55" s="21">
        <v>6008</v>
      </c>
      <c r="C55" s="21">
        <v>1450</v>
      </c>
      <c r="D55" s="21">
        <v>47</v>
      </c>
      <c r="E55" s="21">
        <v>41</v>
      </c>
      <c r="F55" s="21">
        <v>6</v>
      </c>
      <c r="G55" s="21">
        <v>4464</v>
      </c>
      <c r="H55" s="21">
        <v>93.911917098445599</v>
      </c>
      <c r="I55" s="21">
        <v>3.0440414507772</v>
      </c>
      <c r="J55" s="21">
        <v>2.6554404145077699</v>
      </c>
      <c r="K55" s="21">
        <v>0.38860103626942999</v>
      </c>
    </row>
    <row r="56" spans="1:11" x14ac:dyDescent="0.25">
      <c r="A56" t="s">
        <v>169</v>
      </c>
      <c r="B56" s="21">
        <v>12933</v>
      </c>
      <c r="C56" s="21">
        <v>8976</v>
      </c>
      <c r="D56" s="21">
        <v>72</v>
      </c>
      <c r="E56" s="21">
        <v>51</v>
      </c>
      <c r="F56" s="21">
        <v>24</v>
      </c>
      <c r="G56" s="21">
        <v>3810</v>
      </c>
      <c r="H56" s="21">
        <v>98.388687931601396</v>
      </c>
      <c r="I56" s="21">
        <v>0.789214074317658</v>
      </c>
      <c r="J56" s="21">
        <v>0.55902663597500801</v>
      </c>
      <c r="K56" s="21">
        <v>0.263071358105886</v>
      </c>
    </row>
    <row r="57" spans="1:11" x14ac:dyDescent="0.25">
      <c r="A57" t="s">
        <v>170</v>
      </c>
      <c r="B57" s="21">
        <v>2961</v>
      </c>
      <c r="C57" s="21">
        <v>2879</v>
      </c>
      <c r="D57" s="21">
        <v>19</v>
      </c>
      <c r="E57" s="21">
        <v>22</v>
      </c>
      <c r="F57" s="21">
        <v>3</v>
      </c>
      <c r="G57" s="21">
        <v>38</v>
      </c>
      <c r="H57" s="21">
        <v>98.494697228874401</v>
      </c>
      <c r="I57" s="21">
        <v>0.65001710571330795</v>
      </c>
      <c r="J57" s="21">
        <v>0.752651385562778</v>
      </c>
      <c r="K57" s="21">
        <v>0.102634279849469</v>
      </c>
    </row>
    <row r="58" spans="1:11" x14ac:dyDescent="0.25">
      <c r="A58" t="s">
        <v>171</v>
      </c>
      <c r="B58" s="21">
        <v>7159</v>
      </c>
      <c r="C58" s="21">
        <v>3690</v>
      </c>
      <c r="D58" s="21">
        <v>31</v>
      </c>
      <c r="E58" s="21">
        <v>23</v>
      </c>
      <c r="F58" s="21">
        <v>13</v>
      </c>
      <c r="G58" s="21">
        <v>3402</v>
      </c>
      <c r="H58" s="21">
        <v>98.216662230503005</v>
      </c>
      <c r="I58" s="21">
        <v>0.82512643066276203</v>
      </c>
      <c r="J58" s="21">
        <v>0.61219057758850104</v>
      </c>
      <c r="K58" s="21">
        <v>0.34602076124567399</v>
      </c>
    </row>
    <row r="59" spans="1:11" x14ac:dyDescent="0.25">
      <c r="A59" t="s">
        <v>172</v>
      </c>
      <c r="B59" s="21">
        <v>9379</v>
      </c>
      <c r="C59" s="21">
        <v>7083</v>
      </c>
      <c r="D59" s="21">
        <v>94</v>
      </c>
      <c r="E59" s="21">
        <v>62</v>
      </c>
      <c r="F59" s="21">
        <v>3</v>
      </c>
      <c r="G59" s="21">
        <v>2137</v>
      </c>
      <c r="H59" s="21">
        <v>97.804473902236893</v>
      </c>
      <c r="I59" s="21">
        <v>1.2979839823253201</v>
      </c>
      <c r="J59" s="21">
        <v>0.85611709472521302</v>
      </c>
      <c r="K59" s="21">
        <v>4.1425020712510301E-2</v>
      </c>
    </row>
    <row r="60" spans="1:11" x14ac:dyDescent="0.25">
      <c r="A60" t="s">
        <v>173</v>
      </c>
      <c r="B60" s="21">
        <v>196</v>
      </c>
      <c r="C60" s="21">
        <v>151</v>
      </c>
      <c r="D60" s="21" t="s">
        <v>1104</v>
      </c>
      <c r="E60" s="21">
        <v>4</v>
      </c>
      <c r="F60" s="21">
        <v>1</v>
      </c>
      <c r="G60" s="21">
        <v>40</v>
      </c>
      <c r="H60" s="21">
        <v>96.794871794871796</v>
      </c>
      <c r="I60" s="21" t="s">
        <v>1104</v>
      </c>
      <c r="J60" s="21">
        <v>2.5641025641025599</v>
      </c>
      <c r="K60" s="21">
        <v>0.64102564102564097</v>
      </c>
    </row>
    <row r="61" spans="1:11" x14ac:dyDescent="0.25">
      <c r="A61" t="s">
        <v>174</v>
      </c>
      <c r="B61" s="21">
        <v>214</v>
      </c>
      <c r="C61" s="21">
        <v>142</v>
      </c>
      <c r="D61" s="21">
        <v>2</v>
      </c>
      <c r="E61" s="21">
        <v>2</v>
      </c>
      <c r="F61" s="21" t="s">
        <v>1104</v>
      </c>
      <c r="G61" s="21">
        <v>68</v>
      </c>
      <c r="H61" s="21">
        <v>97.260273972602704</v>
      </c>
      <c r="I61" s="21">
        <v>1.3698630136986301</v>
      </c>
      <c r="J61" s="21">
        <v>1.3698630136986301</v>
      </c>
      <c r="K61" s="21" t="s">
        <v>1104</v>
      </c>
    </row>
    <row r="62" spans="1:11" x14ac:dyDescent="0.25">
      <c r="A62" t="s">
        <v>175</v>
      </c>
      <c r="B62" s="21">
        <v>4316</v>
      </c>
      <c r="C62" s="21">
        <v>2434</v>
      </c>
      <c r="D62" s="21">
        <v>27</v>
      </c>
      <c r="E62" s="21">
        <v>16</v>
      </c>
      <c r="F62" s="21">
        <v>4</v>
      </c>
      <c r="G62" s="21">
        <v>1835</v>
      </c>
      <c r="H62" s="21">
        <v>98.105602579605005</v>
      </c>
      <c r="I62" s="21">
        <v>1.08827085852478</v>
      </c>
      <c r="J62" s="21">
        <v>0.64490124949617</v>
      </c>
      <c r="K62" s="21">
        <v>0.161225312374042</v>
      </c>
    </row>
    <row r="63" spans="1:11" x14ac:dyDescent="0.25">
      <c r="A63" t="s">
        <v>176</v>
      </c>
      <c r="B63" s="21">
        <v>246</v>
      </c>
      <c r="C63" s="21">
        <v>235</v>
      </c>
      <c r="D63" s="21">
        <v>1</v>
      </c>
      <c r="E63" s="21">
        <v>3</v>
      </c>
      <c r="F63" s="21">
        <v>1</v>
      </c>
      <c r="G63" s="21">
        <v>6</v>
      </c>
      <c r="H63" s="21">
        <v>97.9166666666666</v>
      </c>
      <c r="I63" s="21">
        <v>0.41666666666666602</v>
      </c>
      <c r="J63" s="21">
        <v>1.25</v>
      </c>
      <c r="K63" s="21">
        <v>0.41666666666666602</v>
      </c>
    </row>
    <row r="64" spans="1:11" x14ac:dyDescent="0.25">
      <c r="A64" t="s">
        <v>177</v>
      </c>
      <c r="B64" s="21">
        <v>139</v>
      </c>
      <c r="C64" s="21">
        <v>119</v>
      </c>
      <c r="D64" s="21">
        <v>1</v>
      </c>
      <c r="E64" s="21">
        <v>2</v>
      </c>
      <c r="F64" s="21" t="s">
        <v>1104</v>
      </c>
      <c r="G64" s="21">
        <v>17</v>
      </c>
      <c r="H64" s="21">
        <v>97.540983606557305</v>
      </c>
      <c r="I64" s="21">
        <v>0.81967213114754101</v>
      </c>
      <c r="J64" s="21">
        <v>1.63934426229508</v>
      </c>
      <c r="K64" s="21" t="s">
        <v>1104</v>
      </c>
    </row>
    <row r="65" spans="1:11" x14ac:dyDescent="0.25">
      <c r="A65" t="s">
        <v>178</v>
      </c>
      <c r="B65" s="21">
        <v>57358</v>
      </c>
      <c r="C65" s="21">
        <v>40200</v>
      </c>
      <c r="D65" s="21">
        <v>373</v>
      </c>
      <c r="E65" s="21">
        <v>319</v>
      </c>
      <c r="F65" s="21">
        <v>66</v>
      </c>
      <c r="G65" s="21">
        <v>16400</v>
      </c>
      <c r="H65" s="21">
        <v>98.149323697446107</v>
      </c>
      <c r="I65" s="21">
        <v>0.91068899848625395</v>
      </c>
      <c r="J65" s="21">
        <v>0.77884662337028099</v>
      </c>
      <c r="K65" s="21">
        <v>0.161140680697299</v>
      </c>
    </row>
    <row r="66" spans="1:11" x14ac:dyDescent="0.25">
      <c r="A66" t="s">
        <v>179</v>
      </c>
      <c r="B66" s="21">
        <v>3849</v>
      </c>
      <c r="C66" s="21">
        <v>3774</v>
      </c>
      <c r="D66" s="21">
        <v>25</v>
      </c>
      <c r="E66" s="21">
        <v>16</v>
      </c>
      <c r="F66" s="21">
        <v>11</v>
      </c>
      <c r="G66" s="21">
        <v>23</v>
      </c>
      <c r="H66" s="21">
        <v>98.640878201777298</v>
      </c>
      <c r="I66" s="21">
        <v>0.65342394145321403</v>
      </c>
      <c r="J66" s="21">
        <v>0.41819132253005697</v>
      </c>
      <c r="K66" s="21">
        <v>0.28750653423941402</v>
      </c>
    </row>
    <row r="67" spans="1:11" x14ac:dyDescent="0.25">
      <c r="A67" t="s">
        <v>180</v>
      </c>
      <c r="B67" s="21">
        <v>1087</v>
      </c>
      <c r="C67" s="21">
        <v>1059</v>
      </c>
      <c r="D67" s="21">
        <v>4</v>
      </c>
      <c r="E67" s="21">
        <v>3</v>
      </c>
      <c r="F67" s="21">
        <v>7</v>
      </c>
      <c r="G67" s="21">
        <v>14</v>
      </c>
      <c r="H67" s="21">
        <v>98.695246971109</v>
      </c>
      <c r="I67" s="21">
        <v>0.372786579683131</v>
      </c>
      <c r="J67" s="21">
        <v>0.279589934762348</v>
      </c>
      <c r="K67" s="21">
        <v>0.65237651444547995</v>
      </c>
    </row>
    <row r="68" spans="1:11" x14ac:dyDescent="0.25">
      <c r="A68" t="s">
        <v>181</v>
      </c>
      <c r="B68" s="21">
        <v>1410</v>
      </c>
      <c r="C68" s="21">
        <v>1335</v>
      </c>
      <c r="D68" s="21">
        <v>13</v>
      </c>
      <c r="E68" s="21">
        <v>11</v>
      </c>
      <c r="F68" s="21">
        <v>1</v>
      </c>
      <c r="G68" s="21">
        <v>50</v>
      </c>
      <c r="H68" s="21">
        <v>98.161764705882305</v>
      </c>
      <c r="I68" s="21">
        <v>0.95588235294117596</v>
      </c>
      <c r="J68" s="21">
        <v>0.80882352941176405</v>
      </c>
      <c r="K68" s="21">
        <v>7.3529411764705802E-2</v>
      </c>
    </row>
    <row r="69" spans="1:11" x14ac:dyDescent="0.25">
      <c r="A69" t="s">
        <v>182</v>
      </c>
      <c r="B69" s="21">
        <v>4219</v>
      </c>
      <c r="C69" s="21">
        <v>4141</v>
      </c>
      <c r="D69" s="21">
        <v>51</v>
      </c>
      <c r="E69" s="21">
        <v>24</v>
      </c>
      <c r="F69" s="21" t="s">
        <v>1104</v>
      </c>
      <c r="G69" s="21">
        <v>3</v>
      </c>
      <c r="H69" s="21">
        <v>98.221062618595795</v>
      </c>
      <c r="I69" s="21">
        <v>1.2096774193548301</v>
      </c>
      <c r="J69" s="21">
        <v>0.56925996204933504</v>
      </c>
      <c r="K69" s="21" t="s">
        <v>1104</v>
      </c>
    </row>
    <row r="70" spans="1:11" x14ac:dyDescent="0.25">
      <c r="A70" t="s">
        <v>183</v>
      </c>
      <c r="B70" s="21">
        <v>3254</v>
      </c>
      <c r="C70" s="21">
        <v>3167</v>
      </c>
      <c r="D70" s="21">
        <v>6</v>
      </c>
      <c r="E70" s="21">
        <v>24</v>
      </c>
      <c r="F70" s="21">
        <v>4</v>
      </c>
      <c r="G70" s="21">
        <v>53</v>
      </c>
      <c r="H70" s="21">
        <v>98.937831927522595</v>
      </c>
      <c r="I70" s="21">
        <v>0.18744142455482601</v>
      </c>
      <c r="J70" s="21">
        <v>0.74976569821930605</v>
      </c>
      <c r="K70" s="21">
        <v>0.124960949703217</v>
      </c>
    </row>
    <row r="71" spans="1:11" x14ac:dyDescent="0.25">
      <c r="A71" t="s">
        <v>184</v>
      </c>
      <c r="B71" s="21">
        <v>6149</v>
      </c>
      <c r="C71" s="21">
        <v>6005</v>
      </c>
      <c r="D71" s="21">
        <v>51</v>
      </c>
      <c r="E71" s="21">
        <v>24</v>
      </c>
      <c r="F71" s="21">
        <v>19</v>
      </c>
      <c r="G71" s="21">
        <v>50</v>
      </c>
      <c r="H71" s="21">
        <v>98.458763731759305</v>
      </c>
      <c r="I71" s="21">
        <v>0.83620265617314304</v>
      </c>
      <c r="J71" s="21">
        <v>0.39350713231677298</v>
      </c>
      <c r="K71" s="21">
        <v>0.31152647975077802</v>
      </c>
    </row>
    <row r="72" spans="1:11" x14ac:dyDescent="0.25">
      <c r="A72" t="s">
        <v>185</v>
      </c>
      <c r="B72" s="21">
        <v>12888</v>
      </c>
      <c r="C72" s="21">
        <v>9011</v>
      </c>
      <c r="D72" s="21">
        <v>85</v>
      </c>
      <c r="E72" s="21">
        <v>49</v>
      </c>
      <c r="F72" s="21">
        <v>23</v>
      </c>
      <c r="G72" s="21">
        <v>3720</v>
      </c>
      <c r="H72" s="21">
        <v>98.287521815008702</v>
      </c>
      <c r="I72" s="21">
        <v>0.92713787085514798</v>
      </c>
      <c r="J72" s="21">
        <v>0.53446771378708502</v>
      </c>
      <c r="K72" s="21">
        <v>0.25087260034904002</v>
      </c>
    </row>
    <row r="73" spans="1:11" x14ac:dyDescent="0.25">
      <c r="A73" t="s">
        <v>186</v>
      </c>
      <c r="B73" s="21">
        <v>3198</v>
      </c>
      <c r="C73" s="21">
        <v>3127</v>
      </c>
      <c r="D73" s="21">
        <v>25</v>
      </c>
      <c r="E73" s="21">
        <v>19</v>
      </c>
      <c r="F73" s="21">
        <v>1</v>
      </c>
      <c r="G73" s="21">
        <v>26</v>
      </c>
      <c r="H73" s="21">
        <v>98.581336696090702</v>
      </c>
      <c r="I73" s="21">
        <v>0.78814627994955799</v>
      </c>
      <c r="J73" s="21">
        <v>0.59899117276166403</v>
      </c>
      <c r="K73" s="21">
        <v>3.1525851197982298E-2</v>
      </c>
    </row>
    <row r="74" spans="1:11" x14ac:dyDescent="0.25">
      <c r="A74" t="s">
        <v>187</v>
      </c>
      <c r="B74" s="21">
        <v>7246</v>
      </c>
      <c r="C74" s="21">
        <v>2333</v>
      </c>
      <c r="D74" s="21">
        <v>35</v>
      </c>
      <c r="E74" s="21">
        <v>24</v>
      </c>
      <c r="F74" s="21">
        <v>17</v>
      </c>
      <c r="G74" s="21">
        <v>4837</v>
      </c>
      <c r="H74" s="21">
        <v>96.845163968451601</v>
      </c>
      <c r="I74" s="21">
        <v>1.4528850145288501</v>
      </c>
      <c r="J74" s="21">
        <v>0.99626400996263997</v>
      </c>
      <c r="K74" s="21">
        <v>0.70568700705687004</v>
      </c>
    </row>
    <row r="75" spans="1:11" x14ac:dyDescent="0.25">
      <c r="A75" t="s">
        <v>188</v>
      </c>
      <c r="B75" s="21">
        <v>9447</v>
      </c>
      <c r="C75" s="21">
        <v>8910</v>
      </c>
      <c r="D75" s="21">
        <v>84</v>
      </c>
      <c r="E75" s="21">
        <v>62</v>
      </c>
      <c r="F75" s="21">
        <v>3</v>
      </c>
      <c r="G75" s="21">
        <v>388</v>
      </c>
      <c r="H75" s="21">
        <v>98.355226846230195</v>
      </c>
      <c r="I75" s="21">
        <v>0.92725466387018396</v>
      </c>
      <c r="J75" s="21">
        <v>0.68440225190418302</v>
      </c>
      <c r="K75" s="21">
        <v>3.3116237995363701E-2</v>
      </c>
    </row>
    <row r="76" spans="1:11" x14ac:dyDescent="0.25">
      <c r="A76" t="s">
        <v>189</v>
      </c>
      <c r="B76" s="21">
        <v>203</v>
      </c>
      <c r="C76" s="21">
        <v>201</v>
      </c>
      <c r="D76" s="21" t="s">
        <v>1104</v>
      </c>
      <c r="E76" s="21" t="s">
        <v>1104</v>
      </c>
      <c r="F76" s="21" t="s">
        <v>1104</v>
      </c>
      <c r="G76" s="21">
        <v>2</v>
      </c>
      <c r="H76" s="21">
        <v>100</v>
      </c>
      <c r="I76" s="21" t="s">
        <v>1104</v>
      </c>
      <c r="J76" s="21" t="s">
        <v>1104</v>
      </c>
      <c r="K76" s="21" t="s">
        <v>1104</v>
      </c>
    </row>
    <row r="77" spans="1:11" x14ac:dyDescent="0.25">
      <c r="A77" t="s">
        <v>190</v>
      </c>
      <c r="B77" s="21">
        <v>252</v>
      </c>
      <c r="C77" s="21">
        <v>246</v>
      </c>
      <c r="D77" s="21">
        <v>1</v>
      </c>
      <c r="E77" s="21">
        <v>2</v>
      </c>
      <c r="F77" s="21" t="s">
        <v>1104</v>
      </c>
      <c r="G77" s="21">
        <v>3</v>
      </c>
      <c r="H77" s="21">
        <v>98.795180722891502</v>
      </c>
      <c r="I77" s="21">
        <v>0.40160642570281102</v>
      </c>
      <c r="J77" s="21">
        <v>0.80321285140562204</v>
      </c>
      <c r="K77" s="21" t="s">
        <v>1104</v>
      </c>
    </row>
    <row r="78" spans="1:11" x14ac:dyDescent="0.25">
      <c r="A78" t="s">
        <v>191</v>
      </c>
      <c r="B78" s="21">
        <v>4302</v>
      </c>
      <c r="C78" s="21">
        <v>4232</v>
      </c>
      <c r="D78" s="21">
        <v>31</v>
      </c>
      <c r="E78" s="21">
        <v>31</v>
      </c>
      <c r="F78" s="21">
        <v>1</v>
      </c>
      <c r="G78" s="21">
        <v>7</v>
      </c>
      <c r="H78" s="21">
        <v>98.533178114086098</v>
      </c>
      <c r="I78" s="21">
        <v>0.72176949941792701</v>
      </c>
      <c r="J78" s="21">
        <v>0.72176949941792701</v>
      </c>
      <c r="K78" s="21">
        <v>2.32828870779976E-2</v>
      </c>
    </row>
    <row r="79" spans="1:11" x14ac:dyDescent="0.25">
      <c r="A79" t="s">
        <v>192</v>
      </c>
      <c r="B79" s="21">
        <v>242</v>
      </c>
      <c r="C79" s="21">
        <v>234</v>
      </c>
      <c r="D79" s="21">
        <v>1</v>
      </c>
      <c r="E79" s="21">
        <v>1</v>
      </c>
      <c r="F79" s="21" t="s">
        <v>1104</v>
      </c>
      <c r="G79" s="21">
        <v>6</v>
      </c>
      <c r="H79" s="21">
        <v>99.1525423728813</v>
      </c>
      <c r="I79" s="21">
        <v>0.42372881355932202</v>
      </c>
      <c r="J79" s="21">
        <v>0.42372881355932202</v>
      </c>
      <c r="K79" s="21" t="s">
        <v>1104</v>
      </c>
    </row>
    <row r="80" spans="1:11" x14ac:dyDescent="0.25">
      <c r="A80" t="s">
        <v>193</v>
      </c>
      <c r="B80" s="21">
        <v>171</v>
      </c>
      <c r="C80" s="21">
        <v>140</v>
      </c>
      <c r="D80" s="21" t="s">
        <v>1104</v>
      </c>
      <c r="E80" s="21">
        <v>1</v>
      </c>
      <c r="F80" s="21" t="s">
        <v>1104</v>
      </c>
      <c r="G80" s="21">
        <v>30</v>
      </c>
      <c r="H80" s="21">
        <v>99.290780141843896</v>
      </c>
      <c r="I80" s="21" t="s">
        <v>1104</v>
      </c>
      <c r="J80" s="21">
        <v>0.70921985815602795</v>
      </c>
      <c r="K80" s="21" t="s">
        <v>1104</v>
      </c>
    </row>
    <row r="81" spans="1:11" x14ac:dyDescent="0.25">
      <c r="A81" t="s">
        <v>194</v>
      </c>
      <c r="B81" s="21">
        <v>57917</v>
      </c>
      <c r="C81" s="21">
        <v>47915</v>
      </c>
      <c r="D81" s="21">
        <v>412</v>
      </c>
      <c r="E81" s="21">
        <v>291</v>
      </c>
      <c r="F81" s="21">
        <v>87</v>
      </c>
      <c r="G81" s="21">
        <v>9212</v>
      </c>
      <c r="H81" s="21">
        <v>98.377989939431203</v>
      </c>
      <c r="I81" s="21">
        <v>0.84590904424597002</v>
      </c>
      <c r="J81" s="21">
        <v>0.59747459193101304</v>
      </c>
      <c r="K81" s="21">
        <v>0.178626424391746</v>
      </c>
    </row>
    <row r="82" spans="1:11" x14ac:dyDescent="0.25">
      <c r="A82" t="s">
        <v>195</v>
      </c>
      <c r="B82" s="21">
        <v>3727</v>
      </c>
      <c r="C82" s="21">
        <v>3647</v>
      </c>
      <c r="D82" s="21">
        <v>40</v>
      </c>
      <c r="E82" s="21">
        <v>29</v>
      </c>
      <c r="F82" s="21">
        <v>7</v>
      </c>
      <c r="G82" s="21">
        <v>4</v>
      </c>
      <c r="H82" s="21">
        <v>97.9586355089981</v>
      </c>
      <c r="I82" s="21">
        <v>1.0744023636852</v>
      </c>
      <c r="J82" s="21">
        <v>0.77894171367177001</v>
      </c>
      <c r="K82" s="21">
        <v>0.18802041364491001</v>
      </c>
    </row>
    <row r="83" spans="1:11" x14ac:dyDescent="0.25">
      <c r="A83" t="s">
        <v>196</v>
      </c>
      <c r="B83" s="21">
        <v>1065</v>
      </c>
      <c r="C83" s="21">
        <v>1024</v>
      </c>
      <c r="D83" s="21">
        <v>4</v>
      </c>
      <c r="E83" s="21">
        <v>4</v>
      </c>
      <c r="F83" s="21">
        <v>12</v>
      </c>
      <c r="G83" s="21">
        <v>21</v>
      </c>
      <c r="H83" s="21">
        <v>98.084291187739396</v>
      </c>
      <c r="I83" s="21">
        <v>0.38314176245210702</v>
      </c>
      <c r="J83" s="21">
        <v>0.38314176245210702</v>
      </c>
      <c r="K83" s="21">
        <v>1.14942528735632</v>
      </c>
    </row>
    <row r="84" spans="1:11" x14ac:dyDescent="0.25">
      <c r="A84" t="s">
        <v>197</v>
      </c>
      <c r="B84" s="21">
        <v>1464</v>
      </c>
      <c r="C84" s="21">
        <v>1437</v>
      </c>
      <c r="D84" s="21">
        <v>8</v>
      </c>
      <c r="E84" s="21">
        <v>6</v>
      </c>
      <c r="F84" s="21">
        <v>5</v>
      </c>
      <c r="G84" s="21">
        <v>8</v>
      </c>
      <c r="H84" s="21">
        <v>98.695054945054906</v>
      </c>
      <c r="I84" s="21">
        <v>0.54945054945054905</v>
      </c>
      <c r="J84" s="21">
        <v>0.41208791208791201</v>
      </c>
      <c r="K84" s="21">
        <v>0.34340659340659302</v>
      </c>
    </row>
    <row r="85" spans="1:11" x14ac:dyDescent="0.25">
      <c r="A85" t="s">
        <v>198</v>
      </c>
      <c r="B85" s="21">
        <v>4141</v>
      </c>
      <c r="C85" s="21">
        <v>4050</v>
      </c>
      <c r="D85" s="21">
        <v>49</v>
      </c>
      <c r="E85" s="21">
        <v>27</v>
      </c>
      <c r="F85" s="21">
        <v>3</v>
      </c>
      <c r="G85" s="21">
        <v>12</v>
      </c>
      <c r="H85" s="21">
        <v>98.086703802373407</v>
      </c>
      <c r="I85" s="21">
        <v>1.1867280213126601</v>
      </c>
      <c r="J85" s="21">
        <v>0.65391135868248895</v>
      </c>
      <c r="K85" s="21">
        <v>7.2656817631387705E-2</v>
      </c>
    </row>
    <row r="86" spans="1:11" x14ac:dyDescent="0.25">
      <c r="A86" t="s">
        <v>199</v>
      </c>
      <c r="B86" s="21">
        <v>3275</v>
      </c>
      <c r="C86" s="21">
        <v>3219</v>
      </c>
      <c r="D86" s="21">
        <v>16</v>
      </c>
      <c r="E86" s="21">
        <v>19</v>
      </c>
      <c r="F86" s="21">
        <v>3</v>
      </c>
      <c r="G86" s="21">
        <v>18</v>
      </c>
      <c r="H86" s="21">
        <v>98.833282161498303</v>
      </c>
      <c r="I86" s="21">
        <v>0.49124961621123697</v>
      </c>
      <c r="J86" s="21">
        <v>0.58335891925084404</v>
      </c>
      <c r="K86" s="21">
        <v>9.2109303039607002E-2</v>
      </c>
    </row>
    <row r="87" spans="1:11" x14ac:dyDescent="0.25">
      <c r="A87" t="s">
        <v>200</v>
      </c>
      <c r="B87" s="21">
        <v>6289</v>
      </c>
      <c r="C87" s="21">
        <v>6158</v>
      </c>
      <c r="D87" s="21">
        <v>67</v>
      </c>
      <c r="E87" s="21">
        <v>31</v>
      </c>
      <c r="F87" s="21">
        <v>13</v>
      </c>
      <c r="G87" s="21">
        <v>20</v>
      </c>
      <c r="H87" s="21">
        <v>98.229382676662894</v>
      </c>
      <c r="I87" s="21">
        <v>1.0687509969692099</v>
      </c>
      <c r="J87" s="21">
        <v>0.49449672994097899</v>
      </c>
      <c r="K87" s="21">
        <v>0.20736959642686201</v>
      </c>
    </row>
    <row r="88" spans="1:11" x14ac:dyDescent="0.25">
      <c r="A88" t="s">
        <v>201</v>
      </c>
      <c r="B88" s="21">
        <v>12983</v>
      </c>
      <c r="C88" s="21">
        <v>12423</v>
      </c>
      <c r="D88" s="21">
        <v>74</v>
      </c>
      <c r="E88" s="21">
        <v>60</v>
      </c>
      <c r="F88" s="21">
        <v>28</v>
      </c>
      <c r="G88" s="21">
        <v>398</v>
      </c>
      <c r="H88" s="21">
        <v>98.712753277711499</v>
      </c>
      <c r="I88" s="21">
        <v>0.588001589193484</v>
      </c>
      <c r="J88" s="21">
        <v>0.47675804529201399</v>
      </c>
      <c r="K88" s="21">
        <v>0.22248708780293999</v>
      </c>
    </row>
    <row r="89" spans="1:11" x14ac:dyDescent="0.25">
      <c r="A89" t="s">
        <v>202</v>
      </c>
      <c r="B89" s="21">
        <v>3044</v>
      </c>
      <c r="C89" s="21">
        <v>2983</v>
      </c>
      <c r="D89" s="21">
        <v>25</v>
      </c>
      <c r="E89" s="21">
        <v>13</v>
      </c>
      <c r="F89" s="21">
        <v>3</v>
      </c>
      <c r="G89" s="21">
        <v>20</v>
      </c>
      <c r="H89" s="21">
        <v>98.644179894179899</v>
      </c>
      <c r="I89" s="21">
        <v>0.82671957671957597</v>
      </c>
      <c r="J89" s="21">
        <v>0.429894179894179</v>
      </c>
      <c r="K89" s="21">
        <v>9.9206349206349201E-2</v>
      </c>
    </row>
    <row r="90" spans="1:11" x14ac:dyDescent="0.25">
      <c r="A90" t="s">
        <v>203</v>
      </c>
      <c r="B90" s="21">
        <v>7071</v>
      </c>
      <c r="C90" s="21">
        <v>5201</v>
      </c>
      <c r="D90" s="21">
        <v>54</v>
      </c>
      <c r="E90" s="21">
        <v>42</v>
      </c>
      <c r="F90" s="21">
        <v>15</v>
      </c>
      <c r="G90" s="21">
        <v>1759</v>
      </c>
      <c r="H90" s="21">
        <v>97.910391566265005</v>
      </c>
      <c r="I90" s="21">
        <v>1.0165662650602401</v>
      </c>
      <c r="J90" s="21">
        <v>0.79066265060240903</v>
      </c>
      <c r="K90" s="21">
        <v>0.282379518072289</v>
      </c>
    </row>
    <row r="91" spans="1:11" x14ac:dyDescent="0.25">
      <c r="A91" t="s">
        <v>204</v>
      </c>
      <c r="B91" s="21">
        <v>9147</v>
      </c>
      <c r="C91" s="21">
        <v>8608</v>
      </c>
      <c r="D91" s="21">
        <v>98</v>
      </c>
      <c r="E91" s="21">
        <v>52</v>
      </c>
      <c r="F91" s="21">
        <v>1</v>
      </c>
      <c r="G91" s="21">
        <v>388</v>
      </c>
      <c r="H91" s="21">
        <v>98.276058910834493</v>
      </c>
      <c r="I91" s="21">
        <v>1.11884918369676</v>
      </c>
      <c r="J91" s="21">
        <v>0.59367507706359102</v>
      </c>
      <c r="K91" s="21">
        <v>1.1416828405069E-2</v>
      </c>
    </row>
    <row r="92" spans="1:11" x14ac:dyDescent="0.25">
      <c r="A92" t="s">
        <v>205</v>
      </c>
      <c r="B92" s="21">
        <v>188</v>
      </c>
      <c r="C92" s="21">
        <v>187</v>
      </c>
      <c r="D92" s="21" t="s">
        <v>1104</v>
      </c>
      <c r="E92" s="21" t="s">
        <v>1104</v>
      </c>
      <c r="F92" s="21" t="s">
        <v>1104</v>
      </c>
      <c r="G92" s="21">
        <v>1</v>
      </c>
      <c r="H92" s="21">
        <v>100</v>
      </c>
      <c r="I92" s="21" t="s">
        <v>1104</v>
      </c>
      <c r="J92" s="21" t="s">
        <v>1104</v>
      </c>
      <c r="K92" s="21" t="s">
        <v>1104</v>
      </c>
    </row>
    <row r="93" spans="1:11" x14ac:dyDescent="0.25">
      <c r="A93" t="s">
        <v>206</v>
      </c>
      <c r="B93" s="21">
        <v>283</v>
      </c>
      <c r="C93" s="21">
        <v>273</v>
      </c>
      <c r="D93" s="21">
        <v>3</v>
      </c>
      <c r="E93" s="21">
        <v>2</v>
      </c>
      <c r="F93" s="21">
        <v>4</v>
      </c>
      <c r="G93" s="21">
        <v>1</v>
      </c>
      <c r="H93" s="21">
        <v>96.808510638297804</v>
      </c>
      <c r="I93" s="21">
        <v>1.0638297872340401</v>
      </c>
      <c r="J93" s="21">
        <v>0.70921985815602795</v>
      </c>
      <c r="K93" s="21">
        <v>1.4184397163120499</v>
      </c>
    </row>
    <row r="94" spans="1:11" x14ac:dyDescent="0.25">
      <c r="A94" t="s">
        <v>207</v>
      </c>
      <c r="B94" s="21">
        <v>4286</v>
      </c>
      <c r="C94" s="21">
        <v>4195</v>
      </c>
      <c r="D94" s="21">
        <v>65</v>
      </c>
      <c r="E94" s="21">
        <v>22</v>
      </c>
      <c r="F94" s="21">
        <v>1</v>
      </c>
      <c r="G94" s="21">
        <v>3</v>
      </c>
      <c r="H94" s="21">
        <v>97.9453653980854</v>
      </c>
      <c r="I94" s="21">
        <v>1.5176278309596001</v>
      </c>
      <c r="J94" s="21">
        <v>0.51365865047863601</v>
      </c>
      <c r="K94" s="21">
        <v>2.3348120476301599E-2</v>
      </c>
    </row>
    <row r="95" spans="1:11" x14ac:dyDescent="0.25">
      <c r="A95" t="s">
        <v>208</v>
      </c>
      <c r="B95" s="21">
        <v>218</v>
      </c>
      <c r="C95" s="21">
        <v>207</v>
      </c>
      <c r="D95" s="21">
        <v>1</v>
      </c>
      <c r="E95" s="21">
        <v>4</v>
      </c>
      <c r="F95" s="21" t="s">
        <v>1104</v>
      </c>
      <c r="G95" s="21">
        <v>6</v>
      </c>
      <c r="H95" s="21">
        <v>97.641509433962199</v>
      </c>
      <c r="I95" s="21">
        <v>0.47169811320754701</v>
      </c>
      <c r="J95" s="21">
        <v>1.88679245283018</v>
      </c>
      <c r="K95" s="21" t="s">
        <v>1104</v>
      </c>
    </row>
    <row r="96" spans="1:11" x14ac:dyDescent="0.25">
      <c r="A96" t="s">
        <v>209</v>
      </c>
      <c r="B96" s="21">
        <v>237</v>
      </c>
      <c r="C96" s="21">
        <v>205</v>
      </c>
      <c r="D96" s="21">
        <v>4</v>
      </c>
      <c r="E96" s="21">
        <v>1</v>
      </c>
      <c r="F96" s="21">
        <v>1</v>
      </c>
      <c r="G96" s="21">
        <v>26</v>
      </c>
      <c r="H96" s="21">
        <v>97.156398104265406</v>
      </c>
      <c r="I96" s="21">
        <v>1.8957345971563899</v>
      </c>
      <c r="J96" s="21">
        <v>0.47393364928909898</v>
      </c>
      <c r="K96" s="21">
        <v>0.47393364928909898</v>
      </c>
    </row>
    <row r="97" spans="1:11" x14ac:dyDescent="0.25">
      <c r="A97" t="s">
        <v>210</v>
      </c>
      <c r="B97" s="21">
        <v>57418</v>
      </c>
      <c r="C97" s="21">
        <v>53817</v>
      </c>
      <c r="D97" s="21">
        <v>508</v>
      </c>
      <c r="E97" s="21">
        <v>312</v>
      </c>
      <c r="F97" s="21">
        <v>96</v>
      </c>
      <c r="G97" s="21">
        <v>2685</v>
      </c>
      <c r="H97" s="21">
        <v>98.326420989165499</v>
      </c>
      <c r="I97" s="21">
        <v>0.92814207151078798</v>
      </c>
      <c r="J97" s="21">
        <v>0.57004001242394897</v>
      </c>
      <c r="K97" s="21">
        <v>0.17539692689967601</v>
      </c>
    </row>
    <row r="98" spans="1:11" x14ac:dyDescent="0.25">
      <c r="A98" t="s">
        <v>211</v>
      </c>
      <c r="B98" s="21">
        <v>3844</v>
      </c>
      <c r="C98" s="21">
        <v>3759</v>
      </c>
      <c r="D98" s="21">
        <v>46</v>
      </c>
      <c r="E98" s="21">
        <v>33</v>
      </c>
      <c r="F98" s="21">
        <v>2</v>
      </c>
      <c r="G98" s="21">
        <v>4</v>
      </c>
      <c r="H98" s="21">
        <v>97.890625</v>
      </c>
      <c r="I98" s="21">
        <v>1.1979166666666601</v>
      </c>
      <c r="J98" s="21">
        <v>0.859375</v>
      </c>
      <c r="K98" s="21">
        <v>5.2083333333333301E-2</v>
      </c>
    </row>
    <row r="99" spans="1:11" x14ac:dyDescent="0.25">
      <c r="A99" t="s">
        <v>212</v>
      </c>
      <c r="B99" s="21">
        <v>1063</v>
      </c>
      <c r="C99" s="21">
        <v>1015</v>
      </c>
      <c r="D99" s="21">
        <v>4</v>
      </c>
      <c r="E99" s="21">
        <v>6</v>
      </c>
      <c r="F99" s="21">
        <v>6</v>
      </c>
      <c r="G99" s="21">
        <v>32</v>
      </c>
      <c r="H99" s="21">
        <v>98.448108632395702</v>
      </c>
      <c r="I99" s="21">
        <v>0.38797284190106601</v>
      </c>
      <c r="J99" s="21">
        <v>0.58195926285160005</v>
      </c>
      <c r="K99" s="21">
        <v>0.58195926285160005</v>
      </c>
    </row>
    <row r="100" spans="1:11" x14ac:dyDescent="0.25">
      <c r="A100" t="s">
        <v>213</v>
      </c>
      <c r="B100" s="21">
        <v>1410</v>
      </c>
      <c r="C100" s="21">
        <v>1361</v>
      </c>
      <c r="D100" s="21">
        <v>23</v>
      </c>
      <c r="E100" s="21">
        <v>13</v>
      </c>
      <c r="F100" s="21">
        <v>4</v>
      </c>
      <c r="G100" s="21">
        <v>9</v>
      </c>
      <c r="H100" s="21">
        <v>97.144896502498199</v>
      </c>
      <c r="I100" s="21">
        <v>1.6416845110635201</v>
      </c>
      <c r="J100" s="21">
        <v>0.92790863668807899</v>
      </c>
      <c r="K100" s="21">
        <v>0.28551034975017803</v>
      </c>
    </row>
    <row r="101" spans="1:11" x14ac:dyDescent="0.25">
      <c r="A101" t="s">
        <v>214</v>
      </c>
      <c r="B101" s="21">
        <v>4109</v>
      </c>
      <c r="C101" s="21">
        <v>3995</v>
      </c>
      <c r="D101" s="21">
        <v>60</v>
      </c>
      <c r="E101" s="21">
        <v>32</v>
      </c>
      <c r="F101" s="21" t="s">
        <v>1104</v>
      </c>
      <c r="G101" s="21">
        <v>22</v>
      </c>
      <c r="H101" s="21">
        <v>97.748960117445506</v>
      </c>
      <c r="I101" s="21">
        <v>1.4680694886224599</v>
      </c>
      <c r="J101" s="21">
        <v>0.78297039393197898</v>
      </c>
      <c r="K101" s="21" t="s">
        <v>1104</v>
      </c>
    </row>
    <row r="102" spans="1:11" x14ac:dyDescent="0.25">
      <c r="A102" t="s">
        <v>215</v>
      </c>
      <c r="B102" s="21">
        <v>3177</v>
      </c>
      <c r="C102" s="21">
        <v>3129</v>
      </c>
      <c r="D102" s="21">
        <v>16</v>
      </c>
      <c r="E102" s="21">
        <v>21</v>
      </c>
      <c r="F102" s="21">
        <v>2</v>
      </c>
      <c r="G102" s="21">
        <v>9</v>
      </c>
      <c r="H102" s="21">
        <v>98.768939393939306</v>
      </c>
      <c r="I102" s="21">
        <v>0.50505050505050497</v>
      </c>
      <c r="J102" s="21">
        <v>0.66287878787878696</v>
      </c>
      <c r="K102" s="21">
        <v>6.3131313131313094E-2</v>
      </c>
    </row>
    <row r="103" spans="1:11" x14ac:dyDescent="0.25">
      <c r="A103" t="s">
        <v>216</v>
      </c>
      <c r="B103" s="21">
        <v>6077</v>
      </c>
      <c r="C103" s="21">
        <v>5592</v>
      </c>
      <c r="D103" s="21">
        <v>58</v>
      </c>
      <c r="E103" s="21">
        <v>36</v>
      </c>
      <c r="F103" s="21">
        <v>4</v>
      </c>
      <c r="G103" s="21">
        <v>387</v>
      </c>
      <c r="H103" s="21">
        <v>98.277680140597496</v>
      </c>
      <c r="I103" s="21">
        <v>1.01933216168717</v>
      </c>
      <c r="J103" s="21">
        <v>0.63268892794376097</v>
      </c>
      <c r="K103" s="21">
        <v>7.0298769771529004E-2</v>
      </c>
    </row>
    <row r="104" spans="1:11" x14ac:dyDescent="0.25">
      <c r="A104" t="s">
        <v>217</v>
      </c>
      <c r="B104" s="21">
        <v>12831</v>
      </c>
      <c r="C104" s="21">
        <v>11959</v>
      </c>
      <c r="D104" s="21">
        <v>127</v>
      </c>
      <c r="E104" s="21">
        <v>64</v>
      </c>
      <c r="F104" s="21">
        <v>55</v>
      </c>
      <c r="G104" s="21">
        <v>626</v>
      </c>
      <c r="H104" s="21">
        <v>97.984432609586193</v>
      </c>
      <c r="I104" s="21">
        <v>1.04055714870954</v>
      </c>
      <c r="J104" s="21">
        <v>0.52437525604260504</v>
      </c>
      <c r="K104" s="21">
        <v>0.45063498566161397</v>
      </c>
    </row>
    <row r="105" spans="1:11" x14ac:dyDescent="0.25">
      <c r="A105" t="s">
        <v>218</v>
      </c>
      <c r="B105" s="21">
        <v>3057</v>
      </c>
      <c r="C105" s="21">
        <v>2970</v>
      </c>
      <c r="D105" s="21">
        <v>32</v>
      </c>
      <c r="E105" s="21">
        <v>12</v>
      </c>
      <c r="F105" s="21">
        <v>10</v>
      </c>
      <c r="G105" s="21">
        <v>33</v>
      </c>
      <c r="H105" s="21">
        <v>98.214285714285694</v>
      </c>
      <c r="I105" s="21">
        <v>1.0582010582010499</v>
      </c>
      <c r="J105" s="21">
        <v>0.39682539682539603</v>
      </c>
      <c r="K105" s="21">
        <v>0.33068783068782998</v>
      </c>
    </row>
    <row r="106" spans="1:11" x14ac:dyDescent="0.25">
      <c r="A106" t="s">
        <v>219</v>
      </c>
      <c r="B106" s="21">
        <v>7041</v>
      </c>
      <c r="C106" s="21">
        <v>6684</v>
      </c>
      <c r="D106" s="21">
        <v>53</v>
      </c>
      <c r="E106" s="21">
        <v>43</v>
      </c>
      <c r="F106" s="21">
        <v>32</v>
      </c>
      <c r="G106" s="21">
        <v>229</v>
      </c>
      <c r="H106" s="21">
        <v>98.120963006459107</v>
      </c>
      <c r="I106" s="21">
        <v>0.77803875513799103</v>
      </c>
      <c r="J106" s="21">
        <v>0.63123899001761596</v>
      </c>
      <c r="K106" s="21">
        <v>0.469759248385202</v>
      </c>
    </row>
    <row r="107" spans="1:11" x14ac:dyDescent="0.25">
      <c r="A107" t="s">
        <v>220</v>
      </c>
      <c r="B107" s="21">
        <v>9347</v>
      </c>
      <c r="C107" s="21">
        <v>8930</v>
      </c>
      <c r="D107" s="21">
        <v>107</v>
      </c>
      <c r="E107" s="21">
        <v>65</v>
      </c>
      <c r="F107" s="21">
        <v>1</v>
      </c>
      <c r="G107" s="21">
        <v>244</v>
      </c>
      <c r="H107" s="21">
        <v>98.099527628254407</v>
      </c>
      <c r="I107" s="21">
        <v>1.1754366692299201</v>
      </c>
      <c r="J107" s="21">
        <v>0.71405031308359801</v>
      </c>
      <c r="K107" s="21">
        <v>1.0985389432055299E-2</v>
      </c>
    </row>
    <row r="108" spans="1:11" x14ac:dyDescent="0.25">
      <c r="A108" t="s">
        <v>221</v>
      </c>
      <c r="B108" s="21">
        <v>191</v>
      </c>
      <c r="C108" s="21">
        <v>181</v>
      </c>
      <c r="D108" s="21">
        <v>2</v>
      </c>
      <c r="E108" s="21">
        <v>3</v>
      </c>
      <c r="F108" s="21" t="s">
        <v>1104</v>
      </c>
      <c r="G108" s="21">
        <v>5</v>
      </c>
      <c r="H108" s="21">
        <v>97.311827956989205</v>
      </c>
      <c r="I108" s="21">
        <v>1.0752688172042999</v>
      </c>
      <c r="J108" s="21">
        <v>1.61290322580645</v>
      </c>
      <c r="K108" s="21" t="s">
        <v>1104</v>
      </c>
    </row>
    <row r="109" spans="1:11" x14ac:dyDescent="0.25">
      <c r="A109" t="s">
        <v>222</v>
      </c>
      <c r="B109" s="21">
        <v>241</v>
      </c>
      <c r="C109" s="21">
        <v>231</v>
      </c>
      <c r="D109" s="21">
        <v>1</v>
      </c>
      <c r="E109" s="21">
        <v>3</v>
      </c>
      <c r="F109" s="21" t="s">
        <v>1104</v>
      </c>
      <c r="G109" s="21">
        <v>6</v>
      </c>
      <c r="H109" s="21">
        <v>98.297872340425499</v>
      </c>
      <c r="I109" s="21">
        <v>0.42553191489361702</v>
      </c>
      <c r="J109" s="21">
        <v>1.27659574468085</v>
      </c>
      <c r="K109" s="21" t="s">
        <v>1104</v>
      </c>
    </row>
    <row r="110" spans="1:11" x14ac:dyDescent="0.25">
      <c r="A110" t="s">
        <v>223</v>
      </c>
      <c r="B110" s="21">
        <v>4230</v>
      </c>
      <c r="C110" s="21">
        <v>4124</v>
      </c>
      <c r="D110" s="21">
        <v>73</v>
      </c>
      <c r="E110" s="21">
        <v>25</v>
      </c>
      <c r="F110" s="21">
        <v>1</v>
      </c>
      <c r="G110" s="21">
        <v>7</v>
      </c>
      <c r="H110" s="21">
        <v>97.655695003551898</v>
      </c>
      <c r="I110" s="21">
        <v>1.7286289367748</v>
      </c>
      <c r="J110" s="21">
        <v>0.59199621122424795</v>
      </c>
      <c r="K110" s="21">
        <v>2.3679848448969899E-2</v>
      </c>
    </row>
    <row r="111" spans="1:11" x14ac:dyDescent="0.25">
      <c r="A111" t="s">
        <v>224</v>
      </c>
      <c r="B111" s="21">
        <v>208</v>
      </c>
      <c r="C111" s="21">
        <v>202</v>
      </c>
      <c r="D111" s="21">
        <v>1</v>
      </c>
      <c r="E111" s="21" t="s">
        <v>1104</v>
      </c>
      <c r="F111" s="21" t="s">
        <v>1104</v>
      </c>
      <c r="G111" s="21">
        <v>5</v>
      </c>
      <c r="H111" s="21">
        <v>99.507389162561495</v>
      </c>
      <c r="I111" s="21">
        <v>0.49261083743842299</v>
      </c>
      <c r="J111" s="21" t="s">
        <v>1104</v>
      </c>
      <c r="K111" s="21" t="s">
        <v>1104</v>
      </c>
    </row>
    <row r="112" spans="1:11" x14ac:dyDescent="0.25">
      <c r="A112" t="s">
        <v>225</v>
      </c>
      <c r="B112" s="21">
        <v>215</v>
      </c>
      <c r="C112" s="21">
        <v>204</v>
      </c>
      <c r="D112" s="21">
        <v>4</v>
      </c>
      <c r="E112" s="21" t="s">
        <v>1104</v>
      </c>
      <c r="F112" s="21">
        <v>1</v>
      </c>
      <c r="G112" s="21">
        <v>6</v>
      </c>
      <c r="H112" s="21">
        <v>97.607655502392305</v>
      </c>
      <c r="I112" s="21">
        <v>1.91387559808612</v>
      </c>
      <c r="J112" s="21" t="s">
        <v>1104</v>
      </c>
      <c r="K112" s="21">
        <v>0.47846889952153099</v>
      </c>
    </row>
    <row r="113" spans="1:11" x14ac:dyDescent="0.25">
      <c r="A113" t="s">
        <v>226</v>
      </c>
      <c r="B113" s="21">
        <v>57041</v>
      </c>
      <c r="C113" s="21">
        <v>54336</v>
      </c>
      <c r="D113" s="21">
        <v>607</v>
      </c>
      <c r="E113" s="21">
        <v>356</v>
      </c>
      <c r="F113" s="21">
        <v>118</v>
      </c>
      <c r="G113" s="21">
        <v>1624</v>
      </c>
      <c r="H113" s="21">
        <v>98.049335041593693</v>
      </c>
      <c r="I113" s="21">
        <v>1.09533175740296</v>
      </c>
      <c r="J113" s="21">
        <v>0.64240215096450504</v>
      </c>
      <c r="K113" s="21">
        <v>0.212931050038796</v>
      </c>
    </row>
    <row r="114" spans="1:11" x14ac:dyDescent="0.25">
      <c r="A114" t="s">
        <v>227</v>
      </c>
      <c r="B114" s="21">
        <v>3771</v>
      </c>
      <c r="C114" s="21">
        <v>3708</v>
      </c>
      <c r="D114" s="21">
        <v>32</v>
      </c>
      <c r="E114" s="21">
        <v>28</v>
      </c>
      <c r="F114" s="21">
        <v>1</v>
      </c>
      <c r="G114" s="21">
        <v>2</v>
      </c>
      <c r="H114" s="21">
        <v>98.381533563279305</v>
      </c>
      <c r="I114" s="21">
        <v>0.84903157336163404</v>
      </c>
      <c r="J114" s="21">
        <v>0.74290262669143003</v>
      </c>
      <c r="K114" s="21">
        <v>2.6532236667551001E-2</v>
      </c>
    </row>
    <row r="115" spans="1:11" x14ac:dyDescent="0.25">
      <c r="A115" t="s">
        <v>228</v>
      </c>
      <c r="B115" s="21">
        <v>1005</v>
      </c>
      <c r="C115" s="21">
        <v>956</v>
      </c>
      <c r="D115" s="21">
        <v>11</v>
      </c>
      <c r="E115" s="21">
        <v>8</v>
      </c>
      <c r="F115" s="21" t="s">
        <v>1104</v>
      </c>
      <c r="G115" s="21">
        <v>30</v>
      </c>
      <c r="H115" s="21">
        <v>98.051282051282001</v>
      </c>
      <c r="I115" s="21">
        <v>1.12820512820512</v>
      </c>
      <c r="J115" s="21">
        <v>0.82051282051282004</v>
      </c>
      <c r="K115" s="21" t="s">
        <v>1104</v>
      </c>
    </row>
    <row r="116" spans="1:11" x14ac:dyDescent="0.25">
      <c r="A116" t="s">
        <v>229</v>
      </c>
      <c r="B116" s="21">
        <v>1371</v>
      </c>
      <c r="C116" s="21">
        <v>1319</v>
      </c>
      <c r="D116" s="21">
        <v>39</v>
      </c>
      <c r="E116" s="21">
        <v>8</v>
      </c>
      <c r="F116" s="21">
        <v>2</v>
      </c>
      <c r="G116" s="21">
        <v>3</v>
      </c>
      <c r="H116" s="21">
        <v>96.418128654970701</v>
      </c>
      <c r="I116" s="21">
        <v>2.8508771929824501</v>
      </c>
      <c r="J116" s="21">
        <v>0.58479532163742598</v>
      </c>
      <c r="K116" s="21">
        <v>0.146198830409356</v>
      </c>
    </row>
    <row r="117" spans="1:11" x14ac:dyDescent="0.25">
      <c r="A117" t="s">
        <v>230</v>
      </c>
      <c r="B117" s="21">
        <v>4119</v>
      </c>
      <c r="C117" s="21">
        <v>4003</v>
      </c>
      <c r="D117" s="21">
        <v>70</v>
      </c>
      <c r="E117" s="21">
        <v>35</v>
      </c>
      <c r="F117" s="21" t="s">
        <v>1104</v>
      </c>
      <c r="G117" s="21">
        <v>11</v>
      </c>
      <c r="H117" s="21">
        <v>97.444011684518003</v>
      </c>
      <c r="I117" s="21">
        <v>1.7039922103213201</v>
      </c>
      <c r="J117" s="21">
        <v>0.85199610516066204</v>
      </c>
      <c r="K117" s="21" t="s">
        <v>1104</v>
      </c>
    </row>
    <row r="118" spans="1:11" x14ac:dyDescent="0.25">
      <c r="A118" t="s">
        <v>231</v>
      </c>
      <c r="B118" s="21">
        <v>3149</v>
      </c>
      <c r="C118" s="21">
        <v>3102</v>
      </c>
      <c r="D118" s="21">
        <v>17</v>
      </c>
      <c r="E118" s="21">
        <v>26</v>
      </c>
      <c r="F118" s="21" t="s">
        <v>1104</v>
      </c>
      <c r="G118" s="21">
        <v>4</v>
      </c>
      <c r="H118" s="21">
        <v>98.632750397456206</v>
      </c>
      <c r="I118" s="21">
        <v>0.54054054054054002</v>
      </c>
      <c r="J118" s="21">
        <v>0.82670906200317895</v>
      </c>
      <c r="K118" s="21" t="s">
        <v>1104</v>
      </c>
    </row>
    <row r="119" spans="1:11" x14ac:dyDescent="0.25">
      <c r="A119" t="s">
        <v>232</v>
      </c>
      <c r="B119" s="21">
        <v>6071</v>
      </c>
      <c r="C119" s="21">
        <v>5727</v>
      </c>
      <c r="D119" s="21">
        <v>61</v>
      </c>
      <c r="E119" s="21">
        <v>53</v>
      </c>
      <c r="F119" s="21">
        <v>5</v>
      </c>
      <c r="G119" s="21">
        <v>225</v>
      </c>
      <c r="H119" s="21">
        <v>97.964420116318806</v>
      </c>
      <c r="I119" s="21">
        <v>1.04344851180294</v>
      </c>
      <c r="J119" s="21">
        <v>0.90660280533698201</v>
      </c>
      <c r="K119" s="21">
        <v>8.5528566541224704E-2</v>
      </c>
    </row>
    <row r="120" spans="1:11" x14ac:dyDescent="0.25">
      <c r="A120" t="s">
        <v>233</v>
      </c>
      <c r="B120" s="21">
        <v>12936</v>
      </c>
      <c r="C120" s="21">
        <v>12152</v>
      </c>
      <c r="D120" s="21">
        <v>186</v>
      </c>
      <c r="E120" s="21">
        <v>59</v>
      </c>
      <c r="F120" s="21">
        <v>53</v>
      </c>
      <c r="G120" s="21">
        <v>486</v>
      </c>
      <c r="H120" s="21">
        <v>97.606425702811194</v>
      </c>
      <c r="I120" s="21">
        <v>1.49397590361445</v>
      </c>
      <c r="J120" s="21">
        <v>0.473895582329317</v>
      </c>
      <c r="K120" s="21">
        <v>0.425702811244979</v>
      </c>
    </row>
    <row r="121" spans="1:11" x14ac:dyDescent="0.25">
      <c r="A121" t="s">
        <v>234</v>
      </c>
      <c r="B121" s="21">
        <v>3078</v>
      </c>
      <c r="C121" s="21">
        <v>2989</v>
      </c>
      <c r="D121" s="21">
        <v>42</v>
      </c>
      <c r="E121" s="21">
        <v>13</v>
      </c>
      <c r="F121" s="21">
        <v>8</v>
      </c>
      <c r="G121" s="21">
        <v>26</v>
      </c>
      <c r="H121" s="21">
        <v>97.935779816513701</v>
      </c>
      <c r="I121" s="21">
        <v>1.3761467889908201</v>
      </c>
      <c r="J121" s="21">
        <v>0.42595019659239802</v>
      </c>
      <c r="K121" s="21">
        <v>0.26212319790301403</v>
      </c>
    </row>
    <row r="122" spans="1:11" x14ac:dyDescent="0.25">
      <c r="A122" t="s">
        <v>235</v>
      </c>
      <c r="B122" s="21">
        <v>7166</v>
      </c>
      <c r="C122" s="21">
        <v>6823</v>
      </c>
      <c r="D122" s="21">
        <v>65</v>
      </c>
      <c r="E122" s="21">
        <v>39</v>
      </c>
      <c r="F122" s="21">
        <v>15</v>
      </c>
      <c r="G122" s="21">
        <v>224</v>
      </c>
      <c r="H122" s="21">
        <v>98.285796600403302</v>
      </c>
      <c r="I122" s="21">
        <v>0.93632958801498101</v>
      </c>
      <c r="J122" s="21">
        <v>0.56179775280898803</v>
      </c>
      <c r="K122" s="21">
        <v>0.21607605877268801</v>
      </c>
    </row>
    <row r="123" spans="1:11" x14ac:dyDescent="0.25">
      <c r="A123" t="s">
        <v>236</v>
      </c>
      <c r="B123" s="21">
        <v>9422</v>
      </c>
      <c r="C123" s="21">
        <v>8943</v>
      </c>
      <c r="D123" s="21">
        <v>148</v>
      </c>
      <c r="E123" s="21">
        <v>59</v>
      </c>
      <c r="F123" s="21">
        <v>2</v>
      </c>
      <c r="G123" s="21">
        <v>270</v>
      </c>
      <c r="H123" s="21">
        <v>97.716346153846104</v>
      </c>
      <c r="I123" s="21">
        <v>1.61713286713286</v>
      </c>
      <c r="J123" s="21">
        <v>0.64466783216783197</v>
      </c>
      <c r="K123" s="21">
        <v>2.18531468531468E-2</v>
      </c>
    </row>
    <row r="124" spans="1:11" x14ac:dyDescent="0.25">
      <c r="A124" t="s">
        <v>237</v>
      </c>
      <c r="B124" s="21">
        <v>199</v>
      </c>
      <c r="C124" s="21">
        <v>196</v>
      </c>
      <c r="D124" s="21">
        <v>2</v>
      </c>
      <c r="E124" s="21">
        <v>1</v>
      </c>
      <c r="F124" s="21" t="s">
        <v>1104</v>
      </c>
      <c r="G124" s="21" t="s">
        <v>1104</v>
      </c>
      <c r="H124" s="21">
        <v>98.492462311557702</v>
      </c>
      <c r="I124" s="21">
        <v>1.0050251256281399</v>
      </c>
      <c r="J124" s="21">
        <v>0.50251256281406997</v>
      </c>
      <c r="K124" s="21" t="s">
        <v>1104</v>
      </c>
    </row>
    <row r="125" spans="1:11" x14ac:dyDescent="0.25">
      <c r="A125" t="s">
        <v>238</v>
      </c>
      <c r="B125" s="21">
        <v>244</v>
      </c>
      <c r="C125" s="21">
        <v>238</v>
      </c>
      <c r="D125" s="21">
        <v>2</v>
      </c>
      <c r="E125" s="21">
        <v>2</v>
      </c>
      <c r="F125" s="21" t="s">
        <v>1104</v>
      </c>
      <c r="G125" s="21">
        <v>2</v>
      </c>
      <c r="H125" s="21">
        <v>98.347107438016494</v>
      </c>
      <c r="I125" s="21">
        <v>0.82644628099173501</v>
      </c>
      <c r="J125" s="21">
        <v>0.82644628099173501</v>
      </c>
      <c r="K125" s="21" t="s">
        <v>1104</v>
      </c>
    </row>
    <row r="126" spans="1:11" x14ac:dyDescent="0.25">
      <c r="A126" t="s">
        <v>239</v>
      </c>
      <c r="B126" s="21">
        <v>4339</v>
      </c>
      <c r="C126" s="21">
        <v>4198</v>
      </c>
      <c r="D126" s="21">
        <v>110</v>
      </c>
      <c r="E126" s="21">
        <v>21</v>
      </c>
      <c r="F126" s="21">
        <v>2</v>
      </c>
      <c r="G126" s="21">
        <v>8</v>
      </c>
      <c r="H126" s="21">
        <v>96.929115677672598</v>
      </c>
      <c r="I126" s="21">
        <v>2.5398291387670202</v>
      </c>
      <c r="J126" s="21">
        <v>0.48487647194643202</v>
      </c>
      <c r="K126" s="21">
        <v>4.6178711613945898E-2</v>
      </c>
    </row>
    <row r="127" spans="1:11" x14ac:dyDescent="0.25">
      <c r="A127" t="s">
        <v>240</v>
      </c>
      <c r="B127" s="21">
        <v>245</v>
      </c>
      <c r="C127" s="21">
        <v>236</v>
      </c>
      <c r="D127" s="21" t="s">
        <v>1104</v>
      </c>
      <c r="E127" s="21">
        <v>3</v>
      </c>
      <c r="F127" s="21" t="s">
        <v>1104</v>
      </c>
      <c r="G127" s="21">
        <v>6</v>
      </c>
      <c r="H127" s="21">
        <v>98.744769874476901</v>
      </c>
      <c r="I127" s="21" t="s">
        <v>1104</v>
      </c>
      <c r="J127" s="21">
        <v>1.2552301255230101</v>
      </c>
      <c r="K127" s="21" t="s">
        <v>1104</v>
      </c>
    </row>
    <row r="128" spans="1:11" x14ac:dyDescent="0.25">
      <c r="A128" t="s">
        <v>241</v>
      </c>
      <c r="B128" s="21">
        <v>256</v>
      </c>
      <c r="C128" s="21">
        <v>238</v>
      </c>
      <c r="D128" s="21">
        <v>2</v>
      </c>
      <c r="E128" s="21" t="s">
        <v>1104</v>
      </c>
      <c r="F128" s="21" t="s">
        <v>1104</v>
      </c>
      <c r="G128" s="21">
        <v>16</v>
      </c>
      <c r="H128" s="21">
        <v>99.1666666666666</v>
      </c>
      <c r="I128" s="21">
        <v>0.83333333333333304</v>
      </c>
      <c r="J128" s="21" t="s">
        <v>1104</v>
      </c>
      <c r="K128" s="21" t="s">
        <v>1104</v>
      </c>
    </row>
    <row r="129" spans="1:11" x14ac:dyDescent="0.25">
      <c r="A129" t="s">
        <v>242</v>
      </c>
      <c r="B129" s="21">
        <v>57371</v>
      </c>
      <c r="C129" s="21">
        <v>54828</v>
      </c>
      <c r="D129" s="21">
        <v>787</v>
      </c>
      <c r="E129" s="21">
        <v>355</v>
      </c>
      <c r="F129" s="21">
        <v>88</v>
      </c>
      <c r="G129" s="21">
        <v>1313</v>
      </c>
      <c r="H129" s="21">
        <v>97.805843947340193</v>
      </c>
      <c r="I129" s="21">
        <v>1.4039031003603399</v>
      </c>
      <c r="J129" s="21">
        <v>0.63327268186521102</v>
      </c>
      <c r="K129" s="21">
        <v>0.15698027043419299</v>
      </c>
    </row>
    <row r="130" spans="1:11" x14ac:dyDescent="0.25">
      <c r="A130" t="s">
        <v>243</v>
      </c>
      <c r="B130" s="21">
        <v>3603</v>
      </c>
      <c r="C130" s="21">
        <v>3480</v>
      </c>
      <c r="D130" s="21">
        <v>82</v>
      </c>
      <c r="E130" s="21">
        <v>38</v>
      </c>
      <c r="F130" s="21" t="s">
        <v>1104</v>
      </c>
      <c r="G130" s="21">
        <v>3</v>
      </c>
      <c r="H130" s="21">
        <v>96.6666666666666</v>
      </c>
      <c r="I130" s="21">
        <v>2.2777777777777701</v>
      </c>
      <c r="J130" s="21">
        <v>1.05555555555555</v>
      </c>
      <c r="K130" s="21" t="s">
        <v>1104</v>
      </c>
    </row>
    <row r="131" spans="1:11" x14ac:dyDescent="0.25">
      <c r="A131" t="s">
        <v>244</v>
      </c>
      <c r="B131" s="21">
        <v>1012</v>
      </c>
      <c r="C131" s="21">
        <v>893</v>
      </c>
      <c r="D131" s="21">
        <v>15</v>
      </c>
      <c r="E131" s="21">
        <v>8</v>
      </c>
      <c r="F131" s="21">
        <v>4</v>
      </c>
      <c r="G131" s="21">
        <v>92</v>
      </c>
      <c r="H131" s="21">
        <v>97.065217391304301</v>
      </c>
      <c r="I131" s="21">
        <v>1.63043478260869</v>
      </c>
      <c r="J131" s="21">
        <v>0.86956521739130399</v>
      </c>
      <c r="K131" s="21">
        <v>0.434782608695652</v>
      </c>
    </row>
    <row r="132" spans="1:11" x14ac:dyDescent="0.25">
      <c r="A132" t="s">
        <v>245</v>
      </c>
      <c r="B132" s="21">
        <v>1331</v>
      </c>
      <c r="C132" s="21">
        <v>1268</v>
      </c>
      <c r="D132" s="21">
        <v>46</v>
      </c>
      <c r="E132" s="21">
        <v>12</v>
      </c>
      <c r="F132" s="21">
        <v>2</v>
      </c>
      <c r="G132" s="21">
        <v>3</v>
      </c>
      <c r="H132" s="21">
        <v>95.481927710843294</v>
      </c>
      <c r="I132" s="21">
        <v>3.4638554216867399</v>
      </c>
      <c r="J132" s="21">
        <v>0.90361445783132499</v>
      </c>
      <c r="K132" s="21">
        <v>0.15060240963855401</v>
      </c>
    </row>
    <row r="133" spans="1:11" x14ac:dyDescent="0.25">
      <c r="A133" t="s">
        <v>246</v>
      </c>
      <c r="B133" s="21">
        <v>3873</v>
      </c>
      <c r="C133" s="21">
        <v>3736</v>
      </c>
      <c r="D133" s="21">
        <v>95</v>
      </c>
      <c r="E133" s="21">
        <v>23</v>
      </c>
      <c r="F133" s="21" t="s">
        <v>1104</v>
      </c>
      <c r="G133" s="21">
        <v>19</v>
      </c>
      <c r="H133" s="21">
        <v>96.938245978204407</v>
      </c>
      <c r="I133" s="21">
        <v>2.4649714582252198</v>
      </c>
      <c r="J133" s="21">
        <v>0.596782563570316</v>
      </c>
      <c r="K133" s="21" t="s">
        <v>1104</v>
      </c>
    </row>
    <row r="134" spans="1:11" x14ac:dyDescent="0.25">
      <c r="A134" t="s">
        <v>247</v>
      </c>
      <c r="B134" s="21">
        <v>3050</v>
      </c>
      <c r="C134" s="21">
        <v>2966</v>
      </c>
      <c r="D134" s="21">
        <v>56</v>
      </c>
      <c r="E134" s="21">
        <v>20</v>
      </c>
      <c r="F134" s="21" t="s">
        <v>1104</v>
      </c>
      <c r="G134" s="21">
        <v>8</v>
      </c>
      <c r="H134" s="21">
        <v>97.501643655489801</v>
      </c>
      <c r="I134" s="21">
        <v>1.8408941485864501</v>
      </c>
      <c r="J134" s="21">
        <v>0.65746219592373401</v>
      </c>
      <c r="K134" s="21" t="s">
        <v>1104</v>
      </c>
    </row>
    <row r="135" spans="1:11" x14ac:dyDescent="0.25">
      <c r="A135" t="s">
        <v>248</v>
      </c>
      <c r="B135" s="21">
        <v>6182</v>
      </c>
      <c r="C135" s="21">
        <v>5948</v>
      </c>
      <c r="D135" s="21">
        <v>133</v>
      </c>
      <c r="E135" s="21">
        <v>38</v>
      </c>
      <c r="F135" s="21" t="s">
        <v>1104</v>
      </c>
      <c r="G135" s="21">
        <v>63</v>
      </c>
      <c r="H135" s="21">
        <v>97.205425723157305</v>
      </c>
      <c r="I135" s="21">
        <v>2.1735577708775899</v>
      </c>
      <c r="J135" s="21">
        <v>0.621016505965026</v>
      </c>
      <c r="K135" s="21" t="s">
        <v>1104</v>
      </c>
    </row>
    <row r="136" spans="1:11" x14ac:dyDescent="0.25">
      <c r="A136" t="s">
        <v>249</v>
      </c>
      <c r="B136" s="21">
        <v>12704</v>
      </c>
      <c r="C136" s="21">
        <v>11702</v>
      </c>
      <c r="D136" s="21">
        <v>228</v>
      </c>
      <c r="E136" s="21">
        <v>64</v>
      </c>
      <c r="F136" s="21">
        <v>66</v>
      </c>
      <c r="G136" s="21">
        <v>644</v>
      </c>
      <c r="H136" s="21">
        <v>97.031509121061305</v>
      </c>
      <c r="I136" s="21">
        <v>1.8905472636815901</v>
      </c>
      <c r="J136" s="21">
        <v>0.53067993366500799</v>
      </c>
      <c r="K136" s="21">
        <v>0.54726368159203898</v>
      </c>
    </row>
    <row r="137" spans="1:11" x14ac:dyDescent="0.25">
      <c r="A137" t="s">
        <v>250</v>
      </c>
      <c r="B137" s="21">
        <v>2937</v>
      </c>
      <c r="C137" s="21">
        <v>2827</v>
      </c>
      <c r="D137" s="21">
        <v>55</v>
      </c>
      <c r="E137" s="21">
        <v>20</v>
      </c>
      <c r="F137" s="21">
        <v>5</v>
      </c>
      <c r="G137" s="21">
        <v>30</v>
      </c>
      <c r="H137" s="21">
        <v>97.248022015823807</v>
      </c>
      <c r="I137" s="21">
        <v>1.8919848641210799</v>
      </c>
      <c r="J137" s="21">
        <v>0.68799449604403096</v>
      </c>
      <c r="K137" s="21">
        <v>0.17199862401100699</v>
      </c>
    </row>
    <row r="138" spans="1:11" x14ac:dyDescent="0.25">
      <c r="A138" t="s">
        <v>251</v>
      </c>
      <c r="B138" s="21">
        <v>6883</v>
      </c>
      <c r="C138" s="21">
        <v>6450</v>
      </c>
      <c r="D138" s="21">
        <v>89</v>
      </c>
      <c r="E138" s="21">
        <v>47</v>
      </c>
      <c r="F138" s="21">
        <v>24</v>
      </c>
      <c r="G138" s="21">
        <v>273</v>
      </c>
      <c r="H138" s="21">
        <v>97.579425113464396</v>
      </c>
      <c r="I138" s="21">
        <v>1.3464447806354001</v>
      </c>
      <c r="J138" s="21">
        <v>0.71104387291981797</v>
      </c>
      <c r="K138" s="21">
        <v>0.36308623298033199</v>
      </c>
    </row>
    <row r="139" spans="1:11" x14ac:dyDescent="0.25">
      <c r="A139" t="s">
        <v>252</v>
      </c>
      <c r="B139" s="21">
        <v>9239</v>
      </c>
      <c r="C139" s="21">
        <v>8784</v>
      </c>
      <c r="D139" s="21">
        <v>237</v>
      </c>
      <c r="E139" s="21">
        <v>54</v>
      </c>
      <c r="F139" s="21">
        <v>1</v>
      </c>
      <c r="G139" s="21">
        <v>163</v>
      </c>
      <c r="H139" s="21">
        <v>96.782723666813496</v>
      </c>
      <c r="I139" s="21">
        <v>2.6112825033054201</v>
      </c>
      <c r="J139" s="21">
        <v>0.59497576024680399</v>
      </c>
      <c r="K139" s="21">
        <v>1.10180696342E-2</v>
      </c>
    </row>
    <row r="140" spans="1:11" x14ac:dyDescent="0.25">
      <c r="A140" t="s">
        <v>253</v>
      </c>
      <c r="B140" s="21">
        <v>200</v>
      </c>
      <c r="C140" s="21">
        <v>196</v>
      </c>
      <c r="D140" s="21">
        <v>4</v>
      </c>
      <c r="E140" s="21" t="s">
        <v>1104</v>
      </c>
      <c r="F140" s="21" t="s">
        <v>1104</v>
      </c>
      <c r="G140" s="21" t="s">
        <v>1104</v>
      </c>
      <c r="H140" s="21">
        <v>98</v>
      </c>
      <c r="I140" s="21">
        <v>2</v>
      </c>
      <c r="J140" s="21" t="s">
        <v>1104</v>
      </c>
      <c r="K140" s="21" t="s">
        <v>1104</v>
      </c>
    </row>
    <row r="141" spans="1:11" x14ac:dyDescent="0.25">
      <c r="A141" t="s">
        <v>254</v>
      </c>
      <c r="B141" s="21">
        <v>280</v>
      </c>
      <c r="C141" s="21">
        <v>273</v>
      </c>
      <c r="D141" s="21">
        <v>3</v>
      </c>
      <c r="E141" s="21">
        <v>2</v>
      </c>
      <c r="F141" s="21" t="s">
        <v>1104</v>
      </c>
      <c r="G141" s="21">
        <v>2</v>
      </c>
      <c r="H141" s="21">
        <v>98.201438848920802</v>
      </c>
      <c r="I141" s="21">
        <v>1.07913669064748</v>
      </c>
      <c r="J141" s="21">
        <v>0.71942446043165398</v>
      </c>
      <c r="K141" s="21" t="s">
        <v>1104</v>
      </c>
    </row>
    <row r="142" spans="1:11" x14ac:dyDescent="0.25">
      <c r="A142" t="s">
        <v>255</v>
      </c>
      <c r="B142" s="21">
        <v>4051</v>
      </c>
      <c r="C142" s="21">
        <v>3889</v>
      </c>
      <c r="D142" s="21">
        <v>120</v>
      </c>
      <c r="E142" s="21">
        <v>35</v>
      </c>
      <c r="F142" s="21">
        <v>2</v>
      </c>
      <c r="G142" s="21">
        <v>5</v>
      </c>
      <c r="H142" s="21">
        <v>96.119624320316305</v>
      </c>
      <c r="I142" s="21">
        <v>2.9658922392486402</v>
      </c>
      <c r="J142" s="21">
        <v>0.865051903114186</v>
      </c>
      <c r="K142" s="21">
        <v>4.9431537320810598E-2</v>
      </c>
    </row>
    <row r="143" spans="1:11" x14ac:dyDescent="0.25">
      <c r="A143" t="s">
        <v>256</v>
      </c>
      <c r="B143" s="21">
        <v>234</v>
      </c>
      <c r="C143" s="21">
        <v>228</v>
      </c>
      <c r="D143" s="21">
        <v>2</v>
      </c>
      <c r="E143" s="21">
        <v>1</v>
      </c>
      <c r="F143" s="21">
        <v>2</v>
      </c>
      <c r="G143" s="21">
        <v>1</v>
      </c>
      <c r="H143" s="21">
        <v>97.854077253218804</v>
      </c>
      <c r="I143" s="21">
        <v>0.85836909871244604</v>
      </c>
      <c r="J143" s="21">
        <v>0.42918454935622302</v>
      </c>
      <c r="K143" s="21">
        <v>0.85836909871244604</v>
      </c>
    </row>
    <row r="144" spans="1:11" x14ac:dyDescent="0.25">
      <c r="A144" t="s">
        <v>257</v>
      </c>
      <c r="B144" s="21">
        <v>241</v>
      </c>
      <c r="C144" s="21">
        <v>218</v>
      </c>
      <c r="D144" s="21">
        <v>3</v>
      </c>
      <c r="E144" s="21">
        <v>2</v>
      </c>
      <c r="F144" s="21" t="s">
        <v>1104</v>
      </c>
      <c r="G144" s="21">
        <v>18</v>
      </c>
      <c r="H144" s="21">
        <v>97.757847533632201</v>
      </c>
      <c r="I144" s="21">
        <v>1.3452914798206199</v>
      </c>
      <c r="J144" s="21">
        <v>0.89686098654708502</v>
      </c>
      <c r="K144" s="21" t="s">
        <v>1104</v>
      </c>
    </row>
    <row r="145" spans="1:11" x14ac:dyDescent="0.25">
      <c r="A145" t="s">
        <v>258</v>
      </c>
      <c r="B145" s="21">
        <v>55820</v>
      </c>
      <c r="C145" s="21">
        <v>52858</v>
      </c>
      <c r="D145" s="21">
        <v>1168</v>
      </c>
      <c r="E145" s="21">
        <v>364</v>
      </c>
      <c r="F145" s="21">
        <v>106</v>
      </c>
      <c r="G145" s="21">
        <v>1324</v>
      </c>
      <c r="H145" s="21">
        <v>96.994274809160302</v>
      </c>
      <c r="I145" s="21">
        <v>2.1432765707574801</v>
      </c>
      <c r="J145" s="21">
        <v>0.66793893129770898</v>
      </c>
      <c r="K145" s="21">
        <v>0.19450968878449701</v>
      </c>
    </row>
    <row r="146" spans="1:11" x14ac:dyDescent="0.25">
      <c r="A146" t="s">
        <v>259</v>
      </c>
      <c r="B146" s="21">
        <v>3513</v>
      </c>
      <c r="C146" s="21">
        <v>3371</v>
      </c>
      <c r="D146" s="21">
        <v>102</v>
      </c>
      <c r="E146" s="21">
        <v>30</v>
      </c>
      <c r="F146" s="21">
        <v>1</v>
      </c>
      <c r="G146" s="21">
        <v>9</v>
      </c>
      <c r="H146" s="21">
        <v>96.204337899543305</v>
      </c>
      <c r="I146" s="21">
        <v>2.91095890410958</v>
      </c>
      <c r="J146" s="21">
        <v>0.85616438356164304</v>
      </c>
      <c r="K146" s="21">
        <v>2.8538812785388099E-2</v>
      </c>
    </row>
    <row r="147" spans="1:11" x14ac:dyDescent="0.25">
      <c r="A147" t="s">
        <v>260</v>
      </c>
      <c r="B147" s="21">
        <v>1031</v>
      </c>
      <c r="C147" s="21">
        <v>938</v>
      </c>
      <c r="D147" s="21">
        <v>21</v>
      </c>
      <c r="E147" s="21">
        <v>6</v>
      </c>
      <c r="F147" s="21">
        <v>3</v>
      </c>
      <c r="G147" s="21">
        <v>63</v>
      </c>
      <c r="H147" s="21">
        <v>96.900826446281002</v>
      </c>
      <c r="I147" s="21">
        <v>2.1694214876032998</v>
      </c>
      <c r="J147" s="21">
        <v>0.61983471074380103</v>
      </c>
      <c r="K147" s="21">
        <v>0.30991735537190002</v>
      </c>
    </row>
    <row r="148" spans="1:11" x14ac:dyDescent="0.25">
      <c r="A148" t="s">
        <v>261</v>
      </c>
      <c r="B148" s="21">
        <v>1265</v>
      </c>
      <c r="C148" s="21">
        <v>1194</v>
      </c>
      <c r="D148" s="21">
        <v>54</v>
      </c>
      <c r="E148" s="21">
        <v>11</v>
      </c>
      <c r="F148" s="21" t="s">
        <v>1104</v>
      </c>
      <c r="G148" s="21">
        <v>6</v>
      </c>
      <c r="H148" s="21">
        <v>94.837172359015</v>
      </c>
      <c r="I148" s="21">
        <v>4.2891183478951502</v>
      </c>
      <c r="J148" s="21">
        <v>0.87370929308975298</v>
      </c>
      <c r="K148" s="21" t="s">
        <v>1104</v>
      </c>
    </row>
    <row r="149" spans="1:11" x14ac:dyDescent="0.25">
      <c r="A149" t="s">
        <v>262</v>
      </c>
      <c r="B149" s="21">
        <v>3848</v>
      </c>
      <c r="C149" s="21">
        <v>3660</v>
      </c>
      <c r="D149" s="21">
        <v>149</v>
      </c>
      <c r="E149" s="21">
        <v>27</v>
      </c>
      <c r="F149" s="21" t="s">
        <v>1104</v>
      </c>
      <c r="G149" s="21">
        <v>12</v>
      </c>
      <c r="H149" s="21">
        <v>95.411887382690296</v>
      </c>
      <c r="I149" s="21">
        <v>3.8842544316996799</v>
      </c>
      <c r="J149" s="21">
        <v>0.70385818561001001</v>
      </c>
      <c r="K149" s="21" t="s">
        <v>1104</v>
      </c>
    </row>
    <row r="150" spans="1:11" x14ac:dyDescent="0.25">
      <c r="A150" t="s">
        <v>263</v>
      </c>
      <c r="B150" s="21">
        <v>3025</v>
      </c>
      <c r="C150" s="21">
        <v>2945</v>
      </c>
      <c r="D150" s="21">
        <v>42</v>
      </c>
      <c r="E150" s="21">
        <v>23</v>
      </c>
      <c r="F150" s="21" t="s">
        <v>1104</v>
      </c>
      <c r="G150" s="21">
        <v>15</v>
      </c>
      <c r="H150" s="21">
        <v>97.840531561461802</v>
      </c>
      <c r="I150" s="21">
        <v>1.3953488372092999</v>
      </c>
      <c r="J150" s="21">
        <v>0.764119601328903</v>
      </c>
      <c r="K150" s="21" t="s">
        <v>1104</v>
      </c>
    </row>
    <row r="151" spans="1:11" x14ac:dyDescent="0.25">
      <c r="A151" t="s">
        <v>264</v>
      </c>
      <c r="B151" s="21">
        <v>6121</v>
      </c>
      <c r="C151" s="21">
        <v>5711</v>
      </c>
      <c r="D151" s="21">
        <v>156</v>
      </c>
      <c r="E151" s="21">
        <v>37</v>
      </c>
      <c r="F151" s="21" t="s">
        <v>1104</v>
      </c>
      <c r="G151" s="21">
        <v>217</v>
      </c>
      <c r="H151" s="21">
        <v>96.731029810298097</v>
      </c>
      <c r="I151" s="21">
        <v>2.6422764227642199</v>
      </c>
      <c r="J151" s="21">
        <v>0.62669376693766898</v>
      </c>
      <c r="K151" s="21" t="s">
        <v>1104</v>
      </c>
    </row>
    <row r="152" spans="1:11" x14ac:dyDescent="0.25">
      <c r="A152" t="s">
        <v>265</v>
      </c>
      <c r="B152" s="21">
        <v>11928</v>
      </c>
      <c r="C152" s="21">
        <v>11027</v>
      </c>
      <c r="D152" s="21">
        <v>262</v>
      </c>
      <c r="E152" s="21">
        <v>72</v>
      </c>
      <c r="F152" s="21">
        <v>20</v>
      </c>
      <c r="G152" s="21">
        <v>547</v>
      </c>
      <c r="H152" s="21">
        <v>96.889552763377495</v>
      </c>
      <c r="I152" s="21">
        <v>2.30208241806519</v>
      </c>
      <c r="J152" s="21">
        <v>0.63263333626219098</v>
      </c>
      <c r="K152" s="21">
        <v>0.175731482295053</v>
      </c>
    </row>
    <row r="153" spans="1:11" x14ac:dyDescent="0.25">
      <c r="A153" t="s">
        <v>266</v>
      </c>
      <c r="B153" s="21">
        <v>2911</v>
      </c>
      <c r="C153" s="21">
        <v>2792</v>
      </c>
      <c r="D153" s="21">
        <v>54</v>
      </c>
      <c r="E153" s="21">
        <v>18</v>
      </c>
      <c r="F153" s="21">
        <v>7</v>
      </c>
      <c r="G153" s="21">
        <v>40</v>
      </c>
      <c r="H153" s="21">
        <v>97.248345524207593</v>
      </c>
      <c r="I153" s="21">
        <v>1.8808777429467001</v>
      </c>
      <c r="J153" s="21">
        <v>0.62695924764890198</v>
      </c>
      <c r="K153" s="21">
        <v>0.243817485196795</v>
      </c>
    </row>
    <row r="154" spans="1:11" x14ac:dyDescent="0.25">
      <c r="A154" t="s">
        <v>267</v>
      </c>
      <c r="B154" s="21">
        <v>6830</v>
      </c>
      <c r="C154" s="21">
        <v>6379</v>
      </c>
      <c r="D154" s="21">
        <v>132</v>
      </c>
      <c r="E154" s="21">
        <v>48</v>
      </c>
      <c r="F154" s="21">
        <v>5</v>
      </c>
      <c r="G154" s="21">
        <v>266</v>
      </c>
      <c r="H154" s="21">
        <v>97.181596587446606</v>
      </c>
      <c r="I154" s="21">
        <v>2.0109689213893902</v>
      </c>
      <c r="J154" s="21">
        <v>0.73126142595978005</v>
      </c>
      <c r="K154" s="21">
        <v>7.6173065204143797E-2</v>
      </c>
    </row>
    <row r="155" spans="1:11" x14ac:dyDescent="0.25">
      <c r="A155" t="s">
        <v>268</v>
      </c>
      <c r="B155" s="21">
        <v>9433</v>
      </c>
      <c r="C155" s="21">
        <v>8951</v>
      </c>
      <c r="D155" s="21">
        <v>275</v>
      </c>
      <c r="E155" s="21">
        <v>59</v>
      </c>
      <c r="F155" s="21" t="s">
        <v>1104</v>
      </c>
      <c r="G155" s="21">
        <v>148</v>
      </c>
      <c r="H155" s="21">
        <v>96.402800215401101</v>
      </c>
      <c r="I155" s="21">
        <v>2.96176628971459</v>
      </c>
      <c r="J155" s="21">
        <v>0.63543349488422096</v>
      </c>
      <c r="K155" s="21" t="s">
        <v>1104</v>
      </c>
    </row>
    <row r="156" spans="1:11" x14ac:dyDescent="0.25">
      <c r="A156" t="s">
        <v>269</v>
      </c>
      <c r="B156" s="21">
        <v>182</v>
      </c>
      <c r="C156" s="21">
        <v>181</v>
      </c>
      <c r="D156" s="21" t="s">
        <v>1104</v>
      </c>
      <c r="E156" s="21" t="s">
        <v>1104</v>
      </c>
      <c r="F156" s="21" t="s">
        <v>1104</v>
      </c>
      <c r="G156" s="21">
        <v>1</v>
      </c>
      <c r="H156" s="21">
        <v>100</v>
      </c>
      <c r="I156" s="21" t="s">
        <v>1104</v>
      </c>
      <c r="J156" s="21" t="s">
        <v>1104</v>
      </c>
      <c r="K156" s="21" t="s">
        <v>1104</v>
      </c>
    </row>
    <row r="157" spans="1:11" x14ac:dyDescent="0.25">
      <c r="A157" t="s">
        <v>270</v>
      </c>
      <c r="B157" s="21">
        <v>232</v>
      </c>
      <c r="C157" s="21">
        <v>215</v>
      </c>
      <c r="D157" s="21">
        <v>7</v>
      </c>
      <c r="E157" s="21">
        <v>4</v>
      </c>
      <c r="F157" s="21" t="s">
        <v>1104</v>
      </c>
      <c r="G157" s="21">
        <v>6</v>
      </c>
      <c r="H157" s="21">
        <v>95.132743362831803</v>
      </c>
      <c r="I157" s="21">
        <v>3.0973451327433601</v>
      </c>
      <c r="J157" s="21">
        <v>1.76991150442477</v>
      </c>
      <c r="K157" s="21" t="s">
        <v>1104</v>
      </c>
    </row>
    <row r="158" spans="1:11" x14ac:dyDescent="0.25">
      <c r="A158" t="s">
        <v>271</v>
      </c>
      <c r="B158" s="21">
        <v>3969</v>
      </c>
      <c r="C158" s="21">
        <v>3789</v>
      </c>
      <c r="D158" s="21">
        <v>130</v>
      </c>
      <c r="E158" s="21">
        <v>31</v>
      </c>
      <c r="F158" s="21" t="s">
        <v>1104</v>
      </c>
      <c r="G158" s="21">
        <v>19</v>
      </c>
      <c r="H158" s="21">
        <v>95.924050632911303</v>
      </c>
      <c r="I158" s="21">
        <v>3.29113924050632</v>
      </c>
      <c r="J158" s="21">
        <v>0.784810126582278</v>
      </c>
      <c r="K158" s="21" t="s">
        <v>1104</v>
      </c>
    </row>
    <row r="159" spans="1:11" x14ac:dyDescent="0.25">
      <c r="A159" t="s">
        <v>272</v>
      </c>
      <c r="B159" s="21">
        <v>246</v>
      </c>
      <c r="C159" s="21">
        <v>234</v>
      </c>
      <c r="D159" s="21">
        <v>1</v>
      </c>
      <c r="E159" s="21">
        <v>1</v>
      </c>
      <c r="F159" s="21">
        <v>6</v>
      </c>
      <c r="G159" s="21">
        <v>4</v>
      </c>
      <c r="H159" s="21">
        <v>96.694214876033001</v>
      </c>
      <c r="I159" s="21">
        <v>0.413223140495867</v>
      </c>
      <c r="J159" s="21">
        <v>0.413223140495867</v>
      </c>
      <c r="K159" s="21">
        <v>2.4793388429752001</v>
      </c>
    </row>
    <row r="160" spans="1:11" x14ac:dyDescent="0.25">
      <c r="A160" t="s">
        <v>273</v>
      </c>
      <c r="B160" s="21">
        <v>175</v>
      </c>
      <c r="C160" s="21">
        <v>162</v>
      </c>
      <c r="D160" s="21">
        <v>2</v>
      </c>
      <c r="E160" s="21">
        <v>1</v>
      </c>
      <c r="F160" s="21" t="s">
        <v>1104</v>
      </c>
      <c r="G160" s="21">
        <v>10</v>
      </c>
      <c r="H160" s="21">
        <v>98.181818181818102</v>
      </c>
      <c r="I160" s="21">
        <v>1.2121212121212099</v>
      </c>
      <c r="J160" s="21">
        <v>0.60606060606060597</v>
      </c>
      <c r="K160" s="21" t="s">
        <v>1104</v>
      </c>
    </row>
    <row r="161" spans="1:11" x14ac:dyDescent="0.25">
      <c r="A161" t="s">
        <v>274</v>
      </c>
      <c r="B161" s="21">
        <v>54709</v>
      </c>
      <c r="C161" s="21">
        <v>51549</v>
      </c>
      <c r="D161" s="21">
        <v>1387</v>
      </c>
      <c r="E161" s="21">
        <v>368</v>
      </c>
      <c r="F161" s="21">
        <v>42</v>
      </c>
      <c r="G161" s="21">
        <v>1363</v>
      </c>
      <c r="H161" s="21">
        <v>96.631425036553793</v>
      </c>
      <c r="I161" s="21">
        <v>2.6000074982191701</v>
      </c>
      <c r="J161" s="21">
        <v>0.68983616391107105</v>
      </c>
      <c r="K161" s="21">
        <v>7.8731301315937405E-2</v>
      </c>
    </row>
    <row r="162" spans="1:11" x14ac:dyDescent="0.25">
      <c r="A162" t="s">
        <v>275</v>
      </c>
      <c r="B162" s="21">
        <v>3544</v>
      </c>
      <c r="C162" s="21">
        <v>3380</v>
      </c>
      <c r="D162" s="21">
        <v>112</v>
      </c>
      <c r="E162" s="21">
        <v>40</v>
      </c>
      <c r="F162" s="21">
        <v>1</v>
      </c>
      <c r="G162" s="21">
        <v>11</v>
      </c>
      <c r="H162" s="21">
        <v>95.6694027738465</v>
      </c>
      <c r="I162" s="21">
        <v>3.1701103877724299</v>
      </c>
      <c r="J162" s="21">
        <v>1.1321822813472899</v>
      </c>
      <c r="K162" s="21">
        <v>2.8304557033682402E-2</v>
      </c>
    </row>
    <row r="163" spans="1:11" x14ac:dyDescent="0.25">
      <c r="A163" t="s">
        <v>276</v>
      </c>
      <c r="B163" s="21">
        <v>908</v>
      </c>
      <c r="C163" s="21">
        <v>848</v>
      </c>
      <c r="D163" s="21">
        <v>30</v>
      </c>
      <c r="E163" s="21">
        <v>4</v>
      </c>
      <c r="F163" s="21" t="s">
        <v>1104</v>
      </c>
      <c r="G163" s="21">
        <v>26</v>
      </c>
      <c r="H163" s="21">
        <v>96.145124716553198</v>
      </c>
      <c r="I163" s="21">
        <v>3.4013605442176802</v>
      </c>
      <c r="J163" s="21">
        <v>0.45351473922902402</v>
      </c>
      <c r="K163" s="21" t="s">
        <v>1104</v>
      </c>
    </row>
    <row r="164" spans="1:11" x14ac:dyDescent="0.25">
      <c r="A164" t="s">
        <v>277</v>
      </c>
      <c r="B164" s="21">
        <v>1207</v>
      </c>
      <c r="C164" s="21">
        <v>1127</v>
      </c>
      <c r="D164" s="21">
        <v>51</v>
      </c>
      <c r="E164" s="21">
        <v>17</v>
      </c>
      <c r="F164" s="21" t="s">
        <v>1104</v>
      </c>
      <c r="G164" s="21">
        <v>12</v>
      </c>
      <c r="H164" s="21">
        <v>94.309623430962304</v>
      </c>
      <c r="I164" s="21">
        <v>4.2677824267782398</v>
      </c>
      <c r="J164" s="21">
        <v>1.4225941422594099</v>
      </c>
      <c r="K164" s="21" t="s">
        <v>1104</v>
      </c>
    </row>
    <row r="165" spans="1:11" x14ac:dyDescent="0.25">
      <c r="A165" t="s">
        <v>278</v>
      </c>
      <c r="B165" s="21">
        <v>3739</v>
      </c>
      <c r="C165" s="21">
        <v>3576</v>
      </c>
      <c r="D165" s="21">
        <v>117</v>
      </c>
      <c r="E165" s="21">
        <v>35</v>
      </c>
      <c r="F165" s="21" t="s">
        <v>1104</v>
      </c>
      <c r="G165" s="21">
        <v>11</v>
      </c>
      <c r="H165" s="21">
        <v>95.922746781115805</v>
      </c>
      <c r="I165" s="21">
        <v>3.1384120171673802</v>
      </c>
      <c r="J165" s="21">
        <v>0.93884120171673802</v>
      </c>
      <c r="K165" s="21" t="s">
        <v>1104</v>
      </c>
    </row>
    <row r="166" spans="1:11" x14ac:dyDescent="0.25">
      <c r="A166" t="s">
        <v>279</v>
      </c>
      <c r="B166" s="21">
        <v>2974</v>
      </c>
      <c r="C166" s="21">
        <v>2870</v>
      </c>
      <c r="D166" s="21">
        <v>68</v>
      </c>
      <c r="E166" s="21">
        <v>26</v>
      </c>
      <c r="F166" s="21">
        <v>1</v>
      </c>
      <c r="G166" s="21">
        <v>9</v>
      </c>
      <c r="H166" s="21">
        <v>96.795952782461995</v>
      </c>
      <c r="I166" s="21">
        <v>2.2934232715008398</v>
      </c>
      <c r="J166" s="21">
        <v>0.87689713322091001</v>
      </c>
      <c r="K166" s="21">
        <v>3.3726812816188799E-2</v>
      </c>
    </row>
    <row r="167" spans="1:11" x14ac:dyDescent="0.25">
      <c r="A167" t="s">
        <v>280</v>
      </c>
      <c r="B167" s="21">
        <v>6150</v>
      </c>
      <c r="C167" s="21">
        <v>5942</v>
      </c>
      <c r="D167" s="21">
        <v>152</v>
      </c>
      <c r="E167" s="21">
        <v>36</v>
      </c>
      <c r="F167" s="21" t="s">
        <v>1104</v>
      </c>
      <c r="G167" s="21">
        <v>20</v>
      </c>
      <c r="H167" s="21">
        <v>96.933115823817204</v>
      </c>
      <c r="I167" s="21">
        <v>2.4796084828711198</v>
      </c>
      <c r="J167" s="21">
        <v>0.58727569331158203</v>
      </c>
      <c r="K167" s="21" t="s">
        <v>1104</v>
      </c>
    </row>
    <row r="168" spans="1:11" x14ac:dyDescent="0.25">
      <c r="A168" t="s">
        <v>281</v>
      </c>
      <c r="B168" s="21">
        <v>12202</v>
      </c>
      <c r="C168" s="21">
        <v>10947</v>
      </c>
      <c r="D168" s="21">
        <v>336</v>
      </c>
      <c r="E168" s="21">
        <v>76</v>
      </c>
      <c r="F168" s="21">
        <v>6</v>
      </c>
      <c r="G168" s="21">
        <v>837</v>
      </c>
      <c r="H168" s="21">
        <v>96.3220413550373</v>
      </c>
      <c r="I168" s="21">
        <v>2.9564452265728098</v>
      </c>
      <c r="J168" s="21">
        <v>0.66871975362956404</v>
      </c>
      <c r="K168" s="21">
        <v>5.2793664760228703E-2</v>
      </c>
    </row>
    <row r="169" spans="1:11" x14ac:dyDescent="0.25">
      <c r="A169" t="s">
        <v>282</v>
      </c>
      <c r="B169" s="21">
        <v>2909</v>
      </c>
      <c r="C169" s="21">
        <v>2799</v>
      </c>
      <c r="D169" s="21">
        <v>63</v>
      </c>
      <c r="E169" s="21">
        <v>18</v>
      </c>
      <c r="F169" s="21">
        <v>2</v>
      </c>
      <c r="G169" s="21">
        <v>27</v>
      </c>
      <c r="H169" s="21">
        <v>97.120055517002001</v>
      </c>
      <c r="I169" s="21">
        <v>2.1859819569743202</v>
      </c>
      <c r="J169" s="21">
        <v>0.62456627342123505</v>
      </c>
      <c r="K169" s="21">
        <v>6.9396252602359404E-2</v>
      </c>
    </row>
    <row r="170" spans="1:11" x14ac:dyDescent="0.25">
      <c r="A170" t="s">
        <v>283</v>
      </c>
      <c r="B170" s="21">
        <v>6991</v>
      </c>
      <c r="C170" s="21">
        <v>6439</v>
      </c>
      <c r="D170" s="21">
        <v>170</v>
      </c>
      <c r="E170" s="21">
        <v>61</v>
      </c>
      <c r="F170" s="21">
        <v>1</v>
      </c>
      <c r="G170" s="21">
        <v>320</v>
      </c>
      <c r="H170" s="21">
        <v>96.522260530655004</v>
      </c>
      <c r="I170" s="21">
        <v>2.5483435766751601</v>
      </c>
      <c r="J170" s="21">
        <v>0.91440563633638094</v>
      </c>
      <c r="K170" s="21">
        <v>1.4990256333383301E-2</v>
      </c>
    </row>
    <row r="171" spans="1:11" x14ac:dyDescent="0.25">
      <c r="A171" t="s">
        <v>284</v>
      </c>
      <c r="B171" s="21">
        <v>9197</v>
      </c>
      <c r="C171" s="21">
        <v>8745</v>
      </c>
      <c r="D171" s="21">
        <v>261</v>
      </c>
      <c r="E171" s="21">
        <v>89</v>
      </c>
      <c r="F171" s="21">
        <v>1</v>
      </c>
      <c r="G171" s="21">
        <v>101</v>
      </c>
      <c r="H171" s="21">
        <v>96.141160949867995</v>
      </c>
      <c r="I171" s="21">
        <v>2.8693931398416801</v>
      </c>
      <c r="J171" s="21">
        <v>0.97845206684256802</v>
      </c>
      <c r="K171" s="21">
        <v>1.0993843447669301E-2</v>
      </c>
    </row>
    <row r="172" spans="1:11" x14ac:dyDescent="0.25">
      <c r="A172" t="s">
        <v>285</v>
      </c>
      <c r="B172" s="21">
        <v>173</v>
      </c>
      <c r="C172" s="21">
        <v>167</v>
      </c>
      <c r="D172" s="21">
        <v>2</v>
      </c>
      <c r="E172" s="21" t="s">
        <v>1104</v>
      </c>
      <c r="F172" s="21" t="s">
        <v>1104</v>
      </c>
      <c r="G172" s="21">
        <v>4</v>
      </c>
      <c r="H172" s="21">
        <v>98.816568047337199</v>
      </c>
      <c r="I172" s="21">
        <v>1.1834319526627199</v>
      </c>
      <c r="J172" s="21" t="s">
        <v>1104</v>
      </c>
      <c r="K172" s="21" t="s">
        <v>1104</v>
      </c>
    </row>
    <row r="173" spans="1:11" x14ac:dyDescent="0.25">
      <c r="A173" t="s">
        <v>286</v>
      </c>
      <c r="B173" s="21">
        <v>246</v>
      </c>
      <c r="C173" s="21">
        <v>236</v>
      </c>
      <c r="D173" s="21">
        <v>3</v>
      </c>
      <c r="E173" s="21">
        <v>4</v>
      </c>
      <c r="F173" s="21">
        <v>1</v>
      </c>
      <c r="G173" s="21">
        <v>2</v>
      </c>
      <c r="H173" s="21">
        <v>96.721311475409806</v>
      </c>
      <c r="I173" s="21">
        <v>1.22950819672131</v>
      </c>
      <c r="J173" s="21">
        <v>1.63934426229508</v>
      </c>
      <c r="K173" s="21">
        <v>0.40983606557377</v>
      </c>
    </row>
    <row r="174" spans="1:11" x14ac:dyDescent="0.25">
      <c r="A174" t="s">
        <v>287</v>
      </c>
      <c r="B174" s="21">
        <v>4139</v>
      </c>
      <c r="C174" s="21">
        <v>3929</v>
      </c>
      <c r="D174" s="21">
        <v>164</v>
      </c>
      <c r="E174" s="21">
        <v>41</v>
      </c>
      <c r="F174" s="21" t="s">
        <v>1104</v>
      </c>
      <c r="G174" s="21">
        <v>5</v>
      </c>
      <c r="H174" s="21">
        <v>95.041122399612902</v>
      </c>
      <c r="I174" s="21">
        <v>3.96710208030962</v>
      </c>
      <c r="J174" s="21">
        <v>0.99177552007740699</v>
      </c>
      <c r="K174" s="21" t="s">
        <v>1104</v>
      </c>
    </row>
    <row r="175" spans="1:11" x14ac:dyDescent="0.25">
      <c r="A175" t="s">
        <v>288</v>
      </c>
      <c r="B175" s="21">
        <v>203</v>
      </c>
      <c r="C175" s="21">
        <v>185</v>
      </c>
      <c r="D175" s="21">
        <v>3</v>
      </c>
      <c r="E175" s="21">
        <v>2</v>
      </c>
      <c r="F175" s="21">
        <v>1</v>
      </c>
      <c r="G175" s="21">
        <v>12</v>
      </c>
      <c r="H175" s="21">
        <v>96.858638743455501</v>
      </c>
      <c r="I175" s="21">
        <v>1.5706806282722501</v>
      </c>
      <c r="J175" s="21">
        <v>1.04712041884816</v>
      </c>
      <c r="K175" s="21">
        <v>0.52356020942408299</v>
      </c>
    </row>
    <row r="176" spans="1:11" x14ac:dyDescent="0.25">
      <c r="A176" t="s">
        <v>289</v>
      </c>
      <c r="B176" s="21">
        <v>143</v>
      </c>
      <c r="C176" s="21">
        <v>134</v>
      </c>
      <c r="D176" s="21">
        <v>4</v>
      </c>
      <c r="E176" s="21" t="s">
        <v>1104</v>
      </c>
      <c r="F176" s="21" t="s">
        <v>1104</v>
      </c>
      <c r="G176" s="21">
        <v>5</v>
      </c>
      <c r="H176" s="21">
        <v>97.101449275362299</v>
      </c>
      <c r="I176" s="21">
        <v>2.8985507246376798</v>
      </c>
      <c r="J176" s="21" t="s">
        <v>1104</v>
      </c>
      <c r="K176" s="21" t="s">
        <v>1104</v>
      </c>
    </row>
    <row r="177" spans="1:11" x14ac:dyDescent="0.25">
      <c r="A177" t="s">
        <v>290</v>
      </c>
      <c r="B177" s="21">
        <v>54725</v>
      </c>
      <c r="C177" s="21">
        <v>51324</v>
      </c>
      <c r="D177" s="21">
        <v>1536</v>
      </c>
      <c r="E177" s="21">
        <v>449</v>
      </c>
      <c r="F177" s="21">
        <v>14</v>
      </c>
      <c r="G177" s="21">
        <v>1402</v>
      </c>
      <c r="H177" s="21">
        <v>96.251148660052806</v>
      </c>
      <c r="I177" s="21">
        <v>2.8805581081334499</v>
      </c>
      <c r="J177" s="21">
        <v>0.84203814489057205</v>
      </c>
      <c r="K177" s="21">
        <v>2.6255086923091302E-2</v>
      </c>
    </row>
    <row r="178" spans="1:11" x14ac:dyDescent="0.25">
      <c r="A178" t="s">
        <v>291</v>
      </c>
      <c r="B178" s="21">
        <v>3481</v>
      </c>
      <c r="C178" s="21">
        <v>3298</v>
      </c>
      <c r="D178" s="21">
        <v>145</v>
      </c>
      <c r="E178" s="21">
        <v>29</v>
      </c>
      <c r="F178" s="21">
        <v>1</v>
      </c>
      <c r="G178" s="21">
        <v>8</v>
      </c>
      <c r="H178" s="21">
        <v>94.961128707169493</v>
      </c>
      <c r="I178" s="21">
        <v>4.1750647854880496</v>
      </c>
      <c r="J178" s="21">
        <v>0.83501295709761003</v>
      </c>
      <c r="K178" s="21">
        <v>2.87935502447451E-2</v>
      </c>
    </row>
    <row r="179" spans="1:11" x14ac:dyDescent="0.25">
      <c r="A179" t="s">
        <v>292</v>
      </c>
      <c r="B179" s="21">
        <v>956</v>
      </c>
      <c r="C179" s="21">
        <v>900</v>
      </c>
      <c r="D179" s="21">
        <v>43</v>
      </c>
      <c r="E179" s="21">
        <v>7</v>
      </c>
      <c r="F179" s="21">
        <v>1</v>
      </c>
      <c r="G179" s="21">
        <v>5</v>
      </c>
      <c r="H179" s="21">
        <v>94.637223974763401</v>
      </c>
      <c r="I179" s="21">
        <v>4.5215562565720298</v>
      </c>
      <c r="J179" s="21">
        <v>0.73606729758149303</v>
      </c>
      <c r="K179" s="21">
        <v>0.10515247108307001</v>
      </c>
    </row>
    <row r="180" spans="1:11" x14ac:dyDescent="0.25">
      <c r="A180" t="s">
        <v>293</v>
      </c>
      <c r="B180" s="21">
        <v>1256</v>
      </c>
      <c r="C180" s="21">
        <v>1185</v>
      </c>
      <c r="D180" s="21">
        <v>51</v>
      </c>
      <c r="E180" s="21">
        <v>9</v>
      </c>
      <c r="F180" s="21">
        <v>2</v>
      </c>
      <c r="G180" s="21">
        <v>9</v>
      </c>
      <c r="H180" s="21">
        <v>95.028067361667993</v>
      </c>
      <c r="I180" s="21">
        <v>4.0898155573376096</v>
      </c>
      <c r="J180" s="21">
        <v>0.72173215717722505</v>
      </c>
      <c r="K180" s="21">
        <v>0.16038492381716099</v>
      </c>
    </row>
    <row r="181" spans="1:11" x14ac:dyDescent="0.25">
      <c r="A181" t="s">
        <v>294</v>
      </c>
      <c r="B181" s="21">
        <v>3677</v>
      </c>
      <c r="C181" s="21">
        <v>3560</v>
      </c>
      <c r="D181" s="21">
        <v>74</v>
      </c>
      <c r="E181" s="21">
        <v>35</v>
      </c>
      <c r="F181" s="21" t="s">
        <v>1104</v>
      </c>
      <c r="G181" s="21">
        <v>8</v>
      </c>
      <c r="H181" s="21">
        <v>97.029163259743797</v>
      </c>
      <c r="I181" s="21">
        <v>2.0168983374216398</v>
      </c>
      <c r="J181" s="21">
        <v>0.953938402834559</v>
      </c>
      <c r="K181" s="21" t="s">
        <v>1104</v>
      </c>
    </row>
    <row r="182" spans="1:11" x14ac:dyDescent="0.25">
      <c r="A182" t="s">
        <v>295</v>
      </c>
      <c r="B182" s="21">
        <v>2928</v>
      </c>
      <c r="C182" s="21">
        <v>2803</v>
      </c>
      <c r="D182" s="21">
        <v>101</v>
      </c>
      <c r="E182" s="21">
        <v>17</v>
      </c>
      <c r="F182" s="21" t="s">
        <v>1104</v>
      </c>
      <c r="G182" s="21">
        <v>7</v>
      </c>
      <c r="H182" s="21">
        <v>95.960287572748996</v>
      </c>
      <c r="I182" s="21">
        <v>3.4577199589181702</v>
      </c>
      <c r="J182" s="21">
        <v>0.58199246833276197</v>
      </c>
      <c r="K182" s="21" t="s">
        <v>1104</v>
      </c>
    </row>
    <row r="183" spans="1:11" x14ac:dyDescent="0.25">
      <c r="A183" t="s">
        <v>296</v>
      </c>
      <c r="B183" s="21">
        <v>6303</v>
      </c>
      <c r="C183" s="21">
        <v>6097</v>
      </c>
      <c r="D183" s="21">
        <v>133</v>
      </c>
      <c r="E183" s="21">
        <v>60</v>
      </c>
      <c r="F183" s="21" t="s">
        <v>1104</v>
      </c>
      <c r="G183" s="21">
        <v>13</v>
      </c>
      <c r="H183" s="21">
        <v>96.931637519872794</v>
      </c>
      <c r="I183" s="21">
        <v>2.1144674085850501</v>
      </c>
      <c r="J183" s="21">
        <v>0.95389507154213005</v>
      </c>
      <c r="K183" s="21" t="s">
        <v>1104</v>
      </c>
    </row>
    <row r="184" spans="1:11" x14ac:dyDescent="0.25">
      <c r="A184" t="s">
        <v>297</v>
      </c>
      <c r="B184" s="21">
        <v>12086</v>
      </c>
      <c r="C184" s="21">
        <v>11552</v>
      </c>
      <c r="D184" s="21">
        <v>376</v>
      </c>
      <c r="E184" s="21">
        <v>88</v>
      </c>
      <c r="F184" s="21">
        <v>10</v>
      </c>
      <c r="G184" s="21">
        <v>60</v>
      </c>
      <c r="H184" s="21">
        <v>96.058539830367494</v>
      </c>
      <c r="I184" s="21">
        <v>3.1265591219025399</v>
      </c>
      <c r="J184" s="21">
        <v>0.73174787959421195</v>
      </c>
      <c r="K184" s="21">
        <v>8.3153168135705904E-2</v>
      </c>
    </row>
    <row r="185" spans="1:11" x14ac:dyDescent="0.25">
      <c r="A185" t="s">
        <v>298</v>
      </c>
      <c r="B185" s="21">
        <v>2787</v>
      </c>
      <c r="C185" s="21">
        <v>2680</v>
      </c>
      <c r="D185" s="21">
        <v>75</v>
      </c>
      <c r="E185" s="21">
        <v>17</v>
      </c>
      <c r="F185" s="21" t="s">
        <v>1104</v>
      </c>
      <c r="G185" s="21">
        <v>15</v>
      </c>
      <c r="H185" s="21">
        <v>96.681096681096605</v>
      </c>
      <c r="I185" s="21">
        <v>2.7056277056277001</v>
      </c>
      <c r="J185" s="21">
        <v>0.61327561327561297</v>
      </c>
      <c r="K185" s="21" t="s">
        <v>1104</v>
      </c>
    </row>
    <row r="186" spans="1:11" x14ac:dyDescent="0.25">
      <c r="A186" t="s">
        <v>299</v>
      </c>
      <c r="B186" s="21">
        <v>6675</v>
      </c>
      <c r="C186" s="21">
        <v>6422</v>
      </c>
      <c r="D186" s="21">
        <v>173</v>
      </c>
      <c r="E186" s="21">
        <v>53</v>
      </c>
      <c r="F186" s="21">
        <v>4</v>
      </c>
      <c r="G186" s="21">
        <v>23</v>
      </c>
      <c r="H186" s="21">
        <v>96.542393265183406</v>
      </c>
      <c r="I186" s="21">
        <v>2.6007215874924801</v>
      </c>
      <c r="J186" s="21">
        <v>0.79675285628382397</v>
      </c>
      <c r="K186" s="21">
        <v>6.0132291040288603E-2</v>
      </c>
    </row>
    <row r="187" spans="1:11" x14ac:dyDescent="0.25">
      <c r="A187" t="s">
        <v>300</v>
      </c>
      <c r="B187" s="21">
        <v>9219</v>
      </c>
      <c r="C187" s="21">
        <v>8736</v>
      </c>
      <c r="D187" s="21">
        <v>306</v>
      </c>
      <c r="E187" s="21">
        <v>74</v>
      </c>
      <c r="F187" s="21">
        <v>1</v>
      </c>
      <c r="G187" s="21">
        <v>102</v>
      </c>
      <c r="H187" s="21">
        <v>95.820993747943405</v>
      </c>
      <c r="I187" s="21">
        <v>3.3563672260612001</v>
      </c>
      <c r="J187" s="21">
        <v>0.81167050564878795</v>
      </c>
      <c r="K187" s="21">
        <v>1.09685203466052E-2</v>
      </c>
    </row>
    <row r="188" spans="1:11" x14ac:dyDescent="0.25">
      <c r="A188" t="s">
        <v>301</v>
      </c>
      <c r="B188" s="21">
        <v>188</v>
      </c>
      <c r="C188" s="21">
        <v>185</v>
      </c>
      <c r="D188" s="21">
        <v>3</v>
      </c>
      <c r="E188" s="21" t="s">
        <v>1104</v>
      </c>
      <c r="F188" s="21" t="s">
        <v>1104</v>
      </c>
      <c r="G188" s="21" t="s">
        <v>1104</v>
      </c>
      <c r="H188" s="21">
        <v>98.404255319148902</v>
      </c>
      <c r="I188" s="21">
        <v>1.59574468085106</v>
      </c>
      <c r="J188" s="21" t="s">
        <v>1104</v>
      </c>
      <c r="K188" s="21" t="s">
        <v>1104</v>
      </c>
    </row>
    <row r="189" spans="1:11" x14ac:dyDescent="0.25">
      <c r="A189" t="s">
        <v>302</v>
      </c>
      <c r="B189" s="21">
        <v>215</v>
      </c>
      <c r="C189" s="21">
        <v>200</v>
      </c>
      <c r="D189" s="21">
        <v>12</v>
      </c>
      <c r="E189" s="21">
        <v>3</v>
      </c>
      <c r="F189" s="21" t="s">
        <v>1104</v>
      </c>
      <c r="G189" s="21" t="s">
        <v>1104</v>
      </c>
      <c r="H189" s="21">
        <v>93.023255813953398</v>
      </c>
      <c r="I189" s="21">
        <v>5.5813953488371997</v>
      </c>
      <c r="J189" s="21">
        <v>1.3953488372092999</v>
      </c>
      <c r="K189" s="21" t="s">
        <v>1104</v>
      </c>
    </row>
    <row r="190" spans="1:11" x14ac:dyDescent="0.25">
      <c r="A190" t="s">
        <v>303</v>
      </c>
      <c r="B190" s="21">
        <v>3857</v>
      </c>
      <c r="C190" s="21">
        <v>3676</v>
      </c>
      <c r="D190" s="21">
        <v>131</v>
      </c>
      <c r="E190" s="21">
        <v>37</v>
      </c>
      <c r="F190" s="21" t="s">
        <v>1104</v>
      </c>
      <c r="G190" s="21">
        <v>13</v>
      </c>
      <c r="H190" s="21">
        <v>95.629552549427601</v>
      </c>
      <c r="I190" s="21">
        <v>3.4079084287200798</v>
      </c>
      <c r="J190" s="21">
        <v>0.96253902185223705</v>
      </c>
      <c r="K190" s="21" t="s">
        <v>1104</v>
      </c>
    </row>
    <row r="191" spans="1:11" x14ac:dyDescent="0.25">
      <c r="A191" t="s">
        <v>304</v>
      </c>
      <c r="B191" s="21">
        <v>220</v>
      </c>
      <c r="C191" s="21">
        <v>215</v>
      </c>
      <c r="D191" s="21">
        <v>1</v>
      </c>
      <c r="E191" s="21">
        <v>2</v>
      </c>
      <c r="F191" s="21" t="s">
        <v>1104</v>
      </c>
      <c r="G191" s="21">
        <v>2</v>
      </c>
      <c r="H191" s="21">
        <v>98.623853211009106</v>
      </c>
      <c r="I191" s="21">
        <v>0.45871559633027498</v>
      </c>
      <c r="J191" s="21">
        <v>0.91743119266054995</v>
      </c>
      <c r="K191" s="21" t="s">
        <v>1104</v>
      </c>
    </row>
    <row r="192" spans="1:11" x14ac:dyDescent="0.25">
      <c r="A192" t="s">
        <v>305</v>
      </c>
      <c r="B192" s="21">
        <v>133</v>
      </c>
      <c r="C192" s="21">
        <v>127</v>
      </c>
      <c r="D192" s="21">
        <v>3</v>
      </c>
      <c r="E192" s="21">
        <v>1</v>
      </c>
      <c r="F192" s="21" t="s">
        <v>1104</v>
      </c>
      <c r="G192" s="21">
        <v>2</v>
      </c>
      <c r="H192" s="21">
        <v>96.946564885496102</v>
      </c>
      <c r="I192" s="21">
        <v>2.2900763358778602</v>
      </c>
      <c r="J192" s="21">
        <v>0.76335877862595403</v>
      </c>
      <c r="K192" s="21" t="s">
        <v>1104</v>
      </c>
    </row>
    <row r="193" spans="1:11" x14ac:dyDescent="0.25">
      <c r="A193" t="s">
        <v>306</v>
      </c>
      <c r="B193" s="21">
        <v>53981</v>
      </c>
      <c r="C193" s="21">
        <v>51636</v>
      </c>
      <c r="D193" s="21">
        <v>1627</v>
      </c>
      <c r="E193" s="21">
        <v>432</v>
      </c>
      <c r="F193" s="21">
        <v>19</v>
      </c>
      <c r="G193" s="21">
        <v>267</v>
      </c>
      <c r="H193" s="21">
        <v>96.131362400863793</v>
      </c>
      <c r="I193" s="21">
        <v>3.0290054734333598</v>
      </c>
      <c r="J193" s="21">
        <v>0.80425959712551598</v>
      </c>
      <c r="K193" s="21">
        <v>3.5372528577279599E-2</v>
      </c>
    </row>
    <row r="194" spans="1:11" x14ac:dyDescent="0.25">
      <c r="A194" t="s">
        <v>307</v>
      </c>
      <c r="B194" s="21">
        <v>3349</v>
      </c>
      <c r="C194" s="21">
        <v>3189</v>
      </c>
      <c r="D194" s="21">
        <v>111</v>
      </c>
      <c r="E194" s="21">
        <v>38</v>
      </c>
      <c r="F194" s="21">
        <v>2</v>
      </c>
      <c r="G194" s="21">
        <v>9</v>
      </c>
      <c r="H194" s="21">
        <v>95.479041916167603</v>
      </c>
      <c r="I194" s="21">
        <v>3.3233532934131702</v>
      </c>
      <c r="J194" s="21">
        <v>1.1377245508981999</v>
      </c>
      <c r="K194" s="21">
        <v>5.9880239520958001E-2</v>
      </c>
    </row>
    <row r="195" spans="1:11" x14ac:dyDescent="0.25">
      <c r="A195" t="s">
        <v>308</v>
      </c>
      <c r="B195" s="21">
        <v>895</v>
      </c>
      <c r="C195" s="21">
        <v>848</v>
      </c>
      <c r="D195" s="21">
        <v>37</v>
      </c>
      <c r="E195" s="21">
        <v>7</v>
      </c>
      <c r="F195" s="21" t="s">
        <v>1104</v>
      </c>
      <c r="G195" s="21">
        <v>3</v>
      </c>
      <c r="H195" s="21">
        <v>95.067264573990997</v>
      </c>
      <c r="I195" s="21">
        <v>4.1479820627802599</v>
      </c>
      <c r="J195" s="21">
        <v>0.78475336322869904</v>
      </c>
      <c r="K195" s="21" t="s">
        <v>1104</v>
      </c>
    </row>
    <row r="196" spans="1:11" x14ac:dyDescent="0.25">
      <c r="A196" t="s">
        <v>309</v>
      </c>
      <c r="B196" s="21">
        <v>1239</v>
      </c>
      <c r="C196" s="21">
        <v>1174</v>
      </c>
      <c r="D196" s="21">
        <v>52</v>
      </c>
      <c r="E196" s="21">
        <v>10</v>
      </c>
      <c r="F196" s="21">
        <v>1</v>
      </c>
      <c r="G196" s="21">
        <v>2</v>
      </c>
      <c r="H196" s="21">
        <v>94.907033144704897</v>
      </c>
      <c r="I196" s="21">
        <v>4.2037186742117996</v>
      </c>
      <c r="J196" s="21">
        <v>0.80840743734842302</v>
      </c>
      <c r="K196" s="21">
        <v>8.0840743734842305E-2</v>
      </c>
    </row>
    <row r="197" spans="1:11" x14ac:dyDescent="0.25">
      <c r="A197" t="s">
        <v>310</v>
      </c>
      <c r="B197" s="21">
        <v>3607</v>
      </c>
      <c r="C197" s="21">
        <v>3483</v>
      </c>
      <c r="D197" s="21">
        <v>78</v>
      </c>
      <c r="E197" s="21">
        <v>34</v>
      </c>
      <c r="F197" s="21" t="s">
        <v>1104</v>
      </c>
      <c r="G197" s="21">
        <v>12</v>
      </c>
      <c r="H197" s="21">
        <v>96.884561891516</v>
      </c>
      <c r="I197" s="21">
        <v>2.1696801112656399</v>
      </c>
      <c r="J197" s="21">
        <v>0.94575799721835796</v>
      </c>
      <c r="K197" s="21" t="s">
        <v>1104</v>
      </c>
    </row>
    <row r="198" spans="1:11" x14ac:dyDescent="0.25">
      <c r="A198" t="s">
        <v>311</v>
      </c>
      <c r="B198" s="21">
        <v>2875</v>
      </c>
      <c r="C198" s="21">
        <v>2766</v>
      </c>
      <c r="D198" s="21">
        <v>78</v>
      </c>
      <c r="E198" s="21">
        <v>21</v>
      </c>
      <c r="F198" s="21" t="s">
        <v>1104</v>
      </c>
      <c r="G198" s="21">
        <v>10</v>
      </c>
      <c r="H198" s="21">
        <v>96.544502617801001</v>
      </c>
      <c r="I198" s="21">
        <v>2.72251308900523</v>
      </c>
      <c r="J198" s="21">
        <v>0.73298429319371705</v>
      </c>
      <c r="K198" s="21" t="s">
        <v>1104</v>
      </c>
    </row>
    <row r="199" spans="1:11" x14ac:dyDescent="0.25">
      <c r="A199" t="s">
        <v>312</v>
      </c>
      <c r="B199" s="21">
        <v>6070</v>
      </c>
      <c r="C199" s="21">
        <v>5835</v>
      </c>
      <c r="D199" s="21">
        <v>189</v>
      </c>
      <c r="E199" s="21">
        <v>42</v>
      </c>
      <c r="F199" s="21" t="s">
        <v>1104</v>
      </c>
      <c r="G199" s="21">
        <v>4</v>
      </c>
      <c r="H199" s="21">
        <v>96.191889218595406</v>
      </c>
      <c r="I199" s="21">
        <v>3.1157270029673501</v>
      </c>
      <c r="J199" s="21">
        <v>0.69238377843719001</v>
      </c>
      <c r="K199" s="21" t="s">
        <v>1104</v>
      </c>
    </row>
    <row r="200" spans="1:11" x14ac:dyDescent="0.25">
      <c r="A200" t="s">
        <v>313</v>
      </c>
      <c r="B200" s="21">
        <v>11920</v>
      </c>
      <c r="C200" s="21">
        <v>11461</v>
      </c>
      <c r="D200" s="21">
        <v>334</v>
      </c>
      <c r="E200" s="21">
        <v>83</v>
      </c>
      <c r="F200" s="21">
        <v>4</v>
      </c>
      <c r="G200" s="21">
        <v>38</v>
      </c>
      <c r="H200" s="21">
        <v>96.456825450260894</v>
      </c>
      <c r="I200" s="21">
        <v>2.8109745834034601</v>
      </c>
      <c r="J200" s="21">
        <v>0.69853560006732796</v>
      </c>
      <c r="K200" s="21">
        <v>3.3664366268304997E-2</v>
      </c>
    </row>
    <row r="201" spans="1:11" x14ac:dyDescent="0.25">
      <c r="A201" t="s">
        <v>314</v>
      </c>
      <c r="B201" s="21">
        <v>2756</v>
      </c>
      <c r="C201" s="21">
        <v>2598</v>
      </c>
      <c r="D201" s="21">
        <v>108</v>
      </c>
      <c r="E201" s="21">
        <v>24</v>
      </c>
      <c r="F201" s="21">
        <v>1</v>
      </c>
      <c r="G201" s="21">
        <v>25</v>
      </c>
      <c r="H201" s="21">
        <v>95.129989015012796</v>
      </c>
      <c r="I201" s="21">
        <v>3.95459538630538</v>
      </c>
      <c r="J201" s="21">
        <v>0.87879897473452895</v>
      </c>
      <c r="K201" s="21">
        <v>3.6616623947271998E-2</v>
      </c>
    </row>
    <row r="202" spans="1:11" x14ac:dyDescent="0.25">
      <c r="A202" t="s">
        <v>315</v>
      </c>
      <c r="B202" s="21">
        <v>6638</v>
      </c>
      <c r="C202" s="21">
        <v>6365</v>
      </c>
      <c r="D202" s="21">
        <v>193</v>
      </c>
      <c r="E202" s="21">
        <v>55</v>
      </c>
      <c r="F202" s="21">
        <v>3</v>
      </c>
      <c r="G202" s="21">
        <v>22</v>
      </c>
      <c r="H202" s="21">
        <v>96.206166868198295</v>
      </c>
      <c r="I202" s="21">
        <v>2.9171704957678299</v>
      </c>
      <c r="J202" s="21">
        <v>0.83131801692865703</v>
      </c>
      <c r="K202" s="21">
        <v>4.5344619105199498E-2</v>
      </c>
    </row>
    <row r="203" spans="1:11" x14ac:dyDescent="0.25">
      <c r="A203" t="s">
        <v>316</v>
      </c>
      <c r="B203" s="21">
        <v>9069</v>
      </c>
      <c r="C203" s="21">
        <v>8485</v>
      </c>
      <c r="D203" s="21">
        <v>364</v>
      </c>
      <c r="E203" s="21">
        <v>85</v>
      </c>
      <c r="F203" s="21">
        <v>1</v>
      </c>
      <c r="G203" s="21">
        <v>134</v>
      </c>
      <c r="H203" s="21">
        <v>94.963626189143795</v>
      </c>
      <c r="I203" s="21">
        <v>4.0738668158925497</v>
      </c>
      <c r="J203" s="21">
        <v>0.95131505316172305</v>
      </c>
      <c r="K203" s="21">
        <v>1.11919418019026E-2</v>
      </c>
    </row>
    <row r="204" spans="1:11" x14ac:dyDescent="0.25">
      <c r="A204" t="s">
        <v>317</v>
      </c>
      <c r="B204" s="21">
        <v>177</v>
      </c>
      <c r="C204" s="21">
        <v>174</v>
      </c>
      <c r="D204" s="21">
        <v>2</v>
      </c>
      <c r="E204" s="21">
        <v>1</v>
      </c>
      <c r="F204" s="21" t="s">
        <v>1104</v>
      </c>
      <c r="G204" s="21" t="s">
        <v>1104</v>
      </c>
      <c r="H204" s="21">
        <v>98.305084745762699</v>
      </c>
      <c r="I204" s="21">
        <v>1.1299435028248499</v>
      </c>
      <c r="J204" s="21">
        <v>0.56497175141242895</v>
      </c>
      <c r="K204" s="21" t="s">
        <v>1104</v>
      </c>
    </row>
    <row r="205" spans="1:11" x14ac:dyDescent="0.25">
      <c r="A205" t="s">
        <v>318</v>
      </c>
      <c r="B205" s="21">
        <v>254</v>
      </c>
      <c r="C205" s="21">
        <v>236</v>
      </c>
      <c r="D205" s="21">
        <v>18</v>
      </c>
      <c r="E205" s="21" t="s">
        <v>1104</v>
      </c>
      <c r="F205" s="21" t="s">
        <v>1104</v>
      </c>
      <c r="G205" s="21" t="s">
        <v>1104</v>
      </c>
      <c r="H205" s="21">
        <v>92.913385826771602</v>
      </c>
      <c r="I205" s="21">
        <v>7.0866141732283401</v>
      </c>
      <c r="J205" s="21" t="s">
        <v>1104</v>
      </c>
      <c r="K205" s="21" t="s">
        <v>1104</v>
      </c>
    </row>
    <row r="206" spans="1:11" x14ac:dyDescent="0.25">
      <c r="A206" t="s">
        <v>319</v>
      </c>
      <c r="B206" s="21">
        <v>3843</v>
      </c>
      <c r="C206" s="21">
        <v>3613</v>
      </c>
      <c r="D206" s="21">
        <v>185</v>
      </c>
      <c r="E206" s="21">
        <v>32</v>
      </c>
      <c r="F206" s="21">
        <v>1</v>
      </c>
      <c r="G206" s="21">
        <v>12</v>
      </c>
      <c r="H206" s="21">
        <v>94.309579744192106</v>
      </c>
      <c r="I206" s="21">
        <v>4.8290263638736599</v>
      </c>
      <c r="J206" s="21">
        <v>0.83529104672409205</v>
      </c>
      <c r="K206" s="21">
        <v>2.6102845210127901E-2</v>
      </c>
    </row>
    <row r="207" spans="1:11" x14ac:dyDescent="0.25">
      <c r="A207" t="s">
        <v>320</v>
      </c>
      <c r="B207" s="21">
        <v>229</v>
      </c>
      <c r="C207" s="21">
        <v>209</v>
      </c>
      <c r="D207" s="21">
        <v>10</v>
      </c>
      <c r="E207" s="21">
        <v>6</v>
      </c>
      <c r="F207" s="21" t="s">
        <v>1104</v>
      </c>
      <c r="G207" s="21">
        <v>4</v>
      </c>
      <c r="H207" s="21">
        <v>92.8888888888888</v>
      </c>
      <c r="I207" s="21">
        <v>4.4444444444444402</v>
      </c>
      <c r="J207" s="21">
        <v>2.6666666666666599</v>
      </c>
      <c r="K207" s="21" t="s">
        <v>1104</v>
      </c>
    </row>
    <row r="208" spans="1:11" x14ac:dyDescent="0.25">
      <c r="A208" t="s">
        <v>321</v>
      </c>
      <c r="B208" s="21">
        <v>124</v>
      </c>
      <c r="C208" s="21">
        <v>116</v>
      </c>
      <c r="D208" s="21">
        <v>4</v>
      </c>
      <c r="E208" s="21">
        <v>1</v>
      </c>
      <c r="F208" s="21" t="s">
        <v>1104</v>
      </c>
      <c r="G208" s="21">
        <v>3</v>
      </c>
      <c r="H208" s="21">
        <v>95.867768595041298</v>
      </c>
      <c r="I208" s="21">
        <v>3.30578512396694</v>
      </c>
      <c r="J208" s="21">
        <v>0.82644628099173501</v>
      </c>
      <c r="K208" s="21" t="s">
        <v>1104</v>
      </c>
    </row>
    <row r="209" spans="1:11" x14ac:dyDescent="0.25">
      <c r="A209" t="s">
        <v>322</v>
      </c>
      <c r="B209" s="21">
        <v>53045</v>
      </c>
      <c r="C209" s="21">
        <v>50552</v>
      </c>
      <c r="D209" s="21">
        <v>1763</v>
      </c>
      <c r="E209" s="21">
        <v>439</v>
      </c>
      <c r="F209" s="21">
        <v>13</v>
      </c>
      <c r="G209" s="21">
        <v>278</v>
      </c>
      <c r="H209" s="21">
        <v>95.802300680349404</v>
      </c>
      <c r="I209" s="21">
        <v>3.3411033411033402</v>
      </c>
      <c r="J209" s="21">
        <v>0.83195936854473396</v>
      </c>
      <c r="K209" s="21">
        <v>2.4636610002463599E-2</v>
      </c>
    </row>
    <row r="210" spans="1:11" x14ac:dyDescent="0.25">
      <c r="A210" t="s">
        <v>323</v>
      </c>
      <c r="B210" s="21">
        <v>3273</v>
      </c>
      <c r="C210" s="21">
        <v>3099</v>
      </c>
      <c r="D210" s="21">
        <v>125</v>
      </c>
      <c r="E210" s="21">
        <v>28</v>
      </c>
      <c r="F210" s="21">
        <v>1</v>
      </c>
      <c r="G210" s="21">
        <v>20</v>
      </c>
      <c r="H210" s="21">
        <v>95.265908392253294</v>
      </c>
      <c r="I210" s="21">
        <v>3.84260682446972</v>
      </c>
      <c r="J210" s="21">
        <v>0.86074392868121696</v>
      </c>
      <c r="K210" s="21">
        <v>3.0740854595757702E-2</v>
      </c>
    </row>
    <row r="211" spans="1:11" x14ac:dyDescent="0.25">
      <c r="A211" t="s">
        <v>324</v>
      </c>
      <c r="B211" s="21">
        <v>927</v>
      </c>
      <c r="C211" s="21">
        <v>717</v>
      </c>
      <c r="D211" s="21">
        <v>50</v>
      </c>
      <c r="E211" s="21">
        <v>3</v>
      </c>
      <c r="F211" s="21">
        <v>1</v>
      </c>
      <c r="G211" s="21">
        <v>156</v>
      </c>
      <c r="H211" s="21">
        <v>92.996108949416296</v>
      </c>
      <c r="I211" s="21">
        <v>6.4850843060959802</v>
      </c>
      <c r="J211" s="21">
        <v>0.38910505836575798</v>
      </c>
      <c r="K211" s="21">
        <v>0.12970168612191901</v>
      </c>
    </row>
    <row r="212" spans="1:11" x14ac:dyDescent="0.25">
      <c r="A212" t="s">
        <v>325</v>
      </c>
      <c r="B212" s="21">
        <v>1251</v>
      </c>
      <c r="C212" s="21">
        <v>1190</v>
      </c>
      <c r="D212" s="21">
        <v>45</v>
      </c>
      <c r="E212" s="21">
        <v>8</v>
      </c>
      <c r="F212" s="21">
        <v>2</v>
      </c>
      <c r="G212" s="21">
        <v>6</v>
      </c>
      <c r="H212" s="21">
        <v>95.582329317269</v>
      </c>
      <c r="I212" s="21">
        <v>3.6144578313253</v>
      </c>
      <c r="J212" s="21">
        <v>0.64257028112449799</v>
      </c>
      <c r="K212" s="21">
        <v>0.160642570281124</v>
      </c>
    </row>
    <row r="213" spans="1:11" x14ac:dyDescent="0.25">
      <c r="A213" t="s">
        <v>326</v>
      </c>
      <c r="B213" s="21">
        <v>3400</v>
      </c>
      <c r="C213" s="21">
        <v>3205</v>
      </c>
      <c r="D213" s="21">
        <v>120</v>
      </c>
      <c r="E213" s="21">
        <v>27</v>
      </c>
      <c r="F213" s="21" t="s">
        <v>1104</v>
      </c>
      <c r="G213" s="21">
        <v>48</v>
      </c>
      <c r="H213" s="21">
        <v>95.614558472553696</v>
      </c>
      <c r="I213" s="21">
        <v>3.5799522673031001</v>
      </c>
      <c r="J213" s="21">
        <v>0.80548926014319799</v>
      </c>
      <c r="K213" s="21" t="s">
        <v>1104</v>
      </c>
    </row>
    <row r="214" spans="1:11" x14ac:dyDescent="0.25">
      <c r="A214" t="s">
        <v>327</v>
      </c>
      <c r="B214" s="21">
        <v>2780</v>
      </c>
      <c r="C214" s="21">
        <v>2650</v>
      </c>
      <c r="D214" s="21">
        <v>81</v>
      </c>
      <c r="E214" s="21">
        <v>37</v>
      </c>
      <c r="F214" s="21">
        <v>1</v>
      </c>
      <c r="G214" s="21">
        <v>11</v>
      </c>
      <c r="H214" s="21">
        <v>95.702419646081594</v>
      </c>
      <c r="I214" s="21">
        <v>2.9252437703141898</v>
      </c>
      <c r="J214" s="21">
        <v>1.3362224629830199</v>
      </c>
      <c r="K214" s="21">
        <v>3.6114120621162801E-2</v>
      </c>
    </row>
    <row r="215" spans="1:11" x14ac:dyDescent="0.25">
      <c r="A215" t="s">
        <v>328</v>
      </c>
      <c r="B215" s="21">
        <v>5791</v>
      </c>
      <c r="C215" s="21">
        <v>5549</v>
      </c>
      <c r="D215" s="21">
        <v>196</v>
      </c>
      <c r="E215" s="21">
        <v>41</v>
      </c>
      <c r="F215" s="21" t="s">
        <v>1104</v>
      </c>
      <c r="G215" s="21">
        <v>5</v>
      </c>
      <c r="H215" s="21">
        <v>95.903905979951602</v>
      </c>
      <c r="I215" s="21">
        <v>3.38748703767715</v>
      </c>
      <c r="J215" s="21">
        <v>0.70860698237124098</v>
      </c>
      <c r="K215" s="21" t="s">
        <v>1104</v>
      </c>
    </row>
    <row r="216" spans="1:11" x14ac:dyDescent="0.25">
      <c r="A216" t="s">
        <v>329</v>
      </c>
      <c r="B216" s="21">
        <v>11697</v>
      </c>
      <c r="C216" s="21">
        <v>10089</v>
      </c>
      <c r="D216" s="21">
        <v>351</v>
      </c>
      <c r="E216" s="21">
        <v>73</v>
      </c>
      <c r="F216" s="21">
        <v>12</v>
      </c>
      <c r="G216" s="21">
        <v>1172</v>
      </c>
      <c r="H216" s="21">
        <v>95.857482185273099</v>
      </c>
      <c r="I216" s="21">
        <v>3.3349168646080698</v>
      </c>
      <c r="J216" s="21">
        <v>0.69358669833729203</v>
      </c>
      <c r="K216" s="21">
        <v>0.114014251781472</v>
      </c>
    </row>
    <row r="217" spans="1:11" x14ac:dyDescent="0.25">
      <c r="A217" t="s">
        <v>330</v>
      </c>
      <c r="B217" s="21">
        <v>2620</v>
      </c>
      <c r="C217" s="21">
        <v>2395</v>
      </c>
      <c r="D217" s="21">
        <v>116</v>
      </c>
      <c r="E217" s="21">
        <v>26</v>
      </c>
      <c r="F217" s="21">
        <v>3</v>
      </c>
      <c r="G217" s="21">
        <v>80</v>
      </c>
      <c r="H217" s="21">
        <v>94.291338582677099</v>
      </c>
      <c r="I217" s="21">
        <v>4.5669291338582596</v>
      </c>
      <c r="J217" s="21">
        <v>1.02362204724409</v>
      </c>
      <c r="K217" s="21">
        <v>0.118110236220472</v>
      </c>
    </row>
    <row r="218" spans="1:11" x14ac:dyDescent="0.25">
      <c r="A218" t="s">
        <v>331</v>
      </c>
      <c r="B218" s="21">
        <v>6640</v>
      </c>
      <c r="C218" s="21">
        <v>6154</v>
      </c>
      <c r="D218" s="21">
        <v>223</v>
      </c>
      <c r="E218" s="21">
        <v>45</v>
      </c>
      <c r="F218" s="21">
        <v>2</v>
      </c>
      <c r="G218" s="21">
        <v>216</v>
      </c>
      <c r="H218" s="21">
        <v>95.797011207970101</v>
      </c>
      <c r="I218" s="21">
        <v>3.47135740971357</v>
      </c>
      <c r="J218" s="21">
        <v>0.70049813200498101</v>
      </c>
      <c r="K218" s="21">
        <v>3.1133250311332499E-2</v>
      </c>
    </row>
    <row r="219" spans="1:11" x14ac:dyDescent="0.25">
      <c r="A219" t="s">
        <v>332</v>
      </c>
      <c r="B219" s="21">
        <v>8753</v>
      </c>
      <c r="C219" s="21">
        <v>8146</v>
      </c>
      <c r="D219" s="21">
        <v>435</v>
      </c>
      <c r="E219" s="21">
        <v>74</v>
      </c>
      <c r="F219" s="21" t="s">
        <v>1104</v>
      </c>
      <c r="G219" s="21">
        <v>98</v>
      </c>
      <c r="H219" s="21">
        <v>94.119006354708205</v>
      </c>
      <c r="I219" s="21">
        <v>5.0259965337954897</v>
      </c>
      <c r="J219" s="21">
        <v>0.85499711149624402</v>
      </c>
      <c r="K219" s="21" t="s">
        <v>1104</v>
      </c>
    </row>
    <row r="220" spans="1:11" x14ac:dyDescent="0.25">
      <c r="A220" t="s">
        <v>333</v>
      </c>
      <c r="B220" s="21">
        <v>166</v>
      </c>
      <c r="C220" s="21">
        <v>158</v>
      </c>
      <c r="D220" s="21">
        <v>6</v>
      </c>
      <c r="E220" s="21">
        <v>2</v>
      </c>
      <c r="F220" s="21" t="s">
        <v>1104</v>
      </c>
      <c r="G220" s="21" t="s">
        <v>1104</v>
      </c>
      <c r="H220" s="21">
        <v>95.180722891566205</v>
      </c>
      <c r="I220" s="21">
        <v>3.6144578313253</v>
      </c>
      <c r="J220" s="21">
        <v>1.2048192771084301</v>
      </c>
      <c r="K220" s="21" t="s">
        <v>1104</v>
      </c>
    </row>
    <row r="221" spans="1:11" x14ac:dyDescent="0.25">
      <c r="A221" t="s">
        <v>334</v>
      </c>
      <c r="B221" s="21">
        <v>208</v>
      </c>
      <c r="C221" s="21">
        <v>194</v>
      </c>
      <c r="D221" s="21">
        <v>10</v>
      </c>
      <c r="E221" s="21">
        <v>1</v>
      </c>
      <c r="F221" s="21" t="s">
        <v>1104</v>
      </c>
      <c r="G221" s="21">
        <v>3</v>
      </c>
      <c r="H221" s="21">
        <v>94.634146341463406</v>
      </c>
      <c r="I221" s="21">
        <v>4.8780487804878003</v>
      </c>
      <c r="J221" s="21">
        <v>0.48780487804877998</v>
      </c>
      <c r="K221" s="21" t="s">
        <v>1104</v>
      </c>
    </row>
    <row r="222" spans="1:11" x14ac:dyDescent="0.25">
      <c r="A222" t="s">
        <v>335</v>
      </c>
      <c r="B222" s="21">
        <v>3608</v>
      </c>
      <c r="C222" s="21">
        <v>3167</v>
      </c>
      <c r="D222" s="21">
        <v>180</v>
      </c>
      <c r="E222" s="21">
        <v>32</v>
      </c>
      <c r="F222" s="21">
        <v>5</v>
      </c>
      <c r="G222" s="21">
        <v>224</v>
      </c>
      <c r="H222" s="21">
        <v>93.5874704491725</v>
      </c>
      <c r="I222" s="21">
        <v>5.31914893617021</v>
      </c>
      <c r="J222" s="21">
        <v>0.94562647754137097</v>
      </c>
      <c r="K222" s="21">
        <v>0.14775413711583901</v>
      </c>
    </row>
    <row r="223" spans="1:11" x14ac:dyDescent="0.25">
      <c r="A223" t="s">
        <v>336</v>
      </c>
      <c r="B223" s="21">
        <v>197</v>
      </c>
      <c r="C223" s="21">
        <v>180</v>
      </c>
      <c r="D223" s="21">
        <v>8</v>
      </c>
      <c r="E223" s="21" t="s">
        <v>1104</v>
      </c>
      <c r="F223" s="21" t="s">
        <v>1104</v>
      </c>
      <c r="G223" s="21">
        <v>9</v>
      </c>
      <c r="H223" s="21">
        <v>95.744680851063805</v>
      </c>
      <c r="I223" s="21">
        <v>4.2553191489361701</v>
      </c>
      <c r="J223" s="21" t="s">
        <v>1104</v>
      </c>
      <c r="K223" s="21" t="s">
        <v>1104</v>
      </c>
    </row>
    <row r="224" spans="1:11" x14ac:dyDescent="0.25">
      <c r="A224" t="s">
        <v>337</v>
      </c>
      <c r="B224" s="21">
        <v>104</v>
      </c>
      <c r="C224" s="21">
        <v>91</v>
      </c>
      <c r="D224" s="21">
        <v>2</v>
      </c>
      <c r="E224" s="21" t="s">
        <v>1104</v>
      </c>
      <c r="F224" s="21" t="s">
        <v>1104</v>
      </c>
      <c r="G224" s="21">
        <v>11</v>
      </c>
      <c r="H224" s="21">
        <v>97.849462365591293</v>
      </c>
      <c r="I224" s="21">
        <v>2.1505376344085998</v>
      </c>
      <c r="J224" s="21" t="s">
        <v>1104</v>
      </c>
      <c r="K224" s="21" t="s">
        <v>1104</v>
      </c>
    </row>
    <row r="225" spans="1:11" x14ac:dyDescent="0.25">
      <c r="A225" t="s">
        <v>338</v>
      </c>
      <c r="B225" s="21">
        <v>51415</v>
      </c>
      <c r="C225" s="21">
        <v>46984</v>
      </c>
      <c r="D225" s="21">
        <v>1948</v>
      </c>
      <c r="E225" s="21">
        <v>397</v>
      </c>
      <c r="F225" s="21">
        <v>27</v>
      </c>
      <c r="G225" s="21">
        <v>2059</v>
      </c>
      <c r="H225" s="21">
        <v>95.1941000081043</v>
      </c>
      <c r="I225" s="21">
        <v>3.94683523786368</v>
      </c>
      <c r="J225" s="21">
        <v>0.80436015884593504</v>
      </c>
      <c r="K225" s="21">
        <v>5.4704595185995603E-2</v>
      </c>
    </row>
    <row r="226" spans="1:11" x14ac:dyDescent="0.25">
      <c r="A226" t="s">
        <v>339</v>
      </c>
      <c r="B226" s="21">
        <v>3069</v>
      </c>
      <c r="C226" s="21">
        <v>2054</v>
      </c>
      <c r="D226" s="21">
        <v>134</v>
      </c>
      <c r="E226" s="21">
        <v>38</v>
      </c>
      <c r="F226" s="21" t="s">
        <v>1104</v>
      </c>
      <c r="G226" s="21">
        <v>843</v>
      </c>
      <c r="H226" s="21">
        <v>92.273135669362006</v>
      </c>
      <c r="I226" s="21">
        <v>6.0197663971248803</v>
      </c>
      <c r="J226" s="21">
        <v>1.7070979335130201</v>
      </c>
      <c r="K226" s="21" t="s">
        <v>1104</v>
      </c>
    </row>
    <row r="227" spans="1:11" x14ac:dyDescent="0.25">
      <c r="A227" t="s">
        <v>340</v>
      </c>
      <c r="B227" s="21">
        <v>894</v>
      </c>
      <c r="C227" s="21">
        <v>769</v>
      </c>
      <c r="D227" s="21">
        <v>40</v>
      </c>
      <c r="E227" s="21">
        <v>4</v>
      </c>
      <c r="F227" s="21" t="s">
        <v>1104</v>
      </c>
      <c r="G227" s="21">
        <v>81</v>
      </c>
      <c r="H227" s="21">
        <v>94.587945879458701</v>
      </c>
      <c r="I227" s="21">
        <v>4.9200492004919996</v>
      </c>
      <c r="J227" s="21">
        <v>0.49200492004919999</v>
      </c>
      <c r="K227" s="21" t="s">
        <v>1104</v>
      </c>
    </row>
    <row r="228" spans="1:11" x14ac:dyDescent="0.25">
      <c r="A228" t="s">
        <v>341</v>
      </c>
      <c r="B228" s="21">
        <v>1140</v>
      </c>
      <c r="C228" s="21">
        <v>1039</v>
      </c>
      <c r="D228" s="21">
        <v>81</v>
      </c>
      <c r="E228" s="21">
        <v>11</v>
      </c>
      <c r="F228" s="21">
        <v>1</v>
      </c>
      <c r="G228" s="21">
        <v>8</v>
      </c>
      <c r="H228" s="21">
        <v>91.784452296819694</v>
      </c>
      <c r="I228" s="21">
        <v>7.1554770318021097</v>
      </c>
      <c r="J228" s="21">
        <v>0.97173144876325002</v>
      </c>
      <c r="K228" s="21">
        <v>8.8339222614840895E-2</v>
      </c>
    </row>
    <row r="229" spans="1:11" x14ac:dyDescent="0.25">
      <c r="A229" t="s">
        <v>342</v>
      </c>
      <c r="B229" s="21">
        <v>3377</v>
      </c>
      <c r="C229" s="21">
        <v>3123</v>
      </c>
      <c r="D229" s="21">
        <v>152</v>
      </c>
      <c r="E229" s="21">
        <v>24</v>
      </c>
      <c r="F229" s="21" t="s">
        <v>1104</v>
      </c>
      <c r="G229" s="21">
        <v>78</v>
      </c>
      <c r="H229" s="21">
        <v>94.665050015156098</v>
      </c>
      <c r="I229" s="21">
        <v>4.6074568050924496</v>
      </c>
      <c r="J229" s="21">
        <v>0.72749317975143901</v>
      </c>
      <c r="K229" s="21" t="s">
        <v>1104</v>
      </c>
    </row>
    <row r="230" spans="1:11" x14ac:dyDescent="0.25">
      <c r="A230" t="s">
        <v>343</v>
      </c>
      <c r="B230" s="21">
        <v>2680</v>
      </c>
      <c r="C230" s="21">
        <v>2497</v>
      </c>
      <c r="D230" s="21">
        <v>129</v>
      </c>
      <c r="E230" s="21">
        <v>32</v>
      </c>
      <c r="F230" s="21" t="s">
        <v>1104</v>
      </c>
      <c r="G230" s="21">
        <v>22</v>
      </c>
      <c r="H230" s="21">
        <v>93.942814145974396</v>
      </c>
      <c r="I230" s="21">
        <v>4.85327313769751</v>
      </c>
      <c r="J230" s="21">
        <v>1.2039127163280601</v>
      </c>
      <c r="K230" s="21" t="s">
        <v>1104</v>
      </c>
    </row>
    <row r="231" spans="1:11" x14ac:dyDescent="0.25">
      <c r="A231" t="s">
        <v>344</v>
      </c>
      <c r="B231" s="21">
        <v>5712</v>
      </c>
      <c r="C231" s="21">
        <v>5413</v>
      </c>
      <c r="D231" s="21">
        <v>217</v>
      </c>
      <c r="E231" s="21">
        <v>52</v>
      </c>
      <c r="F231" s="21" t="s">
        <v>1104</v>
      </c>
      <c r="G231" s="21">
        <v>30</v>
      </c>
      <c r="H231" s="21">
        <v>95.265751495952102</v>
      </c>
      <c r="I231" s="21">
        <v>3.8190777895107302</v>
      </c>
      <c r="J231" s="21">
        <v>0.91517071453713394</v>
      </c>
      <c r="K231" s="21" t="s">
        <v>1104</v>
      </c>
    </row>
    <row r="232" spans="1:11" x14ac:dyDescent="0.25">
      <c r="A232" t="s">
        <v>345</v>
      </c>
      <c r="B232" s="21">
        <v>11476</v>
      </c>
      <c r="C232" s="21">
        <v>7583</v>
      </c>
      <c r="D232" s="21">
        <v>526</v>
      </c>
      <c r="E232" s="21">
        <v>93</v>
      </c>
      <c r="F232" s="21">
        <v>10</v>
      </c>
      <c r="G232" s="21">
        <v>3264</v>
      </c>
      <c r="H232" s="21">
        <v>92.340477350219203</v>
      </c>
      <c r="I232" s="21">
        <v>6.4052605942523098</v>
      </c>
      <c r="J232" s="21">
        <v>1.1324890404286401</v>
      </c>
      <c r="K232" s="21">
        <v>0.121773015099853</v>
      </c>
    </row>
    <row r="233" spans="1:11" x14ac:dyDescent="0.25">
      <c r="A233" t="s">
        <v>346</v>
      </c>
      <c r="B233" s="21">
        <v>2522</v>
      </c>
      <c r="C233" s="21">
        <v>2239</v>
      </c>
      <c r="D233" s="21">
        <v>117</v>
      </c>
      <c r="E233" s="21">
        <v>29</v>
      </c>
      <c r="F233" s="21">
        <v>4</v>
      </c>
      <c r="G233" s="21">
        <v>133</v>
      </c>
      <c r="H233" s="21">
        <v>93.721222268731594</v>
      </c>
      <c r="I233" s="21">
        <v>4.8974466303892799</v>
      </c>
      <c r="J233" s="21">
        <v>1.2138970280451999</v>
      </c>
      <c r="K233" s="21">
        <v>0.167434072833821</v>
      </c>
    </row>
    <row r="234" spans="1:11" x14ac:dyDescent="0.25">
      <c r="A234" t="s">
        <v>347</v>
      </c>
      <c r="B234" s="21">
        <v>6380</v>
      </c>
      <c r="C234" s="21">
        <v>5040</v>
      </c>
      <c r="D234" s="21">
        <v>285</v>
      </c>
      <c r="E234" s="21">
        <v>51</v>
      </c>
      <c r="F234" s="21">
        <v>1</v>
      </c>
      <c r="G234" s="21">
        <v>1003</v>
      </c>
      <c r="H234" s="21">
        <v>93.732564627115494</v>
      </c>
      <c r="I234" s="21">
        <v>5.3003533568904597</v>
      </c>
      <c r="J234" s="21">
        <v>0.94848428491724002</v>
      </c>
      <c r="K234" s="21">
        <v>1.85977310768086E-2</v>
      </c>
    </row>
    <row r="235" spans="1:11" x14ac:dyDescent="0.25">
      <c r="A235" t="s">
        <v>348</v>
      </c>
      <c r="B235" s="21">
        <v>8554</v>
      </c>
      <c r="C235" s="21">
        <v>7937</v>
      </c>
      <c r="D235" s="21">
        <v>449</v>
      </c>
      <c r="E235" s="21">
        <v>74</v>
      </c>
      <c r="F235" s="21" t="s">
        <v>1104</v>
      </c>
      <c r="G235" s="21">
        <v>94</v>
      </c>
      <c r="H235" s="21">
        <v>93.817966903073199</v>
      </c>
      <c r="I235" s="21">
        <v>5.3073286052009401</v>
      </c>
      <c r="J235" s="21">
        <v>0.87470449172576803</v>
      </c>
      <c r="K235" s="21" t="s">
        <v>1104</v>
      </c>
    </row>
    <row r="236" spans="1:11" x14ac:dyDescent="0.25">
      <c r="A236" t="s">
        <v>349</v>
      </c>
      <c r="B236" s="21">
        <v>177</v>
      </c>
      <c r="C236" s="21">
        <v>176</v>
      </c>
      <c r="D236" s="21" t="s">
        <v>1104</v>
      </c>
      <c r="E236" s="21">
        <v>1</v>
      </c>
      <c r="F236" s="21" t="s">
        <v>1104</v>
      </c>
      <c r="G236" s="21" t="s">
        <v>1104</v>
      </c>
      <c r="H236" s="21">
        <v>99.4350282485875</v>
      </c>
      <c r="I236" s="21" t="s">
        <v>1104</v>
      </c>
      <c r="J236" s="21">
        <v>0.56497175141242895</v>
      </c>
      <c r="K236" s="21" t="s">
        <v>1104</v>
      </c>
    </row>
    <row r="237" spans="1:11" x14ac:dyDescent="0.25">
      <c r="A237" t="s">
        <v>350</v>
      </c>
      <c r="B237" s="21">
        <v>202</v>
      </c>
      <c r="C237" s="21">
        <v>192</v>
      </c>
      <c r="D237" s="21">
        <v>8</v>
      </c>
      <c r="E237" s="21">
        <v>2</v>
      </c>
      <c r="F237" s="21" t="s">
        <v>1104</v>
      </c>
      <c r="G237" s="21" t="s">
        <v>1104</v>
      </c>
      <c r="H237" s="21">
        <v>95.049504950495006</v>
      </c>
      <c r="I237" s="21">
        <v>3.9603960396039599</v>
      </c>
      <c r="J237" s="21">
        <v>0.99009900990098998</v>
      </c>
      <c r="K237" s="21" t="s">
        <v>1104</v>
      </c>
    </row>
    <row r="238" spans="1:11" x14ac:dyDescent="0.25">
      <c r="A238" t="s">
        <v>351</v>
      </c>
      <c r="B238" s="21">
        <v>3477</v>
      </c>
      <c r="C238" s="21">
        <v>2616</v>
      </c>
      <c r="D238" s="21">
        <v>192</v>
      </c>
      <c r="E238" s="21">
        <v>35</v>
      </c>
      <c r="F238" s="21">
        <v>2</v>
      </c>
      <c r="G238" s="21">
        <v>632</v>
      </c>
      <c r="H238" s="21">
        <v>91.950790861159902</v>
      </c>
      <c r="I238" s="21">
        <v>6.7486818980667804</v>
      </c>
      <c r="J238" s="21">
        <v>1.2302284710017499</v>
      </c>
      <c r="K238" s="21">
        <v>7.0298769771529004E-2</v>
      </c>
    </row>
    <row r="239" spans="1:11" x14ac:dyDescent="0.25">
      <c r="A239" t="s">
        <v>352</v>
      </c>
      <c r="B239" s="21">
        <v>202</v>
      </c>
      <c r="C239" s="21">
        <v>178</v>
      </c>
      <c r="D239" s="21">
        <v>10</v>
      </c>
      <c r="E239" s="21">
        <v>4</v>
      </c>
      <c r="F239" s="21" t="s">
        <v>1104</v>
      </c>
      <c r="G239" s="21">
        <v>10</v>
      </c>
      <c r="H239" s="21">
        <v>92.7083333333333</v>
      </c>
      <c r="I239" s="21">
        <v>5.2083333333333304</v>
      </c>
      <c r="J239" s="21">
        <v>2.0833333333333299</v>
      </c>
      <c r="K239" s="21" t="s">
        <v>1104</v>
      </c>
    </row>
    <row r="240" spans="1:11" x14ac:dyDescent="0.25">
      <c r="A240" t="s">
        <v>353</v>
      </c>
      <c r="B240" s="21">
        <v>115</v>
      </c>
      <c r="C240" s="21">
        <v>98</v>
      </c>
      <c r="D240" s="21">
        <v>3</v>
      </c>
      <c r="E240" s="21">
        <v>1</v>
      </c>
      <c r="F240" s="21" t="s">
        <v>1104</v>
      </c>
      <c r="G240" s="21">
        <v>13</v>
      </c>
      <c r="H240" s="21">
        <v>96.078431372549005</v>
      </c>
      <c r="I240" s="21">
        <v>2.9411764705882302</v>
      </c>
      <c r="J240" s="21">
        <v>0.98039215686274495</v>
      </c>
      <c r="K240" s="21" t="s">
        <v>1104</v>
      </c>
    </row>
    <row r="241" spans="1:11" x14ac:dyDescent="0.25">
      <c r="A241" t="s">
        <v>354</v>
      </c>
      <c r="B241" s="21">
        <v>49977</v>
      </c>
      <c r="C241" s="21">
        <v>40954</v>
      </c>
      <c r="D241" s="21">
        <v>2343</v>
      </c>
      <c r="E241" s="21">
        <v>451</v>
      </c>
      <c r="F241" s="21">
        <v>18</v>
      </c>
      <c r="G241" s="21">
        <v>6211</v>
      </c>
      <c r="H241" s="21">
        <v>93.574921171685702</v>
      </c>
      <c r="I241" s="21">
        <v>5.3534707307042</v>
      </c>
      <c r="J241" s="21">
        <v>1.03048028149705</v>
      </c>
      <c r="K241" s="21">
        <v>4.1127816112964399E-2</v>
      </c>
    </row>
    <row r="242" spans="1:11" x14ac:dyDescent="0.25">
      <c r="A242" t="s">
        <v>355</v>
      </c>
      <c r="B242" s="21">
        <v>3128</v>
      </c>
      <c r="C242" s="21">
        <v>2394</v>
      </c>
      <c r="D242" s="21">
        <v>187</v>
      </c>
      <c r="E242" s="21">
        <v>23</v>
      </c>
      <c r="F242" s="21" t="s">
        <v>1104</v>
      </c>
      <c r="G242" s="21">
        <v>524</v>
      </c>
      <c r="H242" s="21">
        <v>91.935483870967701</v>
      </c>
      <c r="I242" s="21">
        <v>7.1812596006144398</v>
      </c>
      <c r="J242" s="21">
        <v>0.88325652841781799</v>
      </c>
      <c r="K242" s="21" t="s">
        <v>1104</v>
      </c>
    </row>
    <row r="243" spans="1:11" x14ac:dyDescent="0.25">
      <c r="A243" t="s">
        <v>356</v>
      </c>
      <c r="B243" s="21">
        <v>827</v>
      </c>
      <c r="C243" s="21">
        <v>765</v>
      </c>
      <c r="D243" s="21">
        <v>54</v>
      </c>
      <c r="E243" s="21">
        <v>5</v>
      </c>
      <c r="F243" s="21" t="s">
        <v>1104</v>
      </c>
      <c r="G243" s="21">
        <v>3</v>
      </c>
      <c r="H243" s="21">
        <v>92.839805825242706</v>
      </c>
      <c r="I243" s="21">
        <v>6.5533980582524203</v>
      </c>
      <c r="J243" s="21">
        <v>0.60679611650485399</v>
      </c>
      <c r="K243" s="21" t="s">
        <v>1104</v>
      </c>
    </row>
    <row r="244" spans="1:11" x14ac:dyDescent="0.25">
      <c r="A244" t="s">
        <v>357</v>
      </c>
      <c r="B244" s="21">
        <v>1118</v>
      </c>
      <c r="C244" s="21">
        <v>1025</v>
      </c>
      <c r="D244" s="21">
        <v>81</v>
      </c>
      <c r="E244" s="21">
        <v>6</v>
      </c>
      <c r="F244" s="21" t="s">
        <v>1104</v>
      </c>
      <c r="G244" s="21">
        <v>6</v>
      </c>
      <c r="H244" s="21">
        <v>92.1762589928057</v>
      </c>
      <c r="I244" s="21">
        <v>7.2841726618704996</v>
      </c>
      <c r="J244" s="21">
        <v>0.53956834532374098</v>
      </c>
      <c r="K244" s="21" t="s">
        <v>1104</v>
      </c>
    </row>
    <row r="245" spans="1:11" x14ac:dyDescent="0.25">
      <c r="A245" t="s">
        <v>358</v>
      </c>
      <c r="B245" s="21">
        <v>3167</v>
      </c>
      <c r="C245" s="21">
        <v>2833</v>
      </c>
      <c r="D245" s="21">
        <v>221</v>
      </c>
      <c r="E245" s="21">
        <v>29</v>
      </c>
      <c r="F245" s="21" t="s">
        <v>1104</v>
      </c>
      <c r="G245" s="21">
        <v>84</v>
      </c>
      <c r="H245" s="21">
        <v>91.891015244891307</v>
      </c>
      <c r="I245" s="21">
        <v>7.1683425235160501</v>
      </c>
      <c r="J245" s="21">
        <v>0.94064223159260396</v>
      </c>
      <c r="K245" s="21" t="s">
        <v>1104</v>
      </c>
    </row>
    <row r="246" spans="1:11" x14ac:dyDescent="0.25">
      <c r="A246" t="s">
        <v>359</v>
      </c>
      <c r="B246" s="21">
        <v>2518</v>
      </c>
      <c r="C246" s="21">
        <v>2340</v>
      </c>
      <c r="D246" s="21">
        <v>133</v>
      </c>
      <c r="E246" s="21">
        <v>23</v>
      </c>
      <c r="F246" s="21">
        <v>8</v>
      </c>
      <c r="G246" s="21">
        <v>14</v>
      </c>
      <c r="H246" s="21">
        <v>93.450479233226801</v>
      </c>
      <c r="I246" s="21">
        <v>5.3115015974440896</v>
      </c>
      <c r="J246" s="21">
        <v>0.91853035143769901</v>
      </c>
      <c r="K246" s="21">
        <v>0.31948881789137301</v>
      </c>
    </row>
    <row r="247" spans="1:11" x14ac:dyDescent="0.25">
      <c r="A247" t="s">
        <v>360</v>
      </c>
      <c r="B247" s="21">
        <v>5302</v>
      </c>
      <c r="C247" s="21">
        <v>5015</v>
      </c>
      <c r="D247" s="21">
        <v>231</v>
      </c>
      <c r="E247" s="21">
        <v>38</v>
      </c>
      <c r="F247" s="21" t="s">
        <v>1104</v>
      </c>
      <c r="G247" s="21">
        <v>18</v>
      </c>
      <c r="H247" s="21">
        <v>94.909159727479107</v>
      </c>
      <c r="I247" s="21">
        <v>4.3716881150643401</v>
      </c>
      <c r="J247" s="21">
        <v>0.71915215745647199</v>
      </c>
      <c r="K247" s="21" t="s">
        <v>1104</v>
      </c>
    </row>
    <row r="248" spans="1:11" x14ac:dyDescent="0.25">
      <c r="A248" t="s">
        <v>361</v>
      </c>
      <c r="B248" s="21">
        <v>11053</v>
      </c>
      <c r="C248" s="21">
        <v>10247</v>
      </c>
      <c r="D248" s="21">
        <v>580</v>
      </c>
      <c r="E248" s="21">
        <v>102</v>
      </c>
      <c r="F248" s="21">
        <v>9</v>
      </c>
      <c r="G248" s="21">
        <v>115</v>
      </c>
      <c r="H248" s="21">
        <v>93.682574510879505</v>
      </c>
      <c r="I248" s="21">
        <v>5.3026147376119903</v>
      </c>
      <c r="J248" s="21">
        <v>0.93252879868348804</v>
      </c>
      <c r="K248" s="21">
        <v>8.2281952825013702E-2</v>
      </c>
    </row>
    <row r="249" spans="1:11" x14ac:dyDescent="0.25">
      <c r="A249" t="s">
        <v>362</v>
      </c>
      <c r="B249" s="21">
        <v>2486</v>
      </c>
      <c r="C249" s="21">
        <v>2208</v>
      </c>
      <c r="D249" s="21">
        <v>127</v>
      </c>
      <c r="E249" s="21">
        <v>27</v>
      </c>
      <c r="F249" s="21">
        <v>1</v>
      </c>
      <c r="G249" s="21">
        <v>123</v>
      </c>
      <c r="H249" s="21">
        <v>93.440541684299603</v>
      </c>
      <c r="I249" s="21">
        <v>5.3745239102835303</v>
      </c>
      <c r="J249" s="21">
        <v>1.14261531950909</v>
      </c>
      <c r="K249" s="21">
        <v>4.2319085907744303E-2</v>
      </c>
    </row>
    <row r="250" spans="1:11" x14ac:dyDescent="0.25">
      <c r="A250" t="s">
        <v>363</v>
      </c>
      <c r="B250" s="21">
        <v>6303</v>
      </c>
      <c r="C250" s="21">
        <v>5897</v>
      </c>
      <c r="D250" s="21">
        <v>277</v>
      </c>
      <c r="E250" s="21">
        <v>45</v>
      </c>
      <c r="F250" s="21">
        <v>2</v>
      </c>
      <c r="G250" s="21">
        <v>82</v>
      </c>
      <c r="H250" s="21">
        <v>94.791834110271594</v>
      </c>
      <c r="I250" s="21">
        <v>4.4526603439961399</v>
      </c>
      <c r="J250" s="21">
        <v>0.72335637357338001</v>
      </c>
      <c r="K250" s="21">
        <v>3.2149172158816901E-2</v>
      </c>
    </row>
    <row r="251" spans="1:11" x14ac:dyDescent="0.25">
      <c r="A251" t="s">
        <v>364</v>
      </c>
      <c r="B251" s="21">
        <v>8070</v>
      </c>
      <c r="C251" s="21">
        <v>7495</v>
      </c>
      <c r="D251" s="21">
        <v>426</v>
      </c>
      <c r="E251" s="21">
        <v>58</v>
      </c>
      <c r="F251" s="21" t="s">
        <v>1104</v>
      </c>
      <c r="G251" s="21">
        <v>91</v>
      </c>
      <c r="H251" s="21">
        <v>93.934076951999003</v>
      </c>
      <c r="I251" s="21">
        <v>5.3390149141496401</v>
      </c>
      <c r="J251" s="21">
        <v>0.726908133851359</v>
      </c>
      <c r="K251" s="21" t="s">
        <v>1104</v>
      </c>
    </row>
    <row r="252" spans="1:11" x14ac:dyDescent="0.25">
      <c r="A252" t="s">
        <v>365</v>
      </c>
      <c r="B252" s="21">
        <v>177</v>
      </c>
      <c r="C252" s="21">
        <v>159</v>
      </c>
      <c r="D252" s="21">
        <v>14</v>
      </c>
      <c r="E252" s="21">
        <v>2</v>
      </c>
      <c r="F252" s="21" t="s">
        <v>1104</v>
      </c>
      <c r="G252" s="21">
        <v>2</v>
      </c>
      <c r="H252" s="21">
        <v>90.857142857142804</v>
      </c>
      <c r="I252" s="21">
        <v>8</v>
      </c>
      <c r="J252" s="21">
        <v>1.1428571428571399</v>
      </c>
      <c r="K252" s="21" t="s">
        <v>1104</v>
      </c>
    </row>
    <row r="253" spans="1:11" x14ac:dyDescent="0.25">
      <c r="A253" t="s">
        <v>366</v>
      </c>
      <c r="B253" s="21">
        <v>188</v>
      </c>
      <c r="C253" s="21">
        <v>171</v>
      </c>
      <c r="D253" s="21">
        <v>13</v>
      </c>
      <c r="E253" s="21">
        <v>2</v>
      </c>
      <c r="F253" s="21" t="s">
        <v>1104</v>
      </c>
      <c r="G253" s="21">
        <v>2</v>
      </c>
      <c r="H253" s="21">
        <v>91.935483870967701</v>
      </c>
      <c r="I253" s="21">
        <v>6.9892473118279499</v>
      </c>
      <c r="J253" s="21">
        <v>1.0752688172042999</v>
      </c>
      <c r="K253" s="21" t="s">
        <v>1104</v>
      </c>
    </row>
    <row r="254" spans="1:11" x14ac:dyDescent="0.25">
      <c r="A254" t="s">
        <v>367</v>
      </c>
      <c r="B254" s="21">
        <v>3452</v>
      </c>
      <c r="C254" s="21">
        <v>2678</v>
      </c>
      <c r="D254" s="21">
        <v>190</v>
      </c>
      <c r="E254" s="21">
        <v>30</v>
      </c>
      <c r="F254" s="21" t="s">
        <v>1104</v>
      </c>
      <c r="G254" s="21">
        <v>554</v>
      </c>
      <c r="H254" s="21">
        <v>92.408557625948902</v>
      </c>
      <c r="I254" s="21">
        <v>6.5562456866804597</v>
      </c>
      <c r="J254" s="21">
        <v>1.0351966873706</v>
      </c>
      <c r="K254" s="21" t="s">
        <v>1104</v>
      </c>
    </row>
    <row r="255" spans="1:11" x14ac:dyDescent="0.25">
      <c r="A255" t="s">
        <v>368</v>
      </c>
      <c r="B255" s="21">
        <v>192</v>
      </c>
      <c r="C255" s="21">
        <v>184</v>
      </c>
      <c r="D255" s="21">
        <v>4</v>
      </c>
      <c r="E255" s="21">
        <v>3</v>
      </c>
      <c r="F255" s="21" t="s">
        <v>1104</v>
      </c>
      <c r="G255" s="21">
        <v>1</v>
      </c>
      <c r="H255" s="21">
        <v>96.335078534031396</v>
      </c>
      <c r="I255" s="21">
        <v>2.0942408376963302</v>
      </c>
      <c r="J255" s="21">
        <v>1.5706806282722501</v>
      </c>
      <c r="K255" s="21" t="s">
        <v>1104</v>
      </c>
    </row>
    <row r="256" spans="1:11" x14ac:dyDescent="0.25">
      <c r="A256" t="s">
        <v>369</v>
      </c>
      <c r="B256" s="21">
        <v>107</v>
      </c>
      <c r="C256" s="21">
        <v>96</v>
      </c>
      <c r="D256" s="21">
        <v>3</v>
      </c>
      <c r="E256" s="21" t="s">
        <v>1104</v>
      </c>
      <c r="F256" s="21" t="s">
        <v>1104</v>
      </c>
      <c r="G256" s="21">
        <v>8</v>
      </c>
      <c r="H256" s="21">
        <v>96.969696969696898</v>
      </c>
      <c r="I256" s="21">
        <v>3.0303030303030298</v>
      </c>
      <c r="J256" s="21" t="s">
        <v>1104</v>
      </c>
      <c r="K256" s="21" t="s">
        <v>1104</v>
      </c>
    </row>
    <row r="257" spans="1:11" x14ac:dyDescent="0.25">
      <c r="A257" t="s">
        <v>370</v>
      </c>
      <c r="B257" s="21">
        <v>48088</v>
      </c>
      <c r="C257" s="21">
        <v>43507</v>
      </c>
      <c r="D257" s="21">
        <v>2541</v>
      </c>
      <c r="E257" s="21">
        <v>393</v>
      </c>
      <c r="F257" s="21">
        <v>20</v>
      </c>
      <c r="G257" s="21">
        <v>1627</v>
      </c>
      <c r="H257" s="21">
        <v>93.641979294462004</v>
      </c>
      <c r="I257" s="21">
        <v>5.4691031187447496</v>
      </c>
      <c r="J257" s="21">
        <v>0.84587073028991999</v>
      </c>
      <c r="K257" s="21">
        <v>4.3046856503303803E-2</v>
      </c>
    </row>
    <row r="258" spans="1:11" x14ac:dyDescent="0.25">
      <c r="A258" t="s">
        <v>371</v>
      </c>
      <c r="B258" s="21">
        <v>2838</v>
      </c>
      <c r="C258" s="21">
        <v>2199</v>
      </c>
      <c r="D258" s="21">
        <v>223</v>
      </c>
      <c r="E258" s="21">
        <v>35</v>
      </c>
      <c r="F258" s="21" t="s">
        <v>1104</v>
      </c>
      <c r="G258" s="21">
        <v>381</v>
      </c>
      <c r="H258" s="21">
        <v>89.499389499389494</v>
      </c>
      <c r="I258" s="21">
        <v>9.0761090761090699</v>
      </c>
      <c r="J258" s="21">
        <v>1.42450142450142</v>
      </c>
      <c r="K258" s="21" t="s">
        <v>1104</v>
      </c>
    </row>
    <row r="259" spans="1:11" x14ac:dyDescent="0.25">
      <c r="A259" t="s">
        <v>372</v>
      </c>
      <c r="B259" s="21">
        <v>771</v>
      </c>
      <c r="C259" s="21">
        <v>730</v>
      </c>
      <c r="D259" s="21">
        <v>35</v>
      </c>
      <c r="E259" s="21">
        <v>5</v>
      </c>
      <c r="F259" s="21">
        <v>1</v>
      </c>
      <c r="G259" s="21" t="s">
        <v>1104</v>
      </c>
      <c r="H259" s="21">
        <v>94.682230869001202</v>
      </c>
      <c r="I259" s="21">
        <v>4.53955901426718</v>
      </c>
      <c r="J259" s="21">
        <v>0.64850843060959795</v>
      </c>
      <c r="K259" s="21">
        <v>0.12970168612191901</v>
      </c>
    </row>
    <row r="260" spans="1:11" x14ac:dyDescent="0.25">
      <c r="A260" t="s">
        <v>373</v>
      </c>
      <c r="B260" s="21">
        <v>1092</v>
      </c>
      <c r="C260" s="21">
        <v>1004</v>
      </c>
      <c r="D260" s="21">
        <v>78</v>
      </c>
      <c r="E260" s="21">
        <v>8</v>
      </c>
      <c r="F260" s="21" t="s">
        <v>1104</v>
      </c>
      <c r="G260" s="21">
        <v>2</v>
      </c>
      <c r="H260" s="21">
        <v>92.110091743119199</v>
      </c>
      <c r="I260" s="21">
        <v>7.1559633027522898</v>
      </c>
      <c r="J260" s="21">
        <v>0.73394495412843996</v>
      </c>
      <c r="K260" s="21" t="s">
        <v>1104</v>
      </c>
    </row>
    <row r="261" spans="1:11" x14ac:dyDescent="0.25">
      <c r="A261" t="s">
        <v>374</v>
      </c>
      <c r="B261" s="21">
        <v>2981</v>
      </c>
      <c r="C261" s="21">
        <v>2710</v>
      </c>
      <c r="D261" s="21">
        <v>175</v>
      </c>
      <c r="E261" s="21">
        <v>33</v>
      </c>
      <c r="F261" s="21" t="s">
        <v>1104</v>
      </c>
      <c r="G261" s="21">
        <v>63</v>
      </c>
      <c r="H261" s="21">
        <v>92.871830020562001</v>
      </c>
      <c r="I261" s="21">
        <v>5.99725839616175</v>
      </c>
      <c r="J261" s="21">
        <v>1.13091158327621</v>
      </c>
      <c r="K261" s="21" t="s">
        <v>1104</v>
      </c>
    </row>
    <row r="262" spans="1:11" x14ac:dyDescent="0.25">
      <c r="A262" t="s">
        <v>375</v>
      </c>
      <c r="B262" s="21">
        <v>2540</v>
      </c>
      <c r="C262" s="21">
        <v>2301</v>
      </c>
      <c r="D262" s="21">
        <v>209</v>
      </c>
      <c r="E262" s="21">
        <v>19</v>
      </c>
      <c r="F262" s="21">
        <v>4</v>
      </c>
      <c r="G262" s="21">
        <v>7</v>
      </c>
      <c r="H262" s="21">
        <v>90.840900118436593</v>
      </c>
      <c r="I262" s="21">
        <v>8.25108566916699</v>
      </c>
      <c r="J262" s="21">
        <v>0.75009869719699895</v>
      </c>
      <c r="K262" s="21">
        <v>0.157915515199368</v>
      </c>
    </row>
    <row r="263" spans="1:11" x14ac:dyDescent="0.25">
      <c r="A263" t="s">
        <v>376</v>
      </c>
      <c r="B263" s="21">
        <v>4852</v>
      </c>
      <c r="C263" s="21">
        <v>4574</v>
      </c>
      <c r="D263" s="21">
        <v>224</v>
      </c>
      <c r="E263" s="21">
        <v>45</v>
      </c>
      <c r="F263" s="21">
        <v>1</v>
      </c>
      <c r="G263" s="21">
        <v>8</v>
      </c>
      <c r="H263" s="21">
        <v>94.426094137076802</v>
      </c>
      <c r="I263" s="21">
        <v>4.6242774566473903</v>
      </c>
      <c r="J263" s="21">
        <v>0.92898431048719998</v>
      </c>
      <c r="K263" s="21">
        <v>2.0644095788604402E-2</v>
      </c>
    </row>
    <row r="264" spans="1:11" x14ac:dyDescent="0.25">
      <c r="A264" t="s">
        <v>377</v>
      </c>
      <c r="B264" s="21">
        <v>10439</v>
      </c>
      <c r="C264" s="21">
        <v>9498</v>
      </c>
      <c r="D264" s="21">
        <v>756</v>
      </c>
      <c r="E264" s="21">
        <v>100</v>
      </c>
      <c r="F264" s="21">
        <v>2</v>
      </c>
      <c r="G264" s="21">
        <v>83</v>
      </c>
      <c r="H264" s="21">
        <v>91.714947856315106</v>
      </c>
      <c r="I264" s="21">
        <v>7.30011587485515</v>
      </c>
      <c r="J264" s="21">
        <v>0.96562379297025802</v>
      </c>
      <c r="K264" s="21">
        <v>1.9312475859405102E-2</v>
      </c>
    </row>
    <row r="265" spans="1:11" x14ac:dyDescent="0.25">
      <c r="A265" t="s">
        <v>378</v>
      </c>
      <c r="B265" s="21">
        <v>2373</v>
      </c>
      <c r="C265" s="21">
        <v>2152</v>
      </c>
      <c r="D265" s="21">
        <v>127</v>
      </c>
      <c r="E265" s="21">
        <v>35</v>
      </c>
      <c r="F265" s="21">
        <v>2</v>
      </c>
      <c r="G265" s="21">
        <v>57</v>
      </c>
      <c r="H265" s="21">
        <v>92.918825561312602</v>
      </c>
      <c r="I265" s="21">
        <v>5.4835924006908403</v>
      </c>
      <c r="J265" s="21">
        <v>1.5112262521588899</v>
      </c>
      <c r="K265" s="21">
        <v>8.6355785837651106E-2</v>
      </c>
    </row>
    <row r="266" spans="1:11" x14ac:dyDescent="0.25">
      <c r="A266" t="s">
        <v>379</v>
      </c>
      <c r="B266" s="21">
        <v>6087</v>
      </c>
      <c r="C266" s="21">
        <v>5641</v>
      </c>
      <c r="D266" s="21">
        <v>340</v>
      </c>
      <c r="E266" s="21">
        <v>53</v>
      </c>
      <c r="F266" s="21" t="s">
        <v>1104</v>
      </c>
      <c r="G266" s="21">
        <v>53</v>
      </c>
      <c r="H266" s="21">
        <v>93.486907524030499</v>
      </c>
      <c r="I266" s="21">
        <v>5.6347364932051702</v>
      </c>
      <c r="J266" s="21">
        <v>0.87835598276433502</v>
      </c>
      <c r="K266" s="21" t="s">
        <v>1104</v>
      </c>
    </row>
    <row r="267" spans="1:11" x14ac:dyDescent="0.25">
      <c r="A267" t="s">
        <v>380</v>
      </c>
      <c r="B267" s="21">
        <v>7925</v>
      </c>
      <c r="C267" s="21">
        <v>7364</v>
      </c>
      <c r="D267" s="21">
        <v>422</v>
      </c>
      <c r="E267" s="21">
        <v>62</v>
      </c>
      <c r="F267" s="21" t="s">
        <v>1104</v>
      </c>
      <c r="G267" s="21">
        <v>77</v>
      </c>
      <c r="H267" s="21">
        <v>93.832823649337399</v>
      </c>
      <c r="I267" s="21">
        <v>5.3771661569826703</v>
      </c>
      <c r="J267" s="21">
        <v>0.79001019367991798</v>
      </c>
      <c r="K267" s="21" t="s">
        <v>1104</v>
      </c>
    </row>
    <row r="268" spans="1:11" x14ac:dyDescent="0.25">
      <c r="A268" t="s">
        <v>381</v>
      </c>
      <c r="B268" s="21">
        <v>165</v>
      </c>
      <c r="C268" s="21">
        <v>152</v>
      </c>
      <c r="D268" s="21">
        <v>12</v>
      </c>
      <c r="E268" s="21">
        <v>1</v>
      </c>
      <c r="F268" s="21" t="s">
        <v>1104</v>
      </c>
      <c r="G268" s="21" t="s">
        <v>1104</v>
      </c>
      <c r="H268" s="21">
        <v>92.121212121212096</v>
      </c>
      <c r="I268" s="21">
        <v>7.2727272727272698</v>
      </c>
      <c r="J268" s="21">
        <v>0.60606060606060597</v>
      </c>
      <c r="K268" s="21" t="s">
        <v>1104</v>
      </c>
    </row>
    <row r="269" spans="1:11" x14ac:dyDescent="0.25">
      <c r="A269" t="s">
        <v>382</v>
      </c>
      <c r="B269" s="21">
        <v>177</v>
      </c>
      <c r="C269" s="21">
        <v>165</v>
      </c>
      <c r="D269" s="21">
        <v>8</v>
      </c>
      <c r="E269" s="21">
        <v>1</v>
      </c>
      <c r="F269" s="21" t="s">
        <v>1104</v>
      </c>
      <c r="G269" s="21">
        <v>3</v>
      </c>
      <c r="H269" s="21">
        <v>94.827586206896498</v>
      </c>
      <c r="I269" s="21">
        <v>4.59770114942528</v>
      </c>
      <c r="J269" s="21">
        <v>0.57471264367816</v>
      </c>
      <c r="K269" s="21" t="s">
        <v>1104</v>
      </c>
    </row>
    <row r="270" spans="1:11" x14ac:dyDescent="0.25">
      <c r="A270" t="s">
        <v>383</v>
      </c>
      <c r="B270" s="21">
        <v>3217</v>
      </c>
      <c r="C270" s="21">
        <v>2562</v>
      </c>
      <c r="D270" s="21">
        <v>176</v>
      </c>
      <c r="E270" s="21">
        <v>28</v>
      </c>
      <c r="F270" s="21">
        <v>2</v>
      </c>
      <c r="G270" s="21">
        <v>449</v>
      </c>
      <c r="H270" s="21">
        <v>92.557803468207993</v>
      </c>
      <c r="I270" s="21">
        <v>6.35838150289017</v>
      </c>
      <c r="J270" s="21">
        <v>1.0115606936416099</v>
      </c>
      <c r="K270" s="21">
        <v>7.2254335260115599E-2</v>
      </c>
    </row>
    <row r="271" spans="1:11" x14ac:dyDescent="0.25">
      <c r="A271" t="s">
        <v>384</v>
      </c>
      <c r="B271" s="21">
        <v>164</v>
      </c>
      <c r="C271" s="21">
        <v>145</v>
      </c>
      <c r="D271" s="21">
        <v>16</v>
      </c>
      <c r="E271" s="21">
        <v>3</v>
      </c>
      <c r="F271" s="21" t="s">
        <v>1104</v>
      </c>
      <c r="G271" s="21" t="s">
        <v>1104</v>
      </c>
      <c r="H271" s="21">
        <v>88.414634146341399</v>
      </c>
      <c r="I271" s="21">
        <v>9.7560975609756095</v>
      </c>
      <c r="J271" s="21">
        <v>1.82926829268292</v>
      </c>
      <c r="K271" s="21" t="s">
        <v>1104</v>
      </c>
    </row>
    <row r="272" spans="1:11" x14ac:dyDescent="0.25">
      <c r="A272" t="s">
        <v>385</v>
      </c>
      <c r="B272" s="21">
        <v>94</v>
      </c>
      <c r="C272" s="21">
        <v>82</v>
      </c>
      <c r="D272" s="21">
        <v>8</v>
      </c>
      <c r="E272" s="21" t="s">
        <v>1104</v>
      </c>
      <c r="F272" s="21" t="s">
        <v>1104</v>
      </c>
      <c r="G272" s="21">
        <v>4</v>
      </c>
      <c r="H272" s="21">
        <v>91.1111111111111</v>
      </c>
      <c r="I272" s="21">
        <v>8.8888888888888893</v>
      </c>
      <c r="J272" s="21" t="s">
        <v>1104</v>
      </c>
      <c r="K272" s="21" t="s">
        <v>1104</v>
      </c>
    </row>
    <row r="273" spans="1:11" x14ac:dyDescent="0.25">
      <c r="A273" t="s">
        <v>386</v>
      </c>
      <c r="B273" s="21">
        <v>45715</v>
      </c>
      <c r="C273" s="21">
        <v>41279</v>
      </c>
      <c r="D273" s="21">
        <v>2809</v>
      </c>
      <c r="E273" s="21">
        <v>428</v>
      </c>
      <c r="F273" s="21">
        <v>12</v>
      </c>
      <c r="G273" s="21">
        <v>1187</v>
      </c>
      <c r="H273" s="21">
        <v>92.703467481135405</v>
      </c>
      <c r="I273" s="21">
        <v>6.30839022637441</v>
      </c>
      <c r="J273" s="21">
        <v>0.961192957240388</v>
      </c>
      <c r="K273" s="21">
        <v>2.6949335249730502E-2</v>
      </c>
    </row>
    <row r="274" spans="1:11" x14ac:dyDescent="0.25">
      <c r="A274" t="s">
        <v>387</v>
      </c>
      <c r="B274" s="21">
        <v>2963</v>
      </c>
      <c r="C274" s="21">
        <v>2715</v>
      </c>
      <c r="D274" s="21">
        <v>181</v>
      </c>
      <c r="E274" s="21">
        <v>35</v>
      </c>
      <c r="F274" s="21">
        <v>1</v>
      </c>
      <c r="G274" s="21">
        <v>31</v>
      </c>
      <c r="H274" s="21">
        <v>92.598908594815796</v>
      </c>
      <c r="I274" s="21">
        <v>6.1732605729877204</v>
      </c>
      <c r="J274" s="21">
        <v>1.19372442019099</v>
      </c>
      <c r="K274" s="21">
        <v>3.4106412005456999E-2</v>
      </c>
    </row>
    <row r="275" spans="1:11" x14ac:dyDescent="0.25">
      <c r="A275" t="s">
        <v>388</v>
      </c>
      <c r="B275" s="21">
        <v>799</v>
      </c>
      <c r="C275" s="21">
        <v>734</v>
      </c>
      <c r="D275" s="21">
        <v>59</v>
      </c>
      <c r="E275" s="21">
        <v>4</v>
      </c>
      <c r="F275" s="21" t="s">
        <v>1104</v>
      </c>
      <c r="G275" s="21">
        <v>2</v>
      </c>
      <c r="H275" s="21">
        <v>92.095357590966103</v>
      </c>
      <c r="I275" s="21">
        <v>7.4027603513174398</v>
      </c>
      <c r="J275" s="21">
        <v>0.50188205771643601</v>
      </c>
      <c r="K275" s="21" t="s">
        <v>1104</v>
      </c>
    </row>
    <row r="276" spans="1:11" x14ac:dyDescent="0.25">
      <c r="A276" t="s">
        <v>389</v>
      </c>
      <c r="B276" s="21">
        <v>1087</v>
      </c>
      <c r="C276" s="21">
        <v>997</v>
      </c>
      <c r="D276" s="21">
        <v>74</v>
      </c>
      <c r="E276" s="21">
        <v>15</v>
      </c>
      <c r="F276" s="21" t="s">
        <v>1104</v>
      </c>
      <c r="G276" s="21">
        <v>1</v>
      </c>
      <c r="H276" s="21">
        <v>91.804788213628001</v>
      </c>
      <c r="I276" s="21">
        <v>6.8139963167587396</v>
      </c>
      <c r="J276" s="21">
        <v>1.3812154696132499</v>
      </c>
      <c r="K276" s="21" t="s">
        <v>1104</v>
      </c>
    </row>
    <row r="277" spans="1:11" x14ac:dyDescent="0.25">
      <c r="A277" t="s">
        <v>390</v>
      </c>
      <c r="B277" s="21">
        <v>2963</v>
      </c>
      <c r="C277" s="21">
        <v>2781</v>
      </c>
      <c r="D277" s="21">
        <v>156</v>
      </c>
      <c r="E277" s="21">
        <v>20</v>
      </c>
      <c r="F277" s="21" t="s">
        <v>1104</v>
      </c>
      <c r="G277" s="21">
        <v>6</v>
      </c>
      <c r="H277" s="21">
        <v>94.048021643557604</v>
      </c>
      <c r="I277" s="21">
        <v>5.2756171795738904</v>
      </c>
      <c r="J277" s="21">
        <v>0.67636117686844699</v>
      </c>
      <c r="K277" s="21" t="s">
        <v>1104</v>
      </c>
    </row>
    <row r="278" spans="1:11" x14ac:dyDescent="0.25">
      <c r="A278" t="s">
        <v>391</v>
      </c>
      <c r="B278" s="21">
        <v>2547</v>
      </c>
      <c r="C278" s="21">
        <v>2374</v>
      </c>
      <c r="D278" s="21">
        <v>147</v>
      </c>
      <c r="E278" s="21">
        <v>21</v>
      </c>
      <c r="F278" s="21">
        <v>2</v>
      </c>
      <c r="G278" s="21">
        <v>3</v>
      </c>
      <c r="H278" s="21">
        <v>93.317610062892996</v>
      </c>
      <c r="I278" s="21">
        <v>5.77830188679245</v>
      </c>
      <c r="J278" s="21">
        <v>0.82547169811320698</v>
      </c>
      <c r="K278" s="21">
        <v>7.8616352201257803E-2</v>
      </c>
    </row>
    <row r="279" spans="1:11" x14ac:dyDescent="0.25">
      <c r="A279" t="s">
        <v>392</v>
      </c>
      <c r="B279" s="21">
        <v>5051</v>
      </c>
      <c r="C279" s="21">
        <v>4706</v>
      </c>
      <c r="D279" s="21">
        <v>297</v>
      </c>
      <c r="E279" s="21">
        <v>37</v>
      </c>
      <c r="F279" s="21" t="s">
        <v>1104</v>
      </c>
      <c r="G279" s="21">
        <v>11</v>
      </c>
      <c r="H279" s="21">
        <v>93.373015873015802</v>
      </c>
      <c r="I279" s="21">
        <v>5.8928571428571397</v>
      </c>
      <c r="J279" s="21">
        <v>0.73412698412698396</v>
      </c>
      <c r="K279" s="21" t="s">
        <v>1104</v>
      </c>
    </row>
    <row r="280" spans="1:11" x14ac:dyDescent="0.25">
      <c r="A280" t="s">
        <v>393</v>
      </c>
      <c r="B280" s="21">
        <v>10777</v>
      </c>
      <c r="C280" s="21">
        <v>9338</v>
      </c>
      <c r="D280" s="21">
        <v>1309</v>
      </c>
      <c r="E280" s="21">
        <v>103</v>
      </c>
      <c r="F280" s="21">
        <v>2</v>
      </c>
      <c r="G280" s="21">
        <v>25</v>
      </c>
      <c r="H280" s="21">
        <v>86.8489583333333</v>
      </c>
      <c r="I280" s="21">
        <v>12.1744791666666</v>
      </c>
      <c r="J280" s="21">
        <v>0.95796130952380898</v>
      </c>
      <c r="K280" s="21">
        <v>1.86011904761904E-2</v>
      </c>
    </row>
    <row r="281" spans="1:11" x14ac:dyDescent="0.25">
      <c r="A281" t="s">
        <v>394</v>
      </c>
      <c r="B281" s="21">
        <v>2382</v>
      </c>
      <c r="C281" s="21">
        <v>2160</v>
      </c>
      <c r="D281" s="21">
        <v>188</v>
      </c>
      <c r="E281" s="21">
        <v>25</v>
      </c>
      <c r="F281" s="21">
        <v>3</v>
      </c>
      <c r="G281" s="21">
        <v>6</v>
      </c>
      <c r="H281" s="21">
        <v>90.909090909090907</v>
      </c>
      <c r="I281" s="21">
        <v>7.91245791245791</v>
      </c>
      <c r="J281" s="21">
        <v>1.0521885521885499</v>
      </c>
      <c r="K281" s="21">
        <v>0.12626262626262599</v>
      </c>
    </row>
    <row r="282" spans="1:11" x14ac:dyDescent="0.25">
      <c r="A282" t="s">
        <v>395</v>
      </c>
      <c r="B282" s="21">
        <v>6270</v>
      </c>
      <c r="C282" s="21">
        <v>5739</v>
      </c>
      <c r="D282" s="21">
        <v>434</v>
      </c>
      <c r="E282" s="21">
        <v>72</v>
      </c>
      <c r="F282" s="21">
        <v>3</v>
      </c>
      <c r="G282" s="21">
        <v>22</v>
      </c>
      <c r="H282" s="21">
        <v>91.853393085787403</v>
      </c>
      <c r="I282" s="21">
        <v>6.9462227912932102</v>
      </c>
      <c r="J282" s="21">
        <v>1.1523687580025599</v>
      </c>
      <c r="K282" s="21">
        <v>4.8015364916773301E-2</v>
      </c>
    </row>
    <row r="283" spans="1:11" x14ac:dyDescent="0.25">
      <c r="A283" t="s">
        <v>396</v>
      </c>
      <c r="B283" s="21">
        <v>8274</v>
      </c>
      <c r="C283" s="21">
        <v>7539</v>
      </c>
      <c r="D283" s="21">
        <v>554</v>
      </c>
      <c r="E283" s="21">
        <v>71</v>
      </c>
      <c r="F283" s="21" t="s">
        <v>1104</v>
      </c>
      <c r="G283" s="21">
        <v>110</v>
      </c>
      <c r="H283" s="21">
        <v>92.344439000489899</v>
      </c>
      <c r="I283" s="21">
        <v>6.7858892699656996</v>
      </c>
      <c r="J283" s="21">
        <v>0.86967172954434102</v>
      </c>
      <c r="K283" s="21" t="s">
        <v>1104</v>
      </c>
    </row>
    <row r="284" spans="1:11" x14ac:dyDescent="0.25">
      <c r="A284" t="s">
        <v>397</v>
      </c>
      <c r="B284" s="21">
        <v>164</v>
      </c>
      <c r="C284" s="21">
        <v>145</v>
      </c>
      <c r="D284" s="21">
        <v>16</v>
      </c>
      <c r="E284" s="21">
        <v>2</v>
      </c>
      <c r="F284" s="21" t="s">
        <v>1104</v>
      </c>
      <c r="G284" s="21">
        <v>1</v>
      </c>
      <c r="H284" s="21">
        <v>88.957055214723894</v>
      </c>
      <c r="I284" s="21">
        <v>9.8159509202453901</v>
      </c>
      <c r="J284" s="21">
        <v>1.22699386503067</v>
      </c>
      <c r="K284" s="21" t="s">
        <v>1104</v>
      </c>
    </row>
    <row r="285" spans="1:11" x14ac:dyDescent="0.25">
      <c r="A285" t="s">
        <v>398</v>
      </c>
      <c r="B285" s="21">
        <v>174</v>
      </c>
      <c r="C285" s="21">
        <v>153</v>
      </c>
      <c r="D285" s="21">
        <v>16</v>
      </c>
      <c r="E285" s="21">
        <v>1</v>
      </c>
      <c r="F285" s="21" t="s">
        <v>1104</v>
      </c>
      <c r="G285" s="21">
        <v>4</v>
      </c>
      <c r="H285" s="21">
        <v>90</v>
      </c>
      <c r="I285" s="21">
        <v>9.4117647058823497</v>
      </c>
      <c r="J285" s="21">
        <v>0.58823529411764697</v>
      </c>
      <c r="K285" s="21" t="s">
        <v>1104</v>
      </c>
    </row>
    <row r="286" spans="1:11" x14ac:dyDescent="0.25">
      <c r="A286" t="s">
        <v>399</v>
      </c>
      <c r="B286" s="21">
        <v>3383</v>
      </c>
      <c r="C286" s="21">
        <v>3051</v>
      </c>
      <c r="D286" s="21">
        <v>271</v>
      </c>
      <c r="E286" s="21">
        <v>35</v>
      </c>
      <c r="F286" s="21">
        <v>3</v>
      </c>
      <c r="G286" s="21">
        <v>23</v>
      </c>
      <c r="H286" s="21">
        <v>90.803571428571402</v>
      </c>
      <c r="I286" s="21">
        <v>8.0654761904761898</v>
      </c>
      <c r="J286" s="21">
        <v>1.0416666666666601</v>
      </c>
      <c r="K286" s="21">
        <v>8.9285714285714204E-2</v>
      </c>
    </row>
    <row r="287" spans="1:11" x14ac:dyDescent="0.25">
      <c r="A287" t="s">
        <v>400</v>
      </c>
      <c r="B287" s="21">
        <v>191</v>
      </c>
      <c r="C287" s="21">
        <v>176</v>
      </c>
      <c r="D287" s="21">
        <v>15</v>
      </c>
      <c r="E287" s="21" t="s">
        <v>1104</v>
      </c>
      <c r="F287" s="21" t="s">
        <v>1104</v>
      </c>
      <c r="G287" s="21" t="s">
        <v>1104</v>
      </c>
      <c r="H287" s="21">
        <v>92.146596858638702</v>
      </c>
      <c r="I287" s="21">
        <v>7.85340314136125</v>
      </c>
      <c r="J287" s="21" t="s">
        <v>1104</v>
      </c>
      <c r="K287" s="21" t="s">
        <v>1104</v>
      </c>
    </row>
    <row r="288" spans="1:11" x14ac:dyDescent="0.25">
      <c r="A288" t="s">
        <v>401</v>
      </c>
      <c r="B288" s="21">
        <v>88</v>
      </c>
      <c r="C288" s="21">
        <v>76</v>
      </c>
      <c r="D288" s="21">
        <v>6</v>
      </c>
      <c r="E288" s="21" t="s">
        <v>1104</v>
      </c>
      <c r="F288" s="21" t="s">
        <v>1104</v>
      </c>
      <c r="G288" s="21">
        <v>6</v>
      </c>
      <c r="H288" s="21">
        <v>92.682926829268297</v>
      </c>
      <c r="I288" s="21">
        <v>7.3170731707316996</v>
      </c>
      <c r="J288" s="21" t="s">
        <v>1104</v>
      </c>
      <c r="K288" s="21" t="s">
        <v>1104</v>
      </c>
    </row>
    <row r="289" spans="1:11" x14ac:dyDescent="0.25">
      <c r="A289" t="s">
        <v>402</v>
      </c>
      <c r="B289" s="21">
        <v>47113</v>
      </c>
      <c r="C289" s="21">
        <v>42684</v>
      </c>
      <c r="D289" s="21">
        <v>3723</v>
      </c>
      <c r="E289" s="21">
        <v>441</v>
      </c>
      <c r="F289" s="21">
        <v>14</v>
      </c>
      <c r="G289" s="21">
        <v>251</v>
      </c>
      <c r="H289" s="21">
        <v>91.084460757116602</v>
      </c>
      <c r="I289" s="21">
        <v>7.9446033033161196</v>
      </c>
      <c r="J289" s="21">
        <v>0.94106098758055501</v>
      </c>
      <c r="K289" s="21">
        <v>2.9874951986684301E-2</v>
      </c>
    </row>
    <row r="290" spans="1:11" x14ac:dyDescent="0.25">
      <c r="A290" t="s">
        <v>403</v>
      </c>
      <c r="B290" s="21">
        <v>2742</v>
      </c>
      <c r="C290" s="21">
        <v>2542</v>
      </c>
      <c r="D290" s="21">
        <v>168</v>
      </c>
      <c r="E290" s="21">
        <v>27</v>
      </c>
      <c r="F290" s="21" t="s">
        <v>1104</v>
      </c>
      <c r="G290" s="21">
        <v>5</v>
      </c>
      <c r="H290" s="21">
        <v>92.875411033978807</v>
      </c>
      <c r="I290" s="21">
        <v>6.13810741687979</v>
      </c>
      <c r="J290" s="21">
        <v>0.98648154914139496</v>
      </c>
      <c r="K290" s="21" t="s">
        <v>1104</v>
      </c>
    </row>
    <row r="291" spans="1:11" x14ac:dyDescent="0.25">
      <c r="A291" t="s">
        <v>404</v>
      </c>
      <c r="B291" s="21">
        <v>647</v>
      </c>
      <c r="C291" s="21">
        <v>598</v>
      </c>
      <c r="D291" s="21">
        <v>44</v>
      </c>
      <c r="E291" s="21">
        <v>4</v>
      </c>
      <c r="F291" s="21" t="s">
        <v>1104</v>
      </c>
      <c r="G291" s="21">
        <v>1</v>
      </c>
      <c r="H291" s="21">
        <v>92.569659442724401</v>
      </c>
      <c r="I291" s="21">
        <v>6.8111455108359102</v>
      </c>
      <c r="J291" s="21">
        <v>0.61919504643962797</v>
      </c>
      <c r="K291" s="21" t="s">
        <v>1104</v>
      </c>
    </row>
    <row r="292" spans="1:11" x14ac:dyDescent="0.25">
      <c r="A292" t="s">
        <v>405</v>
      </c>
      <c r="B292" s="21">
        <v>1076</v>
      </c>
      <c r="C292" s="21">
        <v>982</v>
      </c>
      <c r="D292" s="21">
        <v>78</v>
      </c>
      <c r="E292" s="21">
        <v>12</v>
      </c>
      <c r="F292" s="21">
        <v>2</v>
      </c>
      <c r="G292" s="21">
        <v>2</v>
      </c>
      <c r="H292" s="21">
        <v>91.433891992551196</v>
      </c>
      <c r="I292" s="21">
        <v>7.2625698324022299</v>
      </c>
      <c r="J292" s="21">
        <v>1.1173184357541801</v>
      </c>
      <c r="K292" s="21">
        <v>0.18621973929236499</v>
      </c>
    </row>
    <row r="293" spans="1:11" x14ac:dyDescent="0.25">
      <c r="A293" t="s">
        <v>406</v>
      </c>
      <c r="B293" s="21">
        <v>2774</v>
      </c>
      <c r="C293" s="21">
        <v>2582</v>
      </c>
      <c r="D293" s="21">
        <v>152</v>
      </c>
      <c r="E293" s="21">
        <v>35</v>
      </c>
      <c r="F293" s="21">
        <v>1</v>
      </c>
      <c r="G293" s="21">
        <v>4</v>
      </c>
      <c r="H293" s="21">
        <v>93.2129963898917</v>
      </c>
      <c r="I293" s="21">
        <v>5.48736462093862</v>
      </c>
      <c r="J293" s="21">
        <v>1.2635379061371801</v>
      </c>
      <c r="K293" s="21">
        <v>3.6101083032490898E-2</v>
      </c>
    </row>
    <row r="294" spans="1:11" x14ac:dyDescent="0.25">
      <c r="A294" t="s">
        <v>407</v>
      </c>
      <c r="B294" s="21">
        <v>2458</v>
      </c>
      <c r="C294" s="21">
        <v>2279</v>
      </c>
      <c r="D294" s="21">
        <v>154</v>
      </c>
      <c r="E294" s="21">
        <v>22</v>
      </c>
      <c r="F294" s="21">
        <v>3</v>
      </c>
      <c r="G294" s="21" t="s">
        <v>1104</v>
      </c>
      <c r="H294" s="21">
        <v>92.717656631407607</v>
      </c>
      <c r="I294" s="21">
        <v>6.2652563059397801</v>
      </c>
      <c r="J294" s="21">
        <v>0.89503661513425503</v>
      </c>
      <c r="K294" s="21">
        <v>0.122050447518307</v>
      </c>
    </row>
    <row r="295" spans="1:11" x14ac:dyDescent="0.25">
      <c r="A295" t="s">
        <v>408</v>
      </c>
      <c r="B295" s="21">
        <v>4619</v>
      </c>
      <c r="C295" s="21">
        <v>4319</v>
      </c>
      <c r="D295" s="21">
        <v>254</v>
      </c>
      <c r="E295" s="21">
        <v>38</v>
      </c>
      <c r="F295" s="21" t="s">
        <v>1104</v>
      </c>
      <c r="G295" s="21">
        <v>8</v>
      </c>
      <c r="H295" s="21">
        <v>93.667317284753807</v>
      </c>
      <c r="I295" s="21">
        <v>5.5085664714812399</v>
      </c>
      <c r="J295" s="21">
        <v>0.82411624376490999</v>
      </c>
      <c r="K295" s="21" t="s">
        <v>1104</v>
      </c>
    </row>
    <row r="296" spans="1:11" x14ac:dyDescent="0.25">
      <c r="A296" t="s">
        <v>409</v>
      </c>
      <c r="B296" s="21">
        <v>10491</v>
      </c>
      <c r="C296" s="21">
        <v>9072</v>
      </c>
      <c r="D296" s="21">
        <v>1273</v>
      </c>
      <c r="E296" s="21">
        <v>114</v>
      </c>
      <c r="F296" s="21">
        <v>2</v>
      </c>
      <c r="G296" s="21">
        <v>30</v>
      </c>
      <c r="H296" s="21">
        <v>86.722110696874097</v>
      </c>
      <c r="I296" s="21">
        <v>12.1690086989771</v>
      </c>
      <c r="J296" s="21">
        <v>1.0897619730427299</v>
      </c>
      <c r="K296" s="21">
        <v>1.91186311060128E-2</v>
      </c>
    </row>
    <row r="297" spans="1:11" x14ac:dyDescent="0.25">
      <c r="A297" t="s">
        <v>410</v>
      </c>
      <c r="B297" s="21">
        <v>2365</v>
      </c>
      <c r="C297" s="21">
        <v>2183</v>
      </c>
      <c r="D297" s="21">
        <v>150</v>
      </c>
      <c r="E297" s="21">
        <v>28</v>
      </c>
      <c r="F297" s="21">
        <v>1</v>
      </c>
      <c r="G297" s="21">
        <v>3</v>
      </c>
      <c r="H297" s="21">
        <v>92.4216765453005</v>
      </c>
      <c r="I297" s="21">
        <v>6.3505503810330204</v>
      </c>
      <c r="J297" s="21">
        <v>1.18543607112616</v>
      </c>
      <c r="K297" s="21">
        <v>4.2337002540220103E-2</v>
      </c>
    </row>
    <row r="298" spans="1:11" x14ac:dyDescent="0.25">
      <c r="A298" t="s">
        <v>411</v>
      </c>
      <c r="B298" s="21">
        <v>6077</v>
      </c>
      <c r="C298" s="21">
        <v>5521</v>
      </c>
      <c r="D298" s="21">
        <v>457</v>
      </c>
      <c r="E298" s="21">
        <v>72</v>
      </c>
      <c r="F298" s="21">
        <v>1</v>
      </c>
      <c r="G298" s="21">
        <v>26</v>
      </c>
      <c r="H298" s="21">
        <v>91.241117170715498</v>
      </c>
      <c r="I298" s="21">
        <v>7.5524706660056102</v>
      </c>
      <c r="J298" s="21">
        <v>1.18988596926127</v>
      </c>
      <c r="K298" s="21">
        <v>1.65261940175177E-2</v>
      </c>
    </row>
    <row r="299" spans="1:11" x14ac:dyDescent="0.25">
      <c r="A299" t="s">
        <v>412</v>
      </c>
      <c r="B299" s="21">
        <v>7644</v>
      </c>
      <c r="C299" s="21">
        <v>6877</v>
      </c>
      <c r="D299" s="21">
        <v>579</v>
      </c>
      <c r="E299" s="21">
        <v>80</v>
      </c>
      <c r="F299" s="21">
        <v>1</v>
      </c>
      <c r="G299" s="21">
        <v>107</v>
      </c>
      <c r="H299" s="21">
        <v>91.243200212285998</v>
      </c>
      <c r="I299" s="21">
        <v>7.6821016319490498</v>
      </c>
      <c r="J299" s="21">
        <v>1.0614302772986599</v>
      </c>
      <c r="K299" s="21">
        <v>1.32678784662332E-2</v>
      </c>
    </row>
    <row r="300" spans="1:11" x14ac:dyDescent="0.25">
      <c r="A300" t="s">
        <v>413</v>
      </c>
      <c r="B300" s="21">
        <v>145</v>
      </c>
      <c r="C300" s="21">
        <v>132</v>
      </c>
      <c r="D300" s="21">
        <v>13</v>
      </c>
      <c r="E300" s="21" t="s">
        <v>1104</v>
      </c>
      <c r="F300" s="21" t="s">
        <v>1104</v>
      </c>
      <c r="G300" s="21" t="s">
        <v>1104</v>
      </c>
      <c r="H300" s="21">
        <v>91.034482758620697</v>
      </c>
      <c r="I300" s="21">
        <v>8.9655172413793096</v>
      </c>
      <c r="J300" s="21" t="s">
        <v>1104</v>
      </c>
      <c r="K300" s="21" t="s">
        <v>1104</v>
      </c>
    </row>
    <row r="301" spans="1:11" x14ac:dyDescent="0.25">
      <c r="A301" t="s">
        <v>414</v>
      </c>
      <c r="B301" s="21">
        <v>200</v>
      </c>
      <c r="C301" s="21">
        <v>177</v>
      </c>
      <c r="D301" s="21">
        <v>22</v>
      </c>
      <c r="E301" s="21">
        <v>1</v>
      </c>
      <c r="F301" s="21" t="s">
        <v>1104</v>
      </c>
      <c r="G301" s="21" t="s">
        <v>1104</v>
      </c>
      <c r="H301" s="21">
        <v>88.5</v>
      </c>
      <c r="I301" s="21">
        <v>11</v>
      </c>
      <c r="J301" s="21">
        <v>0.5</v>
      </c>
      <c r="K301" s="21" t="s">
        <v>1104</v>
      </c>
    </row>
    <row r="302" spans="1:11" x14ac:dyDescent="0.25">
      <c r="A302" t="s">
        <v>415</v>
      </c>
      <c r="B302" s="21">
        <v>3222</v>
      </c>
      <c r="C302" s="21">
        <v>2900</v>
      </c>
      <c r="D302" s="21">
        <v>266</v>
      </c>
      <c r="E302" s="21">
        <v>41</v>
      </c>
      <c r="F302" s="21">
        <v>11</v>
      </c>
      <c r="G302" s="21">
        <v>4</v>
      </c>
      <c r="H302" s="21">
        <v>90.118085767557403</v>
      </c>
      <c r="I302" s="21">
        <v>8.2660037290242396</v>
      </c>
      <c r="J302" s="21">
        <v>1.2740832815413199</v>
      </c>
      <c r="K302" s="21">
        <v>0.34182722187694198</v>
      </c>
    </row>
    <row r="303" spans="1:11" x14ac:dyDescent="0.25">
      <c r="A303" t="s">
        <v>416</v>
      </c>
      <c r="B303" s="21">
        <v>157</v>
      </c>
      <c r="C303" s="21">
        <v>143</v>
      </c>
      <c r="D303" s="21">
        <v>10</v>
      </c>
      <c r="E303" s="21">
        <v>4</v>
      </c>
      <c r="F303" s="21" t="s">
        <v>1104</v>
      </c>
      <c r="G303" s="21" t="s">
        <v>1104</v>
      </c>
      <c r="H303" s="21">
        <v>91.082802547770697</v>
      </c>
      <c r="I303" s="21">
        <v>6.3694267515923499</v>
      </c>
      <c r="J303" s="21">
        <v>2.5477707006369399</v>
      </c>
      <c r="K303" s="21" t="s">
        <v>1104</v>
      </c>
    </row>
    <row r="304" spans="1:11" x14ac:dyDescent="0.25">
      <c r="A304" t="s">
        <v>417</v>
      </c>
      <c r="B304" s="21">
        <v>97</v>
      </c>
      <c r="C304" s="21">
        <v>89</v>
      </c>
      <c r="D304" s="21">
        <v>6</v>
      </c>
      <c r="E304" s="21">
        <v>1</v>
      </c>
      <c r="F304" s="21" t="s">
        <v>1104</v>
      </c>
      <c r="G304" s="21">
        <v>1</v>
      </c>
      <c r="H304" s="21">
        <v>92.7083333333333</v>
      </c>
      <c r="I304" s="21">
        <v>6.25</v>
      </c>
      <c r="J304" s="21">
        <v>1.0416666666666601</v>
      </c>
      <c r="K304" s="21" t="s">
        <v>1104</v>
      </c>
    </row>
    <row r="305" spans="1:11" x14ac:dyDescent="0.25">
      <c r="A305" t="s">
        <v>418</v>
      </c>
      <c r="B305" s="21">
        <v>44714</v>
      </c>
      <c r="C305" s="21">
        <v>40396</v>
      </c>
      <c r="D305" s="21">
        <v>3626</v>
      </c>
      <c r="E305" s="21">
        <v>479</v>
      </c>
      <c r="F305" s="21">
        <v>22</v>
      </c>
      <c r="G305" s="21">
        <v>191</v>
      </c>
      <c r="H305" s="21">
        <v>90.730633605102895</v>
      </c>
      <c r="I305" s="21">
        <v>8.1441052938930394</v>
      </c>
      <c r="J305" s="21">
        <v>1.07584843788603</v>
      </c>
      <c r="K305" s="21">
        <v>4.9412663117939001E-2</v>
      </c>
    </row>
    <row r="306" spans="1:11" x14ac:dyDescent="0.25">
      <c r="A306" t="s">
        <v>1054</v>
      </c>
      <c r="B306" s="21">
        <v>2796</v>
      </c>
      <c r="C306" s="21">
        <v>2583</v>
      </c>
      <c r="D306" s="21">
        <v>169</v>
      </c>
      <c r="E306" s="21">
        <v>39</v>
      </c>
      <c r="F306" s="21">
        <v>1</v>
      </c>
      <c r="G306" s="21">
        <v>4</v>
      </c>
      <c r="H306" s="21">
        <v>92.514326647564403</v>
      </c>
      <c r="I306" s="21">
        <v>6.0530085959885298</v>
      </c>
      <c r="J306" s="21">
        <v>1.3968481375358099</v>
      </c>
      <c r="K306" s="21">
        <v>3.58166189111747E-2</v>
      </c>
    </row>
    <row r="307" spans="1:11" x14ac:dyDescent="0.25">
      <c r="A307" t="s">
        <v>1055</v>
      </c>
      <c r="B307" s="21">
        <v>579</v>
      </c>
      <c r="C307" s="21">
        <v>536</v>
      </c>
      <c r="D307" s="21">
        <v>41</v>
      </c>
      <c r="E307" s="21">
        <v>1</v>
      </c>
      <c r="F307" s="21" t="s">
        <v>1104</v>
      </c>
      <c r="G307" s="21">
        <v>1</v>
      </c>
      <c r="H307" s="21">
        <v>92.733564013840805</v>
      </c>
      <c r="I307" s="21">
        <v>7.0934256055363303</v>
      </c>
      <c r="J307" s="21">
        <v>0.173010380622837</v>
      </c>
      <c r="K307" s="21" t="s">
        <v>1104</v>
      </c>
    </row>
    <row r="308" spans="1:11" x14ac:dyDescent="0.25">
      <c r="A308" t="s">
        <v>1056</v>
      </c>
      <c r="B308" s="21">
        <v>1090</v>
      </c>
      <c r="C308" s="21">
        <v>998</v>
      </c>
      <c r="D308" s="21">
        <v>76</v>
      </c>
      <c r="E308" s="21">
        <v>16</v>
      </c>
      <c r="F308" s="21" t="s">
        <v>1104</v>
      </c>
      <c r="G308" s="21" t="s">
        <v>1104</v>
      </c>
      <c r="H308" s="21">
        <v>91.559633027522906</v>
      </c>
      <c r="I308" s="21">
        <v>6.9724770642201799</v>
      </c>
      <c r="J308" s="21">
        <v>1.4678899082568799</v>
      </c>
      <c r="K308" s="21" t="s">
        <v>1104</v>
      </c>
    </row>
    <row r="309" spans="1:11" x14ac:dyDescent="0.25">
      <c r="A309" t="s">
        <v>1057</v>
      </c>
      <c r="B309" s="21">
        <v>2875</v>
      </c>
      <c r="C309" s="21">
        <v>2677</v>
      </c>
      <c r="D309" s="21">
        <v>133</v>
      </c>
      <c r="E309" s="21">
        <v>61</v>
      </c>
      <c r="F309" s="21" t="s">
        <v>1104</v>
      </c>
      <c r="G309" s="21">
        <v>4</v>
      </c>
      <c r="H309" s="21">
        <v>93.242772553117305</v>
      </c>
      <c r="I309" s="21">
        <v>4.6325322187391098</v>
      </c>
      <c r="J309" s="21">
        <v>2.1246952281435001</v>
      </c>
      <c r="K309" s="21" t="s">
        <v>1104</v>
      </c>
    </row>
    <row r="310" spans="1:11" x14ac:dyDescent="0.25">
      <c r="A310" t="s">
        <v>1058</v>
      </c>
      <c r="B310" s="21">
        <v>2347</v>
      </c>
      <c r="C310" s="21">
        <v>2145</v>
      </c>
      <c r="D310" s="21">
        <v>164</v>
      </c>
      <c r="E310" s="21">
        <v>20</v>
      </c>
      <c r="F310" s="21">
        <v>4</v>
      </c>
      <c r="G310" s="21">
        <v>14</v>
      </c>
      <c r="H310" s="21">
        <v>91.941705957994003</v>
      </c>
      <c r="I310" s="21">
        <v>7.0295756536648</v>
      </c>
      <c r="J310" s="21">
        <v>0.85726532361765895</v>
      </c>
      <c r="K310" s="21">
        <v>0.171453064723531</v>
      </c>
    </row>
    <row r="311" spans="1:11" x14ac:dyDescent="0.25">
      <c r="A311" t="s">
        <v>1059</v>
      </c>
      <c r="B311" s="21">
        <v>4537</v>
      </c>
      <c r="C311" s="21">
        <v>4211</v>
      </c>
      <c r="D311" s="21">
        <v>241</v>
      </c>
      <c r="E311" s="21">
        <v>81</v>
      </c>
      <c r="F311" s="21" t="s">
        <v>1104</v>
      </c>
      <c r="G311" s="21">
        <v>4</v>
      </c>
      <c r="H311" s="21">
        <v>92.896536510037393</v>
      </c>
      <c r="I311" s="21">
        <v>5.3165673946613703</v>
      </c>
      <c r="J311" s="21">
        <v>1.7868960953011199</v>
      </c>
      <c r="K311" s="21" t="s">
        <v>1104</v>
      </c>
    </row>
    <row r="312" spans="1:11" x14ac:dyDescent="0.25">
      <c r="A312" t="s">
        <v>1060</v>
      </c>
      <c r="B312" s="21">
        <v>10893</v>
      </c>
      <c r="C312" s="21">
        <v>9515</v>
      </c>
      <c r="D312" s="21">
        <v>1234</v>
      </c>
      <c r="E312" s="21">
        <v>126</v>
      </c>
      <c r="F312" s="21" t="s">
        <v>1104</v>
      </c>
      <c r="G312" s="21">
        <v>18</v>
      </c>
      <c r="H312" s="21">
        <v>87.494252873563198</v>
      </c>
      <c r="I312" s="21">
        <v>11.3471264367816</v>
      </c>
      <c r="J312" s="21">
        <v>1.1586206896551701</v>
      </c>
      <c r="K312" s="21" t="s">
        <v>1104</v>
      </c>
    </row>
    <row r="313" spans="1:11" x14ac:dyDescent="0.25">
      <c r="A313" t="s">
        <v>1061</v>
      </c>
      <c r="B313" s="21">
        <v>2313</v>
      </c>
      <c r="C313" s="21">
        <v>2130</v>
      </c>
      <c r="D313" s="21">
        <v>155</v>
      </c>
      <c r="E313" s="21">
        <v>27</v>
      </c>
      <c r="F313" s="21" t="s">
        <v>1104</v>
      </c>
      <c r="G313" s="21">
        <v>1</v>
      </c>
      <c r="H313" s="21">
        <v>92.128027681660896</v>
      </c>
      <c r="I313" s="21">
        <v>6.7041522491349399</v>
      </c>
      <c r="J313" s="21">
        <v>1.16782006920415</v>
      </c>
      <c r="K313" s="21" t="s">
        <v>1104</v>
      </c>
    </row>
    <row r="314" spans="1:11" x14ac:dyDescent="0.25">
      <c r="A314" t="s">
        <v>1062</v>
      </c>
      <c r="B314" s="21">
        <v>6033</v>
      </c>
      <c r="C314" s="21">
        <v>5444</v>
      </c>
      <c r="D314" s="21">
        <v>494</v>
      </c>
      <c r="E314" s="21">
        <v>71</v>
      </c>
      <c r="F314" s="21">
        <v>1</v>
      </c>
      <c r="G314" s="21">
        <v>23</v>
      </c>
      <c r="H314" s="21">
        <v>90.582362728785299</v>
      </c>
      <c r="I314" s="21">
        <v>8.2196339434276204</v>
      </c>
      <c r="J314" s="21">
        <v>1.18136439267886</v>
      </c>
      <c r="K314" s="21">
        <v>1.6638935108153001E-2</v>
      </c>
    </row>
    <row r="315" spans="1:11" x14ac:dyDescent="0.25">
      <c r="A315" t="s">
        <v>1063</v>
      </c>
      <c r="B315" s="21">
        <v>7302</v>
      </c>
      <c r="C315" s="21">
        <v>6610</v>
      </c>
      <c r="D315" s="21">
        <v>461</v>
      </c>
      <c r="E315" s="21">
        <v>86</v>
      </c>
      <c r="F315" s="21" t="s">
        <v>1104</v>
      </c>
      <c r="G315" s="21">
        <v>145</v>
      </c>
      <c r="H315" s="21">
        <v>92.357132876903705</v>
      </c>
      <c r="I315" s="21">
        <v>6.4412463322621196</v>
      </c>
      <c r="J315" s="21">
        <v>1.2016207908341401</v>
      </c>
      <c r="K315" s="21" t="s">
        <v>1104</v>
      </c>
    </row>
    <row r="316" spans="1:11" x14ac:dyDescent="0.25">
      <c r="A316" t="s">
        <v>1064</v>
      </c>
      <c r="B316" s="21">
        <v>147</v>
      </c>
      <c r="C316" s="21">
        <v>121</v>
      </c>
      <c r="D316" s="21">
        <v>16</v>
      </c>
      <c r="E316" s="21">
        <v>8</v>
      </c>
      <c r="F316" s="21" t="s">
        <v>1104</v>
      </c>
      <c r="G316" s="21">
        <v>2</v>
      </c>
      <c r="H316" s="21">
        <v>83.448275862068897</v>
      </c>
      <c r="I316" s="21">
        <v>11.0344827586206</v>
      </c>
      <c r="J316" s="21">
        <v>5.5172413793103399</v>
      </c>
      <c r="K316" s="21" t="s">
        <v>1104</v>
      </c>
    </row>
    <row r="317" spans="1:11" x14ac:dyDescent="0.25">
      <c r="A317" t="s">
        <v>1065</v>
      </c>
      <c r="B317" s="21">
        <v>152</v>
      </c>
      <c r="C317" s="21">
        <v>139</v>
      </c>
      <c r="D317" s="21">
        <v>10</v>
      </c>
      <c r="E317" s="21">
        <v>1</v>
      </c>
      <c r="F317" s="21">
        <v>1</v>
      </c>
      <c r="G317" s="21">
        <v>1</v>
      </c>
      <c r="H317" s="21">
        <v>92.052980132450301</v>
      </c>
      <c r="I317" s="21">
        <v>6.6225165562913899</v>
      </c>
      <c r="J317" s="21">
        <v>0.66225165562913901</v>
      </c>
      <c r="K317" s="21">
        <v>0.66225165562913901</v>
      </c>
    </row>
    <row r="318" spans="1:11" x14ac:dyDescent="0.25">
      <c r="A318" t="s">
        <v>1066</v>
      </c>
      <c r="B318" s="21">
        <v>3065</v>
      </c>
      <c r="C318" s="21">
        <v>2745</v>
      </c>
      <c r="D318" s="21">
        <v>257</v>
      </c>
      <c r="E318" s="21">
        <v>37</v>
      </c>
      <c r="F318" s="21">
        <v>16</v>
      </c>
      <c r="G318" s="21">
        <v>10</v>
      </c>
      <c r="H318" s="21">
        <v>89.852700490998302</v>
      </c>
      <c r="I318" s="21">
        <v>8.4124386252045795</v>
      </c>
      <c r="J318" s="21">
        <v>1.2111292962356699</v>
      </c>
      <c r="K318" s="21">
        <v>0.52373158756137395</v>
      </c>
    </row>
    <row r="319" spans="1:11" x14ac:dyDescent="0.25">
      <c r="A319" t="s">
        <v>1067</v>
      </c>
      <c r="B319" s="21">
        <v>174</v>
      </c>
      <c r="C319" s="21">
        <v>163</v>
      </c>
      <c r="D319" s="21">
        <v>9</v>
      </c>
      <c r="E319" s="21">
        <v>2</v>
      </c>
      <c r="F319" s="21" t="s">
        <v>1104</v>
      </c>
      <c r="G319" s="21" t="s">
        <v>1104</v>
      </c>
      <c r="H319" s="21">
        <v>93.678160919540204</v>
      </c>
      <c r="I319" s="21">
        <v>5.1724137931034404</v>
      </c>
      <c r="J319" s="21">
        <v>1.14942528735632</v>
      </c>
      <c r="K319" s="21" t="s">
        <v>1104</v>
      </c>
    </row>
    <row r="320" spans="1:11" x14ac:dyDescent="0.25">
      <c r="A320" t="s">
        <v>1068</v>
      </c>
      <c r="B320" s="21">
        <v>80</v>
      </c>
      <c r="C320" s="21">
        <v>72</v>
      </c>
      <c r="D320" s="21">
        <v>6</v>
      </c>
      <c r="E320" s="21">
        <v>1</v>
      </c>
      <c r="F320" s="21" t="s">
        <v>1104</v>
      </c>
      <c r="G320" s="21">
        <v>1</v>
      </c>
      <c r="H320" s="21">
        <v>91.139240506329102</v>
      </c>
      <c r="I320" s="21">
        <v>7.59493670886076</v>
      </c>
      <c r="J320" s="21">
        <v>1.26582278481012</v>
      </c>
      <c r="K320" s="21" t="s">
        <v>1104</v>
      </c>
    </row>
    <row r="321" spans="1:11" x14ac:dyDescent="0.25">
      <c r="A321" t="s">
        <v>1069</v>
      </c>
      <c r="B321" s="21">
        <v>44383</v>
      </c>
      <c r="C321" s="21">
        <v>40089</v>
      </c>
      <c r="D321" s="21">
        <v>3466</v>
      </c>
      <c r="E321" s="21">
        <v>577</v>
      </c>
      <c r="F321" s="21">
        <v>23</v>
      </c>
      <c r="G321" s="21">
        <v>228</v>
      </c>
      <c r="H321" s="21">
        <v>90.791529838070403</v>
      </c>
      <c r="I321" s="21">
        <v>7.8496206545125098</v>
      </c>
      <c r="J321" s="21">
        <v>1.3067602762993999</v>
      </c>
      <c r="K321" s="21">
        <v>5.2089231117653699E-2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29B30-9EAC-4AE0-BFE6-639C82FAD305}">
  <dimension ref="A1:M46"/>
  <sheetViews>
    <sheetView topLeftCell="B1" zoomScale="95" zoomScaleNormal="95" workbookViewId="0">
      <selection activeCell="B3" sqref="B3"/>
    </sheetView>
  </sheetViews>
  <sheetFormatPr defaultRowHeight="14.25" x14ac:dyDescent="0.2"/>
  <cols>
    <col min="1" max="1" width="21.85546875" style="2" hidden="1" customWidth="1"/>
    <col min="2" max="2" width="23.7109375" style="2" customWidth="1"/>
    <col min="3" max="3" width="10.7109375" style="2" customWidth="1"/>
    <col min="4" max="8" width="11.7109375" style="2" customWidth="1"/>
    <col min="9" max="9" width="2.7109375" style="2" customWidth="1"/>
    <col min="10" max="13" width="11.7109375" style="2" customWidth="1"/>
    <col min="14" max="16384" width="9.140625" style="2"/>
  </cols>
  <sheetData>
    <row r="1" spans="1:13" ht="15.75" x14ac:dyDescent="0.25">
      <c r="B1" s="1" t="s">
        <v>1028</v>
      </c>
    </row>
    <row r="2" spans="1:13" ht="15.75" x14ac:dyDescent="0.25">
      <c r="B2" s="1" t="s">
        <v>63</v>
      </c>
    </row>
    <row r="3" spans="1:13" s="3" customFormat="1" ht="12.75" x14ac:dyDescent="0.2">
      <c r="B3" s="9"/>
    </row>
    <row r="4" spans="1:13" s="3" customFormat="1" ht="12.75" x14ac:dyDescent="0.2">
      <c r="B4" s="7" t="s">
        <v>27</v>
      </c>
    </row>
    <row r="5" spans="1:13" s="3" customFormat="1" ht="12.75" x14ac:dyDescent="0.2">
      <c r="C5" s="9" t="s">
        <v>0</v>
      </c>
      <c r="J5" s="9" t="s">
        <v>1</v>
      </c>
    </row>
    <row r="6" spans="1:13" s="3" customFormat="1" ht="30" customHeight="1" x14ac:dyDescent="0.2">
      <c r="C6" s="10" t="s">
        <v>17</v>
      </c>
      <c r="D6" s="10" t="s">
        <v>60</v>
      </c>
      <c r="E6" s="10" t="s">
        <v>62</v>
      </c>
      <c r="F6" s="10" t="s">
        <v>61</v>
      </c>
      <c r="G6" s="10" t="s">
        <v>92</v>
      </c>
      <c r="H6" s="10" t="s">
        <v>59</v>
      </c>
      <c r="I6" s="10"/>
      <c r="J6" s="10" t="s">
        <v>60</v>
      </c>
      <c r="K6" s="10" t="s">
        <v>62</v>
      </c>
      <c r="L6" s="10" t="s">
        <v>61</v>
      </c>
      <c r="M6" s="10" t="s">
        <v>92</v>
      </c>
    </row>
    <row r="7" spans="1:13" s="3" customFormat="1" ht="12.75" x14ac:dyDescent="0.2">
      <c r="A7" s="3" t="s">
        <v>29</v>
      </c>
      <c r="B7" s="3" t="s">
        <v>29</v>
      </c>
      <c r="C7" s="22">
        <f>VLOOKUP(CONCATENATE(Lookup!$B$2,$A7), t4.3, 2,0)</f>
        <v>1897</v>
      </c>
      <c r="D7" s="22">
        <f>VLOOKUP(CONCATENATE(Lookup!$B$2,$A7), t4.3, 3,0)</f>
        <v>1748</v>
      </c>
      <c r="E7" s="22">
        <f>VLOOKUP(CONCATENATE(Lookup!$B$2,$A7), t4.3, 4,0)</f>
        <v>120</v>
      </c>
      <c r="F7" s="22">
        <f>VLOOKUP(CONCATENATE(Lookup!$B$2,$A7), t4.3, 5,0)</f>
        <v>27</v>
      </c>
      <c r="G7" s="22" t="str">
        <f>VLOOKUP(CONCATENATE(Lookup!$B$2,$A7), t4.3, 6,0)</f>
        <v>-</v>
      </c>
      <c r="H7" s="22">
        <f>VLOOKUP(CONCATENATE(Lookup!$B$2,$A7), t4.3, 7,0)</f>
        <v>2</v>
      </c>
      <c r="I7" s="23" t="s">
        <v>28</v>
      </c>
      <c r="J7" s="24">
        <f>VLOOKUP(CONCATENATE(Lookup!$B$2,$A7), t4.3, 8,0)</f>
        <v>92.242744063324494</v>
      </c>
      <c r="K7" s="24">
        <f>VLOOKUP(CONCATENATE(Lookup!$B$2,$A7), t4.3, 9,0)</f>
        <v>6.3324538258575203</v>
      </c>
      <c r="L7" s="24">
        <f>VLOOKUP(CONCATENATE(Lookup!$B$2,$A7), t4.3, 10,0)</f>
        <v>1.4248021108179401</v>
      </c>
      <c r="M7" s="24" t="str">
        <f>VLOOKUP(CONCATENATE(Lookup!$B$2,$A7), t4.3, 11,0)</f>
        <v>-</v>
      </c>
    </row>
    <row r="8" spans="1:13" s="3" customFormat="1" ht="12.75" x14ac:dyDescent="0.2">
      <c r="A8" s="3" t="s">
        <v>30</v>
      </c>
      <c r="B8" s="3" t="s">
        <v>30</v>
      </c>
      <c r="C8" s="22">
        <f>VLOOKUP(CONCATENATE(Lookup!$B$2,$A8), t4.3, 2,0)</f>
        <v>1906</v>
      </c>
      <c r="D8" s="22">
        <f>VLOOKUP(CONCATENATE(Lookup!$B$2,$A8), t4.3, 3,0)</f>
        <v>1775</v>
      </c>
      <c r="E8" s="22">
        <f>VLOOKUP(CONCATENATE(Lookup!$B$2,$A8), t4.3, 4,0)</f>
        <v>95</v>
      </c>
      <c r="F8" s="22">
        <f>VLOOKUP(CONCATENATE(Lookup!$B$2,$A8), t4.3, 5,0)</f>
        <v>35</v>
      </c>
      <c r="G8" s="22" t="str">
        <f>VLOOKUP(CONCATENATE(Lookup!$B$2,$A8), t4.3, 6,0)</f>
        <v>-</v>
      </c>
      <c r="H8" s="22">
        <f>VLOOKUP(CONCATENATE(Lookup!$B$2,$A8), t4.3, 7,0)</f>
        <v>1</v>
      </c>
      <c r="I8" s="23" t="s">
        <v>28</v>
      </c>
      <c r="J8" s="24">
        <f>VLOOKUP(CONCATENATE(Lookup!$B$2,$A8), t4.3, 8,0)</f>
        <v>93.175853018372706</v>
      </c>
      <c r="K8" s="24">
        <f>VLOOKUP(CONCATENATE(Lookup!$B$2,$A8), t4.3, 9,0)</f>
        <v>4.9868766404199398</v>
      </c>
      <c r="L8" s="24">
        <f>VLOOKUP(CONCATENATE(Lookup!$B$2,$A8), t4.3, 10,0)</f>
        <v>1.8372703412073399</v>
      </c>
      <c r="M8" s="24" t="str">
        <f>VLOOKUP(CONCATENATE(Lookup!$B$2,$A8), t4.3, 11,0)</f>
        <v>-</v>
      </c>
    </row>
    <row r="9" spans="1:13" s="3" customFormat="1" ht="12.75" x14ac:dyDescent="0.2">
      <c r="A9" s="3" t="s">
        <v>31</v>
      </c>
      <c r="B9" s="3" t="s">
        <v>31</v>
      </c>
      <c r="C9" s="22">
        <f>VLOOKUP(CONCATENATE(Lookup!$B$2,$A9), t4.3, 2,0)</f>
        <v>780</v>
      </c>
      <c r="D9" s="22">
        <f>VLOOKUP(CONCATENATE(Lookup!$B$2,$A9), t4.3, 3,0)</f>
        <v>708</v>
      </c>
      <c r="E9" s="22">
        <f>VLOOKUP(CONCATENATE(Lookup!$B$2,$A9), t4.3, 4,0)</f>
        <v>61</v>
      </c>
      <c r="F9" s="22">
        <f>VLOOKUP(CONCATENATE(Lookup!$B$2,$A9), t4.3, 5,0)</f>
        <v>6</v>
      </c>
      <c r="G9" s="22">
        <f>VLOOKUP(CONCATENATE(Lookup!$B$2,$A9), t4.3, 6,0)</f>
        <v>3</v>
      </c>
      <c r="H9" s="22">
        <f>VLOOKUP(CONCATENATE(Lookup!$B$2,$A9), t4.3, 7,0)</f>
        <v>2</v>
      </c>
      <c r="I9" s="23" t="s">
        <v>28</v>
      </c>
      <c r="J9" s="24">
        <f>VLOOKUP(CONCATENATE(Lookup!$B$2,$A9), t4.3, 8,0)</f>
        <v>91.002570694087396</v>
      </c>
      <c r="K9" s="24">
        <f>VLOOKUP(CONCATENATE(Lookup!$B$2,$A9), t4.3, 9,0)</f>
        <v>7.8406169665809697</v>
      </c>
      <c r="L9" s="24">
        <f>VLOOKUP(CONCATENATE(Lookup!$B$2,$A9), t4.3, 10,0)</f>
        <v>0.77120822622107899</v>
      </c>
      <c r="M9" s="24">
        <f>VLOOKUP(CONCATENATE(Lookup!$B$2,$A9), t4.3, 11,0)</f>
        <v>0.38560411311053899</v>
      </c>
    </row>
    <row r="10" spans="1:13" s="3" customFormat="1" ht="12.75" x14ac:dyDescent="0.2">
      <c r="A10" s="3" t="s">
        <v>32</v>
      </c>
      <c r="B10" s="3" t="s">
        <v>32</v>
      </c>
      <c r="C10" s="22">
        <f>VLOOKUP(CONCATENATE(Lookup!$B$2,$A10), t4.3, 2,0)</f>
        <v>566</v>
      </c>
      <c r="D10" s="22">
        <f>VLOOKUP(CONCATENATE(Lookup!$B$2,$A10), t4.3, 3,0)</f>
        <v>508</v>
      </c>
      <c r="E10" s="22">
        <f>VLOOKUP(CONCATENATE(Lookup!$B$2,$A10), t4.3, 4,0)</f>
        <v>51</v>
      </c>
      <c r="F10" s="22">
        <f>VLOOKUP(CONCATENATE(Lookup!$B$2,$A10), t4.3, 5,0)</f>
        <v>7</v>
      </c>
      <c r="G10" s="22" t="str">
        <f>VLOOKUP(CONCATENATE(Lookup!$B$2,$A10), t4.3, 6,0)</f>
        <v>-</v>
      </c>
      <c r="H10" s="22" t="str">
        <f>VLOOKUP(CONCATENATE(Lookup!$B$2,$A10), t4.3, 7,0)</f>
        <v>-</v>
      </c>
      <c r="I10" s="23" t="s">
        <v>28</v>
      </c>
      <c r="J10" s="24">
        <f>VLOOKUP(CONCATENATE(Lookup!$B$2,$A10), t4.3, 8,0)</f>
        <v>89.752650176678401</v>
      </c>
      <c r="K10" s="24">
        <f>VLOOKUP(CONCATENATE(Lookup!$B$2,$A10), t4.3, 9,0)</f>
        <v>9.0106007067137792</v>
      </c>
      <c r="L10" s="24">
        <f>VLOOKUP(CONCATENATE(Lookup!$B$2,$A10), t4.3, 10,0)</f>
        <v>1.23674911660777</v>
      </c>
      <c r="M10" s="24" t="str">
        <f>VLOOKUP(CONCATENATE(Lookup!$B$2,$A10), t4.3, 11,0)</f>
        <v>-</v>
      </c>
    </row>
    <row r="11" spans="1:13" s="3" customFormat="1" ht="12.75" x14ac:dyDescent="0.2">
      <c r="A11" s="3" t="s">
        <v>33</v>
      </c>
      <c r="B11" s="3" t="s">
        <v>33</v>
      </c>
      <c r="C11" s="22">
        <f>VLOOKUP(CONCATENATE(Lookup!$B$2,$A11), t4.3, 2,0)</f>
        <v>3951</v>
      </c>
      <c r="D11" s="22">
        <f>VLOOKUP(CONCATENATE(Lookup!$B$2,$A11), t4.3, 3,0)</f>
        <v>3566</v>
      </c>
      <c r="E11" s="22">
        <f>VLOOKUP(CONCATENATE(Lookup!$B$2,$A11), t4.3, 4,0)</f>
        <v>257</v>
      </c>
      <c r="F11" s="22">
        <f>VLOOKUP(CONCATENATE(Lookup!$B$2,$A11), t4.3, 5,0)</f>
        <v>54</v>
      </c>
      <c r="G11" s="22" t="str">
        <f>VLOOKUP(CONCATENATE(Lookup!$B$2,$A11), t4.3, 6,0)</f>
        <v>-</v>
      </c>
      <c r="H11" s="22">
        <f>VLOOKUP(CONCATENATE(Lookup!$B$2,$A11), t4.3, 7,0)</f>
        <v>74</v>
      </c>
      <c r="I11" s="23" t="s">
        <v>28</v>
      </c>
      <c r="J11" s="24">
        <f>VLOOKUP(CONCATENATE(Lookup!$B$2,$A11), t4.3, 8,0)</f>
        <v>91.978333763218899</v>
      </c>
      <c r="K11" s="24">
        <f>VLOOKUP(CONCATENATE(Lookup!$B$2,$A11), t4.3, 9,0)</f>
        <v>6.6288367294299704</v>
      </c>
      <c r="L11" s="24">
        <f>VLOOKUP(CONCATENATE(Lookup!$B$2,$A11), t4.3, 10,0)</f>
        <v>1.3928295073510399</v>
      </c>
      <c r="M11" s="24" t="str">
        <f>VLOOKUP(CONCATENATE(Lookup!$B$2,$A11), t4.3, 11,0)</f>
        <v>-</v>
      </c>
    </row>
    <row r="12" spans="1:13" s="3" customFormat="1" ht="12.75" x14ac:dyDescent="0.2">
      <c r="A12" s="3" t="s">
        <v>34</v>
      </c>
      <c r="B12" s="3" t="s">
        <v>34</v>
      </c>
      <c r="C12" s="22">
        <f>VLOOKUP(CONCATENATE(Lookup!$B$2,$A12), t4.3, 2,0)</f>
        <v>434</v>
      </c>
      <c r="D12" s="22">
        <f>VLOOKUP(CONCATENATE(Lookup!$B$2,$A12), t4.3, 3,0)</f>
        <v>392</v>
      </c>
      <c r="E12" s="22">
        <f>VLOOKUP(CONCATENATE(Lookup!$B$2,$A12), t4.3, 4,0)</f>
        <v>35</v>
      </c>
      <c r="F12" s="22">
        <f>VLOOKUP(CONCATENATE(Lookup!$B$2,$A12), t4.3, 5,0)</f>
        <v>4</v>
      </c>
      <c r="G12" s="22">
        <f>VLOOKUP(CONCATENATE(Lookup!$B$2,$A12), t4.3, 6,0)</f>
        <v>1</v>
      </c>
      <c r="H12" s="22">
        <f>VLOOKUP(CONCATENATE(Lookup!$B$2,$A12), t4.3, 7,0)</f>
        <v>2</v>
      </c>
      <c r="I12" s="23" t="s">
        <v>28</v>
      </c>
      <c r="J12" s="24">
        <f>VLOOKUP(CONCATENATE(Lookup!$B$2,$A12), t4.3, 8,0)</f>
        <v>90.740740740740705</v>
      </c>
      <c r="K12" s="24">
        <f>VLOOKUP(CONCATENATE(Lookup!$B$2,$A12), t4.3, 9,0)</f>
        <v>8.1018518518518494</v>
      </c>
      <c r="L12" s="24">
        <f>VLOOKUP(CONCATENATE(Lookup!$B$2,$A12), t4.3, 10,0)</f>
        <v>0.92592592592592504</v>
      </c>
      <c r="M12" s="24">
        <f>VLOOKUP(CONCATENATE(Lookup!$B$2,$A12), t4.3, 11,0)</f>
        <v>0.23148148148148101</v>
      </c>
    </row>
    <row r="13" spans="1:13" s="3" customFormat="1" ht="12.75" x14ac:dyDescent="0.2">
      <c r="A13" s="3" t="s">
        <v>35</v>
      </c>
      <c r="B13" s="3" t="s">
        <v>35</v>
      </c>
      <c r="C13" s="22">
        <f>VLOOKUP(CONCATENATE(Lookup!$B$2,$A13), t4.3, 2,0)</f>
        <v>1090</v>
      </c>
      <c r="D13" s="22">
        <f>VLOOKUP(CONCATENATE(Lookup!$B$2,$A13), t4.3, 3,0)</f>
        <v>998</v>
      </c>
      <c r="E13" s="22">
        <f>VLOOKUP(CONCATENATE(Lookup!$B$2,$A13), t4.3, 4,0)</f>
        <v>76</v>
      </c>
      <c r="F13" s="22">
        <f>VLOOKUP(CONCATENATE(Lookup!$B$2,$A13), t4.3, 5,0)</f>
        <v>16</v>
      </c>
      <c r="G13" s="22" t="str">
        <f>VLOOKUP(CONCATENATE(Lookup!$B$2,$A13), t4.3, 6,0)</f>
        <v>-</v>
      </c>
      <c r="H13" s="22" t="str">
        <f>VLOOKUP(CONCATENATE(Lookup!$B$2,$A13), t4.3, 7,0)</f>
        <v>-</v>
      </c>
      <c r="I13" s="23" t="s">
        <v>28</v>
      </c>
      <c r="J13" s="24">
        <f>VLOOKUP(CONCATENATE(Lookup!$B$2,$A13), t4.3, 8,0)</f>
        <v>91.559633027522906</v>
      </c>
      <c r="K13" s="24">
        <f>VLOOKUP(CONCATENATE(Lookup!$B$2,$A13), t4.3, 9,0)</f>
        <v>6.9724770642201799</v>
      </c>
      <c r="L13" s="24">
        <f>VLOOKUP(CONCATENATE(Lookup!$B$2,$A13), t4.3, 10,0)</f>
        <v>1.4678899082568799</v>
      </c>
      <c r="M13" s="24" t="str">
        <f>VLOOKUP(CONCATENATE(Lookup!$B$2,$A13), t4.3, 11,0)</f>
        <v>-</v>
      </c>
    </row>
    <row r="14" spans="1:13" s="3" customFormat="1" ht="12.75" x14ac:dyDescent="0.2">
      <c r="A14" s="3" t="s">
        <v>36</v>
      </c>
      <c r="B14" s="3" t="s">
        <v>36</v>
      </c>
      <c r="C14" s="22">
        <f>VLOOKUP(CONCATENATE(Lookup!$B$2,$A14), t4.3, 2,0)</f>
        <v>1268</v>
      </c>
      <c r="D14" s="22">
        <f>VLOOKUP(CONCATENATE(Lookup!$B$2,$A14), t4.3, 3,0)</f>
        <v>1116</v>
      </c>
      <c r="E14" s="22">
        <f>VLOOKUP(CONCATENATE(Lookup!$B$2,$A14), t4.3, 4,0)</f>
        <v>119</v>
      </c>
      <c r="F14" s="22">
        <f>VLOOKUP(CONCATENATE(Lookup!$B$2,$A14), t4.3, 5,0)</f>
        <v>19</v>
      </c>
      <c r="G14" s="22">
        <f>VLOOKUP(CONCATENATE(Lookup!$B$2,$A14), t4.3, 6,0)</f>
        <v>8</v>
      </c>
      <c r="H14" s="22">
        <f>VLOOKUP(CONCATENATE(Lookup!$B$2,$A14), t4.3, 7,0)</f>
        <v>6</v>
      </c>
      <c r="I14" s="23" t="s">
        <v>28</v>
      </c>
      <c r="J14" s="24">
        <f>VLOOKUP(CONCATENATE(Lookup!$B$2,$A14), t4.3, 8,0)</f>
        <v>88.431061806656103</v>
      </c>
      <c r="K14" s="24">
        <f>VLOOKUP(CONCATENATE(Lookup!$B$2,$A14), t4.3, 9,0)</f>
        <v>9.42947702060221</v>
      </c>
      <c r="L14" s="24">
        <f>VLOOKUP(CONCATENATE(Lookup!$B$2,$A14), t4.3, 10,0)</f>
        <v>1.5055467511885801</v>
      </c>
      <c r="M14" s="24">
        <f>VLOOKUP(CONCATENATE(Lookup!$B$2,$A14), t4.3, 11,0)</f>
        <v>0.63391442155308997</v>
      </c>
    </row>
    <row r="15" spans="1:13" s="3" customFormat="1" ht="12.75" x14ac:dyDescent="0.2">
      <c r="A15" s="3" t="s">
        <v>37</v>
      </c>
      <c r="B15" s="3" t="s">
        <v>37</v>
      </c>
      <c r="C15" s="22">
        <f>VLOOKUP(CONCATENATE(Lookup!$B$2,$A15), t4.3, 2,0)</f>
        <v>1035</v>
      </c>
      <c r="D15" s="22">
        <f>VLOOKUP(CONCATENATE(Lookup!$B$2,$A15), t4.3, 3,0)</f>
        <v>948</v>
      </c>
      <c r="E15" s="22">
        <f>VLOOKUP(CONCATENATE(Lookup!$B$2,$A15), t4.3, 4,0)</f>
        <v>67</v>
      </c>
      <c r="F15" s="22">
        <f>VLOOKUP(CONCATENATE(Lookup!$B$2,$A15), t4.3, 5,0)</f>
        <v>16</v>
      </c>
      <c r="G15" s="22">
        <f>VLOOKUP(CONCATENATE(Lookup!$B$2,$A15), t4.3, 6,0)</f>
        <v>1</v>
      </c>
      <c r="H15" s="22">
        <f>VLOOKUP(CONCATENATE(Lookup!$B$2,$A15), t4.3, 7,0)</f>
        <v>3</v>
      </c>
      <c r="I15" s="23" t="s">
        <v>28</v>
      </c>
      <c r="J15" s="24">
        <f>VLOOKUP(CONCATENATE(Lookup!$B$2,$A15), t4.3, 8,0)</f>
        <v>91.860465116279002</v>
      </c>
      <c r="K15" s="24">
        <f>VLOOKUP(CONCATENATE(Lookup!$B$2,$A15), t4.3, 9,0)</f>
        <v>6.4922480620155003</v>
      </c>
      <c r="L15" s="24">
        <f>VLOOKUP(CONCATENATE(Lookup!$B$2,$A15), t4.3, 10,0)</f>
        <v>1.55038759689922</v>
      </c>
      <c r="M15" s="24">
        <f>VLOOKUP(CONCATENATE(Lookup!$B$2,$A15), t4.3, 11,0)</f>
        <v>9.68992248062015E-2</v>
      </c>
    </row>
    <row r="16" spans="1:13" s="3" customFormat="1" ht="12.75" x14ac:dyDescent="0.2">
      <c r="A16" s="3" t="s">
        <v>38</v>
      </c>
      <c r="B16" s="3" t="s">
        <v>38</v>
      </c>
      <c r="C16" s="22">
        <f>VLOOKUP(CONCATENATE(Lookup!$B$2,$A16), t4.3, 2,0)</f>
        <v>832</v>
      </c>
      <c r="D16" s="22">
        <f>VLOOKUP(CONCATENATE(Lookup!$B$2,$A16), t4.3, 3,0)</f>
        <v>756</v>
      </c>
      <c r="E16" s="22">
        <f>VLOOKUP(CONCATENATE(Lookup!$B$2,$A16), t4.3, 4,0)</f>
        <v>73</v>
      </c>
      <c r="F16" s="22">
        <f>VLOOKUP(CONCATENATE(Lookup!$B$2,$A16), t4.3, 5,0)</f>
        <v>3</v>
      </c>
      <c r="G16" s="22" t="str">
        <f>VLOOKUP(CONCATENATE(Lookup!$B$2,$A16), t4.3, 6,0)</f>
        <v>-</v>
      </c>
      <c r="H16" s="22" t="str">
        <f>VLOOKUP(CONCATENATE(Lookup!$B$2,$A16), t4.3, 7,0)</f>
        <v>-</v>
      </c>
      <c r="I16" s="23" t="s">
        <v>28</v>
      </c>
      <c r="J16" s="24">
        <f>VLOOKUP(CONCATENATE(Lookup!$B$2,$A16), t4.3, 8,0)</f>
        <v>90.865384615384599</v>
      </c>
      <c r="K16" s="24">
        <f>VLOOKUP(CONCATENATE(Lookup!$B$2,$A16), t4.3, 9,0)</f>
        <v>8.7740384615384599</v>
      </c>
      <c r="L16" s="24">
        <f>VLOOKUP(CONCATENATE(Lookup!$B$2,$A16), t4.3, 10,0)</f>
        <v>0.36057692307692302</v>
      </c>
      <c r="M16" s="24" t="str">
        <f>VLOOKUP(CONCATENATE(Lookup!$B$2,$A16), t4.3, 11,0)</f>
        <v>-</v>
      </c>
    </row>
    <row r="17" spans="1:13" s="3" customFormat="1" ht="12.75" x14ac:dyDescent="0.2">
      <c r="A17" s="3" t="s">
        <v>39</v>
      </c>
      <c r="B17" s="3" t="s">
        <v>39</v>
      </c>
      <c r="C17" s="22">
        <f>VLOOKUP(CONCATENATE(Lookup!$B$2,$A17), t4.3, 2,0)</f>
        <v>852</v>
      </c>
      <c r="D17" s="22">
        <f>VLOOKUP(CONCATENATE(Lookup!$B$2,$A17), t4.3, 3,0)</f>
        <v>790</v>
      </c>
      <c r="E17" s="22">
        <f>VLOOKUP(CONCATENATE(Lookup!$B$2,$A17), t4.3, 4,0)</f>
        <v>45</v>
      </c>
      <c r="F17" s="22">
        <f>VLOOKUP(CONCATENATE(Lookup!$B$2,$A17), t4.3, 5,0)</f>
        <v>5</v>
      </c>
      <c r="G17" s="22" t="str">
        <f>VLOOKUP(CONCATENATE(Lookup!$B$2,$A17), t4.3, 6,0)</f>
        <v>-</v>
      </c>
      <c r="H17" s="22">
        <f>VLOOKUP(CONCATENATE(Lookup!$B$2,$A17), t4.3, 7,0)</f>
        <v>12</v>
      </c>
      <c r="I17" s="23" t="s">
        <v>28</v>
      </c>
      <c r="J17" s="24">
        <f>VLOOKUP(CONCATENATE(Lookup!$B$2,$A17), t4.3, 8,0)</f>
        <v>94.047619047618994</v>
      </c>
      <c r="K17" s="24">
        <f>VLOOKUP(CONCATENATE(Lookup!$B$2,$A17), t4.3, 9,0)</f>
        <v>5.3571428571428497</v>
      </c>
      <c r="L17" s="24">
        <f>VLOOKUP(CONCATENATE(Lookup!$B$2,$A17), t4.3, 10,0)</f>
        <v>0.59523809523809501</v>
      </c>
      <c r="M17" s="24" t="str">
        <f>VLOOKUP(CONCATENATE(Lookup!$B$2,$A17), t4.3, 11,0)</f>
        <v>-</v>
      </c>
    </row>
    <row r="18" spans="1:13" s="3" customFormat="1" ht="12.75" x14ac:dyDescent="0.2">
      <c r="A18" s="3" t="s">
        <v>40</v>
      </c>
      <c r="B18" s="3" t="s">
        <v>40</v>
      </c>
      <c r="C18" s="22">
        <f>VLOOKUP(CONCATENATE(Lookup!$B$2,$A18), t4.3, 2,0)</f>
        <v>803</v>
      </c>
      <c r="D18" s="22">
        <f>VLOOKUP(CONCATENATE(Lookup!$B$2,$A18), t4.3, 3,0)</f>
        <v>704</v>
      </c>
      <c r="E18" s="22">
        <f>VLOOKUP(CONCATENATE(Lookup!$B$2,$A18), t4.3, 4,0)</f>
        <v>92</v>
      </c>
      <c r="F18" s="22">
        <f>VLOOKUP(CONCATENATE(Lookup!$B$2,$A18), t4.3, 5,0)</f>
        <v>7</v>
      </c>
      <c r="G18" s="22" t="str">
        <f>VLOOKUP(CONCATENATE(Lookup!$B$2,$A18), t4.3, 6,0)</f>
        <v>-</v>
      </c>
      <c r="H18" s="22" t="str">
        <f>VLOOKUP(CONCATENATE(Lookup!$B$2,$A18), t4.3, 7,0)</f>
        <v>-</v>
      </c>
      <c r="I18" s="23" t="s">
        <v>28</v>
      </c>
      <c r="J18" s="24">
        <f>VLOOKUP(CONCATENATE(Lookup!$B$2,$A18), t4.3, 8,0)</f>
        <v>87.671232876712295</v>
      </c>
      <c r="K18" s="24">
        <f>VLOOKUP(CONCATENATE(Lookup!$B$2,$A18), t4.3, 9,0)</f>
        <v>11.4570361145703</v>
      </c>
      <c r="L18" s="24">
        <f>VLOOKUP(CONCATENATE(Lookup!$B$2,$A18), t4.3, 10,0)</f>
        <v>0.87173100871731002</v>
      </c>
      <c r="M18" s="24" t="str">
        <f>VLOOKUP(CONCATENATE(Lookup!$B$2,$A18), t4.3, 11,0)</f>
        <v>-</v>
      </c>
    </row>
    <row r="19" spans="1:13" s="3" customFormat="1" ht="12.75" x14ac:dyDescent="0.2">
      <c r="A19" s="3" t="s">
        <v>41</v>
      </c>
      <c r="B19" s="3" t="s">
        <v>41</v>
      </c>
      <c r="C19" s="22">
        <f>VLOOKUP(CONCATENATE(Lookup!$B$2,$A19), t4.3, 2,0)</f>
        <v>1278</v>
      </c>
      <c r="D19" s="22">
        <f>VLOOKUP(CONCATENATE(Lookup!$B$2,$A19), t4.3, 3,0)</f>
        <v>1165</v>
      </c>
      <c r="E19" s="22">
        <f>VLOOKUP(CONCATENATE(Lookup!$B$2,$A19), t4.3, 4,0)</f>
        <v>92</v>
      </c>
      <c r="F19" s="22">
        <f>VLOOKUP(CONCATENATE(Lookup!$B$2,$A19), t4.3, 5,0)</f>
        <v>11</v>
      </c>
      <c r="G19" s="22">
        <f>VLOOKUP(CONCATENATE(Lookup!$B$2,$A19), t4.3, 6,0)</f>
        <v>1</v>
      </c>
      <c r="H19" s="22">
        <f>VLOOKUP(CONCATENATE(Lookup!$B$2,$A19), t4.3, 7,0)</f>
        <v>9</v>
      </c>
      <c r="I19" s="23" t="s">
        <v>28</v>
      </c>
      <c r="J19" s="24">
        <f>VLOOKUP(CONCATENATE(Lookup!$B$2,$A19), t4.3, 8,0)</f>
        <v>91.804570527974704</v>
      </c>
      <c r="K19" s="24">
        <f>VLOOKUP(CONCATENATE(Lookup!$B$2,$A19), t4.3, 9,0)</f>
        <v>7.24980299448384</v>
      </c>
      <c r="L19" s="24">
        <f>VLOOKUP(CONCATENATE(Lookup!$B$2,$A19), t4.3, 10,0)</f>
        <v>0.86682427107959004</v>
      </c>
      <c r="M19" s="24">
        <f>VLOOKUP(CONCATENATE(Lookup!$B$2,$A19), t4.3, 11,0)</f>
        <v>7.8802206461780905E-2</v>
      </c>
    </row>
    <row r="20" spans="1:13" s="3" customFormat="1" ht="12.75" x14ac:dyDescent="0.2">
      <c r="A20" s="3" t="s">
        <v>6</v>
      </c>
      <c r="B20" s="3" t="s">
        <v>6</v>
      </c>
      <c r="C20" s="22">
        <f>VLOOKUP(CONCATENATE(Lookup!$B$2,$A20), t4.3, 2,0)</f>
        <v>2875</v>
      </c>
      <c r="D20" s="22">
        <f>VLOOKUP(CONCATENATE(Lookup!$B$2,$A20), t4.3, 3,0)</f>
        <v>2677</v>
      </c>
      <c r="E20" s="22">
        <f>VLOOKUP(CONCATENATE(Lookup!$B$2,$A20), t4.3, 4,0)</f>
        <v>133</v>
      </c>
      <c r="F20" s="22">
        <f>VLOOKUP(CONCATENATE(Lookup!$B$2,$A20), t4.3, 5,0)</f>
        <v>61</v>
      </c>
      <c r="G20" s="22" t="str">
        <f>VLOOKUP(CONCATENATE(Lookup!$B$2,$A20), t4.3, 6,0)</f>
        <v>-</v>
      </c>
      <c r="H20" s="22">
        <f>VLOOKUP(CONCATENATE(Lookup!$B$2,$A20), t4.3, 7,0)</f>
        <v>4</v>
      </c>
      <c r="I20" s="23" t="s">
        <v>28</v>
      </c>
      <c r="J20" s="24">
        <f>VLOOKUP(CONCATENATE(Lookup!$B$2,$A20), t4.3, 8,0)</f>
        <v>93.242772553117305</v>
      </c>
      <c r="K20" s="24">
        <f>VLOOKUP(CONCATENATE(Lookup!$B$2,$A20), t4.3, 9,0)</f>
        <v>4.6325322187391098</v>
      </c>
      <c r="L20" s="24">
        <f>VLOOKUP(CONCATENATE(Lookup!$B$2,$A20), t4.3, 10,0)</f>
        <v>2.1246952281435001</v>
      </c>
      <c r="M20" s="24" t="str">
        <f>VLOOKUP(CONCATENATE(Lookup!$B$2,$A20), t4.3, 11,0)</f>
        <v>-</v>
      </c>
    </row>
    <row r="21" spans="1:13" s="3" customFormat="1" ht="12.75" x14ac:dyDescent="0.2">
      <c r="A21" s="3" t="s">
        <v>42</v>
      </c>
      <c r="B21" s="3" t="s">
        <v>42</v>
      </c>
      <c r="C21" s="22">
        <f>VLOOKUP(CONCATENATE(Lookup!$B$2,$A21), t4.3, 2,0)</f>
        <v>6144</v>
      </c>
      <c r="D21" s="22">
        <f>VLOOKUP(CONCATENATE(Lookup!$B$2,$A21), t4.3, 3,0)</f>
        <v>5283</v>
      </c>
      <c r="E21" s="22">
        <f>VLOOKUP(CONCATENATE(Lookup!$B$2,$A21), t4.3, 4,0)</f>
        <v>770</v>
      </c>
      <c r="F21" s="22">
        <f>VLOOKUP(CONCATENATE(Lookup!$B$2,$A21), t4.3, 5,0)</f>
        <v>76</v>
      </c>
      <c r="G21" s="22" t="str">
        <f>VLOOKUP(CONCATENATE(Lookup!$B$2,$A21), t4.3, 6,0)</f>
        <v>-</v>
      </c>
      <c r="H21" s="22">
        <f>VLOOKUP(CONCATENATE(Lookup!$B$2,$A21), t4.3, 7,0)</f>
        <v>15</v>
      </c>
      <c r="I21" s="23" t="s">
        <v>28</v>
      </c>
      <c r="J21" s="24">
        <f>VLOOKUP(CONCATENATE(Lookup!$B$2,$A21), t4.3, 8,0)</f>
        <v>86.196769456681295</v>
      </c>
      <c r="K21" s="24">
        <f>VLOOKUP(CONCATENATE(Lookup!$B$2,$A21), t4.3, 9,0)</f>
        <v>12.563224016968499</v>
      </c>
      <c r="L21" s="24">
        <f>VLOOKUP(CONCATENATE(Lookup!$B$2,$A21), t4.3, 10,0)</f>
        <v>1.2400065263501301</v>
      </c>
      <c r="M21" s="24" t="str">
        <f>VLOOKUP(CONCATENATE(Lookup!$B$2,$A21), t4.3, 11,0)</f>
        <v>-</v>
      </c>
    </row>
    <row r="22" spans="1:13" s="3" customFormat="1" ht="12.75" x14ac:dyDescent="0.2">
      <c r="A22" s="3" t="s">
        <v>10</v>
      </c>
      <c r="B22" s="3" t="s">
        <v>10</v>
      </c>
      <c r="C22" s="22">
        <f>VLOOKUP(CONCATENATE(Lookup!$B$2,$A22), t4.3, 2,0)</f>
        <v>1747</v>
      </c>
      <c r="D22" s="22">
        <f>VLOOKUP(CONCATENATE(Lookup!$B$2,$A22), t4.3, 3,0)</f>
        <v>1622</v>
      </c>
      <c r="E22" s="22">
        <f>VLOOKUP(CONCATENATE(Lookup!$B$2,$A22), t4.3, 4,0)</f>
        <v>104</v>
      </c>
      <c r="F22" s="22">
        <f>VLOOKUP(CONCATENATE(Lookup!$B$2,$A22), t4.3, 5,0)</f>
        <v>20</v>
      </c>
      <c r="G22" s="22" t="str">
        <f>VLOOKUP(CONCATENATE(Lookup!$B$2,$A22), t4.3, 6,0)</f>
        <v>-</v>
      </c>
      <c r="H22" s="22">
        <f>VLOOKUP(CONCATENATE(Lookup!$B$2,$A22), t4.3, 7,0)</f>
        <v>1</v>
      </c>
      <c r="I22" s="23" t="s">
        <v>28</v>
      </c>
      <c r="J22" s="24">
        <f>VLOOKUP(CONCATENATE(Lookup!$B$2,$A22), t4.3, 8,0)</f>
        <v>92.898052691867093</v>
      </c>
      <c r="K22" s="24">
        <f>VLOOKUP(CONCATENATE(Lookup!$B$2,$A22), t4.3, 9,0)</f>
        <v>5.9564719358533704</v>
      </c>
      <c r="L22" s="24">
        <f>VLOOKUP(CONCATENATE(Lookup!$B$2,$A22), t4.3, 10,0)</f>
        <v>1.1454753722794899</v>
      </c>
      <c r="M22" s="24" t="str">
        <f>VLOOKUP(CONCATENATE(Lookup!$B$2,$A22), t4.3, 11,0)</f>
        <v>-</v>
      </c>
    </row>
    <row r="23" spans="1:13" s="3" customFormat="1" ht="12.75" x14ac:dyDescent="0.2">
      <c r="A23" s="3" t="s">
        <v>43</v>
      </c>
      <c r="B23" s="3" t="s">
        <v>43</v>
      </c>
      <c r="C23" s="22">
        <f>VLOOKUP(CONCATENATE(Lookup!$B$2,$A23), t4.3, 2,0)</f>
        <v>617</v>
      </c>
      <c r="D23" s="22">
        <f>VLOOKUP(CONCATENATE(Lookup!$B$2,$A23), t4.3, 3,0)</f>
        <v>547</v>
      </c>
      <c r="E23" s="22">
        <f>VLOOKUP(CONCATENATE(Lookup!$B$2,$A23), t4.3, 4,0)</f>
        <v>63</v>
      </c>
      <c r="F23" s="22">
        <f>VLOOKUP(CONCATENATE(Lookup!$B$2,$A23), t4.3, 5,0)</f>
        <v>7</v>
      </c>
      <c r="G23" s="22" t="str">
        <f>VLOOKUP(CONCATENATE(Lookup!$B$2,$A23), t4.3, 6,0)</f>
        <v>-</v>
      </c>
      <c r="H23" s="22" t="str">
        <f>VLOOKUP(CONCATENATE(Lookup!$B$2,$A23), t4.3, 7,0)</f>
        <v>-</v>
      </c>
      <c r="I23" s="23" t="s">
        <v>28</v>
      </c>
      <c r="J23" s="24">
        <f>VLOOKUP(CONCATENATE(Lookup!$B$2,$A23), t4.3, 8,0)</f>
        <v>88.654781199351703</v>
      </c>
      <c r="K23" s="24">
        <f>VLOOKUP(CONCATENATE(Lookup!$B$2,$A23), t4.3, 9,0)</f>
        <v>10.2106969205834</v>
      </c>
      <c r="L23" s="24">
        <f>VLOOKUP(CONCATENATE(Lookup!$B$2,$A23), t4.3, 10,0)</f>
        <v>1.13452188006482</v>
      </c>
      <c r="M23" s="24" t="str">
        <f>VLOOKUP(CONCATENATE(Lookup!$B$2,$A23), t4.3, 11,0)</f>
        <v>-</v>
      </c>
    </row>
    <row r="24" spans="1:13" s="3" customFormat="1" ht="12.75" x14ac:dyDescent="0.2">
      <c r="A24" s="4" t="s">
        <v>44</v>
      </c>
      <c r="B24" s="4" t="s">
        <v>44</v>
      </c>
      <c r="C24" s="22">
        <f>VLOOKUP(CONCATENATE(Lookup!$B$2,$A24), t4.3, 2,0)</f>
        <v>874</v>
      </c>
      <c r="D24" s="22">
        <f>VLOOKUP(CONCATENATE(Lookup!$B$2,$A24), t4.3, 3,0)</f>
        <v>791</v>
      </c>
      <c r="E24" s="22">
        <f>VLOOKUP(CONCATENATE(Lookup!$B$2,$A24), t4.3, 4,0)</f>
        <v>61</v>
      </c>
      <c r="F24" s="22">
        <f>VLOOKUP(CONCATENATE(Lookup!$B$2,$A24), t4.3, 5,0)</f>
        <v>8</v>
      </c>
      <c r="G24" s="22" t="str">
        <f>VLOOKUP(CONCATENATE(Lookup!$B$2,$A24), t4.3, 6,0)</f>
        <v>-</v>
      </c>
      <c r="H24" s="22">
        <f>VLOOKUP(CONCATENATE(Lookup!$B$2,$A24), t4.3, 7,0)</f>
        <v>14</v>
      </c>
      <c r="I24" s="23" t="s">
        <v>28</v>
      </c>
      <c r="J24" s="24">
        <f>VLOOKUP(CONCATENATE(Lookup!$B$2,$A24), t4.3, 8,0)</f>
        <v>91.976744186046503</v>
      </c>
      <c r="K24" s="24">
        <f>VLOOKUP(CONCATENATE(Lookup!$B$2,$A24), t4.3, 9,0)</f>
        <v>7.0930232558139501</v>
      </c>
      <c r="L24" s="24">
        <f>VLOOKUP(CONCATENATE(Lookup!$B$2,$A24), t4.3, 10,0)</f>
        <v>0.93023255813953398</v>
      </c>
      <c r="M24" s="24" t="str">
        <f>VLOOKUP(CONCATENATE(Lookup!$B$2,$A24), t4.3, 11,0)</f>
        <v>-</v>
      </c>
    </row>
    <row r="25" spans="1:13" s="3" customFormat="1" ht="12.75" x14ac:dyDescent="0.2">
      <c r="A25" s="3" t="s">
        <v>45</v>
      </c>
      <c r="B25" s="3" t="s">
        <v>45</v>
      </c>
      <c r="C25" s="22">
        <f>VLOOKUP(CONCATENATE(Lookup!$B$2,$A25), t4.3, 2,0)</f>
        <v>734</v>
      </c>
      <c r="D25" s="22">
        <f>VLOOKUP(CONCATENATE(Lookup!$B$2,$A25), t4.3, 3,0)</f>
        <v>688</v>
      </c>
      <c r="E25" s="22">
        <f>VLOOKUP(CONCATENATE(Lookup!$B$2,$A25), t4.3, 4,0)</f>
        <v>26</v>
      </c>
      <c r="F25" s="22">
        <f>VLOOKUP(CONCATENATE(Lookup!$B$2,$A25), t4.3, 5,0)</f>
        <v>19</v>
      </c>
      <c r="G25" s="22" t="str">
        <f>VLOOKUP(CONCATENATE(Lookup!$B$2,$A25), t4.3, 6,0)</f>
        <v>-</v>
      </c>
      <c r="H25" s="22">
        <f>VLOOKUP(CONCATENATE(Lookup!$B$2,$A25), t4.3, 7,0)</f>
        <v>1</v>
      </c>
      <c r="I25" s="23" t="s">
        <v>28</v>
      </c>
      <c r="J25" s="24">
        <f>VLOOKUP(CONCATENATE(Lookup!$B$2,$A25), t4.3, 8,0)</f>
        <v>93.860845839017699</v>
      </c>
      <c r="K25" s="24">
        <f>VLOOKUP(CONCATENATE(Lookup!$B$2,$A25), t4.3, 9,0)</f>
        <v>3.5470668485675301</v>
      </c>
      <c r="L25" s="24">
        <f>VLOOKUP(CONCATENATE(Lookup!$B$2,$A25), t4.3, 10,0)</f>
        <v>2.5920873124147299</v>
      </c>
      <c r="M25" s="24" t="str">
        <f>VLOOKUP(CONCATENATE(Lookup!$B$2,$A25), t4.3, 11,0)</f>
        <v>-</v>
      </c>
    </row>
    <row r="26" spans="1:13" s="3" customFormat="1" ht="12.75" x14ac:dyDescent="0.2">
      <c r="A26" s="3" t="s">
        <v>46</v>
      </c>
      <c r="B26" s="3" t="s">
        <v>46</v>
      </c>
      <c r="C26" s="22">
        <f>VLOOKUP(CONCATENATE(Lookup!$B$2,$A26), t4.3, 2,0)</f>
        <v>174</v>
      </c>
      <c r="D26" s="22">
        <f>VLOOKUP(CONCATENATE(Lookup!$B$2,$A26), t4.3, 3,0)</f>
        <v>163</v>
      </c>
      <c r="E26" s="22">
        <f>VLOOKUP(CONCATENATE(Lookup!$B$2,$A26), t4.3, 4,0)</f>
        <v>9</v>
      </c>
      <c r="F26" s="22">
        <f>VLOOKUP(CONCATENATE(Lookup!$B$2,$A26), t4.3, 5,0)</f>
        <v>2</v>
      </c>
      <c r="G26" s="22" t="str">
        <f>VLOOKUP(CONCATENATE(Lookup!$B$2,$A26), t4.3, 6,0)</f>
        <v>-</v>
      </c>
      <c r="H26" s="22" t="str">
        <f>VLOOKUP(CONCATENATE(Lookup!$B$2,$A26), t4.3, 7,0)</f>
        <v>-</v>
      </c>
      <c r="I26" s="23" t="s">
        <v>28</v>
      </c>
      <c r="J26" s="24">
        <f>VLOOKUP(CONCATENATE(Lookup!$B$2,$A26), t4.3, 8,0)</f>
        <v>93.678160919540204</v>
      </c>
      <c r="K26" s="24">
        <f>VLOOKUP(CONCATENATE(Lookup!$B$2,$A26), t4.3, 9,0)</f>
        <v>5.1724137931034404</v>
      </c>
      <c r="L26" s="24">
        <f>VLOOKUP(CONCATENATE(Lookup!$B$2,$A26), t4.3, 10,0)</f>
        <v>1.14942528735632</v>
      </c>
      <c r="M26" s="24" t="str">
        <f>VLOOKUP(CONCATENATE(Lookup!$B$2,$A26), t4.3, 11,0)</f>
        <v>-</v>
      </c>
    </row>
    <row r="27" spans="1:13" s="3" customFormat="1" ht="12.75" x14ac:dyDescent="0.2">
      <c r="A27" s="3" t="s">
        <v>47</v>
      </c>
      <c r="B27" s="3" t="s">
        <v>47</v>
      </c>
      <c r="C27" s="22">
        <f>VLOOKUP(CONCATENATE(Lookup!$B$2,$A27), t4.3, 2,0)</f>
        <v>955</v>
      </c>
      <c r="D27" s="22">
        <f>VLOOKUP(CONCATENATE(Lookup!$B$2,$A27), t4.3, 3,0)</f>
        <v>884</v>
      </c>
      <c r="E27" s="22">
        <f>VLOOKUP(CONCATENATE(Lookup!$B$2,$A27), t4.3, 4,0)</f>
        <v>59</v>
      </c>
      <c r="F27" s="22">
        <f>VLOOKUP(CONCATENATE(Lookup!$B$2,$A27), t4.3, 5,0)</f>
        <v>12</v>
      </c>
      <c r="G27" s="22" t="str">
        <f>VLOOKUP(CONCATENATE(Lookup!$B$2,$A27), t4.3, 6,0)</f>
        <v>-</v>
      </c>
      <c r="H27" s="22" t="str">
        <f>VLOOKUP(CONCATENATE(Lookup!$B$2,$A27), t4.3, 7,0)</f>
        <v>-</v>
      </c>
      <c r="I27" s="23" t="s">
        <v>28</v>
      </c>
      <c r="J27" s="24">
        <f>VLOOKUP(CONCATENATE(Lookup!$B$2,$A27), t4.3, 8,0)</f>
        <v>92.565445026177997</v>
      </c>
      <c r="K27" s="24">
        <f>VLOOKUP(CONCATENATE(Lookup!$B$2,$A27), t4.3, 9,0)</f>
        <v>6.1780104712041801</v>
      </c>
      <c r="L27" s="24">
        <f>VLOOKUP(CONCATENATE(Lookup!$B$2,$A27), t4.3, 10,0)</f>
        <v>1.2565445026177999</v>
      </c>
      <c r="M27" s="24" t="str">
        <f>VLOOKUP(CONCATENATE(Lookup!$B$2,$A27), t4.3, 11,0)</f>
        <v>-</v>
      </c>
    </row>
    <row r="28" spans="1:13" s="3" customFormat="1" ht="12.75" x14ac:dyDescent="0.2">
      <c r="A28" s="3" t="s">
        <v>48</v>
      </c>
      <c r="B28" s="3" t="s">
        <v>48</v>
      </c>
      <c r="C28" s="22">
        <f>VLOOKUP(CONCATENATE(Lookup!$B$2,$A28), t4.3, 2,0)</f>
        <v>3095</v>
      </c>
      <c r="D28" s="22">
        <f>VLOOKUP(CONCATENATE(Lookup!$B$2,$A28), t4.3, 3,0)</f>
        <v>2798</v>
      </c>
      <c r="E28" s="22">
        <f>VLOOKUP(CONCATENATE(Lookup!$B$2,$A28), t4.3, 4,0)</f>
        <v>248</v>
      </c>
      <c r="F28" s="22">
        <f>VLOOKUP(CONCATENATE(Lookup!$B$2,$A28), t4.3, 5,0)</f>
        <v>37</v>
      </c>
      <c r="G28" s="22" t="str">
        <f>VLOOKUP(CONCATENATE(Lookup!$B$2,$A28), t4.3, 6,0)</f>
        <v>-</v>
      </c>
      <c r="H28" s="22">
        <f>VLOOKUP(CONCATENATE(Lookup!$B$2,$A28), t4.3, 7,0)</f>
        <v>12</v>
      </c>
      <c r="I28" s="23" t="s">
        <v>28</v>
      </c>
      <c r="J28" s="24">
        <f>VLOOKUP(CONCATENATE(Lookup!$B$2,$A28), t4.3, 8,0)</f>
        <v>90.755757379176103</v>
      </c>
      <c r="K28" s="24">
        <f>VLOOKUP(CONCATENATE(Lookup!$B$2,$A28), t4.3, 9,0)</f>
        <v>8.0441128770677892</v>
      </c>
      <c r="L28" s="24">
        <f>VLOOKUP(CONCATENATE(Lookup!$B$2,$A28), t4.3, 10,0)</f>
        <v>1.2001297437560801</v>
      </c>
      <c r="M28" s="24" t="str">
        <f>VLOOKUP(CONCATENATE(Lookup!$B$2,$A28), t4.3, 11,0)</f>
        <v>-</v>
      </c>
    </row>
    <row r="29" spans="1:13" s="3" customFormat="1" ht="12.75" x14ac:dyDescent="0.2">
      <c r="A29" s="3" t="s">
        <v>49</v>
      </c>
      <c r="B29" s="3" t="s">
        <v>49</v>
      </c>
      <c r="C29" s="22">
        <f>VLOOKUP(CONCATENATE(Lookup!$B$2,$A29), t4.3, 2,0)</f>
        <v>147</v>
      </c>
      <c r="D29" s="22">
        <f>VLOOKUP(CONCATENATE(Lookup!$B$2,$A29), t4.3, 3,0)</f>
        <v>121</v>
      </c>
      <c r="E29" s="22">
        <f>VLOOKUP(CONCATENATE(Lookup!$B$2,$A29), t4.3, 4,0)</f>
        <v>16</v>
      </c>
      <c r="F29" s="22">
        <f>VLOOKUP(CONCATENATE(Lookup!$B$2,$A29), t4.3, 5,0)</f>
        <v>8</v>
      </c>
      <c r="G29" s="22" t="str">
        <f>VLOOKUP(CONCATENATE(Lookup!$B$2,$A29), t4.3, 6,0)</f>
        <v>-</v>
      </c>
      <c r="H29" s="22">
        <f>VLOOKUP(CONCATENATE(Lookup!$B$2,$A29), t4.3, 7,0)</f>
        <v>2</v>
      </c>
      <c r="I29" s="23" t="s">
        <v>28</v>
      </c>
      <c r="J29" s="24">
        <f>VLOOKUP(CONCATENATE(Lookup!$B$2,$A29), t4.3, 8,0)</f>
        <v>83.448275862068897</v>
      </c>
      <c r="K29" s="24">
        <f>VLOOKUP(CONCATENATE(Lookup!$B$2,$A29), t4.3, 9,0)</f>
        <v>11.0344827586206</v>
      </c>
      <c r="L29" s="24">
        <f>VLOOKUP(CONCATENATE(Lookup!$B$2,$A29), t4.3, 10,0)</f>
        <v>5.5172413793103399</v>
      </c>
      <c r="M29" s="24" t="str">
        <f>VLOOKUP(CONCATENATE(Lookup!$B$2,$A29), t4.3, 11,0)</f>
        <v>-</v>
      </c>
    </row>
    <row r="30" spans="1:13" s="3" customFormat="1" ht="12.75" x14ac:dyDescent="0.2">
      <c r="A30" s="3" t="s">
        <v>50</v>
      </c>
      <c r="B30" s="3" t="s">
        <v>50</v>
      </c>
      <c r="C30" s="22">
        <f>VLOOKUP(CONCATENATE(Lookup!$B$2,$A30), t4.3, 2,0)</f>
        <v>1017</v>
      </c>
      <c r="D30" s="22">
        <f>VLOOKUP(CONCATENATE(Lookup!$B$2,$A30), t4.3, 3,0)</f>
        <v>921</v>
      </c>
      <c r="E30" s="22">
        <f>VLOOKUP(CONCATENATE(Lookup!$B$2,$A30), t4.3, 4,0)</f>
        <v>77</v>
      </c>
      <c r="F30" s="22">
        <f>VLOOKUP(CONCATENATE(Lookup!$B$2,$A30), t4.3, 5,0)</f>
        <v>12</v>
      </c>
      <c r="G30" s="22">
        <f>VLOOKUP(CONCATENATE(Lookup!$B$2,$A30), t4.3, 6,0)</f>
        <v>5</v>
      </c>
      <c r="H30" s="22">
        <f>VLOOKUP(CONCATENATE(Lookup!$B$2,$A30), t4.3, 7,0)</f>
        <v>2</v>
      </c>
      <c r="I30" s="23" t="s">
        <v>28</v>
      </c>
      <c r="J30" s="24">
        <f>VLOOKUP(CONCATENATE(Lookup!$B$2,$A30), t4.3, 8,0)</f>
        <v>90.738916256157594</v>
      </c>
      <c r="K30" s="24">
        <f>VLOOKUP(CONCATENATE(Lookup!$B$2,$A30), t4.3, 9,0)</f>
        <v>7.5862068965517198</v>
      </c>
      <c r="L30" s="24">
        <f>VLOOKUP(CONCATENATE(Lookup!$B$2,$A30), t4.3, 10,0)</f>
        <v>1.18226600985221</v>
      </c>
      <c r="M30" s="24">
        <f>VLOOKUP(CONCATENATE(Lookup!$B$2,$A30), t4.3, 11,0)</f>
        <v>0.49261083743842299</v>
      </c>
    </row>
    <row r="31" spans="1:13" s="3" customFormat="1" ht="12.75" x14ac:dyDescent="0.2">
      <c r="A31" s="3" t="s">
        <v>51</v>
      </c>
      <c r="B31" s="3" t="s">
        <v>51</v>
      </c>
      <c r="C31" s="22">
        <f>VLOOKUP(CONCATENATE(Lookup!$B$2,$A31), t4.3, 2,0)</f>
        <v>1702</v>
      </c>
      <c r="D31" s="22">
        <f>VLOOKUP(CONCATENATE(Lookup!$B$2,$A31), t4.3, 3,0)</f>
        <v>1515</v>
      </c>
      <c r="E31" s="22">
        <f>VLOOKUP(CONCATENATE(Lookup!$B$2,$A31), t4.3, 4,0)</f>
        <v>161</v>
      </c>
      <c r="F31" s="22">
        <f>VLOOKUP(CONCATENATE(Lookup!$B$2,$A31), t4.3, 5,0)</f>
        <v>25</v>
      </c>
      <c r="G31" s="22" t="str">
        <f>VLOOKUP(CONCATENATE(Lookup!$B$2,$A31), t4.3, 6,0)</f>
        <v>-</v>
      </c>
      <c r="H31" s="22">
        <f>VLOOKUP(CONCATENATE(Lookup!$B$2,$A31), t4.3, 7,0)</f>
        <v>1</v>
      </c>
      <c r="I31" s="23" t="s">
        <v>28</v>
      </c>
      <c r="J31" s="24">
        <f>VLOOKUP(CONCATENATE(Lookup!$B$2,$A31), t4.3, 8,0)</f>
        <v>89.065255731922406</v>
      </c>
      <c r="K31" s="24">
        <f>VLOOKUP(CONCATENATE(Lookup!$B$2,$A31), t4.3, 9,0)</f>
        <v>9.4650205761316801</v>
      </c>
      <c r="L31" s="24">
        <f>VLOOKUP(CONCATENATE(Lookup!$B$2,$A31), t4.3, 10,0)</f>
        <v>1.46972369194591</v>
      </c>
      <c r="M31" s="24" t="str">
        <f>VLOOKUP(CONCATENATE(Lookup!$B$2,$A31), t4.3, 11,0)</f>
        <v>-</v>
      </c>
    </row>
    <row r="32" spans="1:13" s="3" customFormat="1" ht="12.75" x14ac:dyDescent="0.2">
      <c r="A32" s="3" t="s">
        <v>52</v>
      </c>
      <c r="B32" s="3" t="s">
        <v>52</v>
      </c>
      <c r="C32" s="22">
        <f>VLOOKUP(CONCATENATE(Lookup!$B$2,$A32), t4.3, 2,0)</f>
        <v>579</v>
      </c>
      <c r="D32" s="22">
        <f>VLOOKUP(CONCATENATE(Lookup!$B$2,$A32), t4.3, 3,0)</f>
        <v>536</v>
      </c>
      <c r="E32" s="22">
        <f>VLOOKUP(CONCATENATE(Lookup!$B$2,$A32), t4.3, 4,0)</f>
        <v>41</v>
      </c>
      <c r="F32" s="22">
        <f>VLOOKUP(CONCATENATE(Lookup!$B$2,$A32), t4.3, 5,0)</f>
        <v>1</v>
      </c>
      <c r="G32" s="22" t="str">
        <f>VLOOKUP(CONCATENATE(Lookup!$B$2,$A32), t4.3, 6,0)</f>
        <v>-</v>
      </c>
      <c r="H32" s="22">
        <f>VLOOKUP(CONCATENATE(Lookup!$B$2,$A32), t4.3, 7,0)</f>
        <v>1</v>
      </c>
      <c r="I32" s="23" t="s">
        <v>28</v>
      </c>
      <c r="J32" s="24">
        <f>VLOOKUP(CONCATENATE(Lookup!$B$2,$A32), t4.3, 8,0)</f>
        <v>92.733564013840805</v>
      </c>
      <c r="K32" s="24">
        <f>VLOOKUP(CONCATENATE(Lookup!$B$2,$A32), t4.3, 9,0)</f>
        <v>7.0934256055363303</v>
      </c>
      <c r="L32" s="24">
        <f>VLOOKUP(CONCATENATE(Lookup!$B$2,$A32), t4.3, 10,0)</f>
        <v>0.173010380622837</v>
      </c>
      <c r="M32" s="24" t="str">
        <f>VLOOKUP(CONCATENATE(Lookup!$B$2,$A32), t4.3, 11,0)</f>
        <v>-</v>
      </c>
    </row>
    <row r="33" spans="1:13" s="3" customFormat="1" ht="12.75" x14ac:dyDescent="0.2">
      <c r="A33" s="3" t="s">
        <v>53</v>
      </c>
      <c r="B33" s="3" t="s">
        <v>53</v>
      </c>
      <c r="C33" s="22">
        <f>VLOOKUP(CONCATENATE(Lookup!$B$2,$A33), t4.3, 2,0)</f>
        <v>152</v>
      </c>
      <c r="D33" s="22">
        <f>VLOOKUP(CONCATENATE(Lookup!$B$2,$A33), t4.3, 3,0)</f>
        <v>139</v>
      </c>
      <c r="E33" s="22">
        <f>VLOOKUP(CONCATENATE(Lookup!$B$2,$A33), t4.3, 4,0)</f>
        <v>10</v>
      </c>
      <c r="F33" s="22">
        <f>VLOOKUP(CONCATENATE(Lookup!$B$2,$A33), t4.3, 5,0)</f>
        <v>1</v>
      </c>
      <c r="G33" s="22">
        <f>VLOOKUP(CONCATENATE(Lookup!$B$2,$A33), t4.3, 6,0)</f>
        <v>1</v>
      </c>
      <c r="H33" s="22">
        <f>VLOOKUP(CONCATENATE(Lookup!$B$2,$A33), t4.3, 7,0)</f>
        <v>1</v>
      </c>
      <c r="I33" s="23" t="s">
        <v>28</v>
      </c>
      <c r="J33" s="24">
        <f>VLOOKUP(CONCATENATE(Lookup!$B$2,$A33), t4.3, 8,0)</f>
        <v>92.052980132450301</v>
      </c>
      <c r="K33" s="24">
        <f>VLOOKUP(CONCATENATE(Lookup!$B$2,$A33), t4.3, 9,0)</f>
        <v>6.6225165562913899</v>
      </c>
      <c r="L33" s="24">
        <f>VLOOKUP(CONCATENATE(Lookup!$B$2,$A33), t4.3, 10,0)</f>
        <v>0.66225165562913901</v>
      </c>
      <c r="M33" s="24">
        <f>VLOOKUP(CONCATENATE(Lookup!$B$2,$A33), t4.3, 11,0)</f>
        <v>0.66225165562913901</v>
      </c>
    </row>
    <row r="34" spans="1:13" s="3" customFormat="1" ht="12.75" x14ac:dyDescent="0.2">
      <c r="A34" s="3" t="s">
        <v>54</v>
      </c>
      <c r="B34" s="3" t="s">
        <v>54</v>
      </c>
      <c r="C34" s="22">
        <f>VLOOKUP(CONCATENATE(Lookup!$B$2,$A34), t4.3, 2,0)</f>
        <v>806</v>
      </c>
      <c r="D34" s="22">
        <f>VLOOKUP(CONCATENATE(Lookup!$B$2,$A34), t4.3, 3,0)</f>
        <v>751</v>
      </c>
      <c r="E34" s="22">
        <f>VLOOKUP(CONCATENATE(Lookup!$B$2,$A34), t4.3, 4,0)</f>
        <v>43</v>
      </c>
      <c r="F34" s="22">
        <f>VLOOKUP(CONCATENATE(Lookup!$B$2,$A34), t4.3, 5,0)</f>
        <v>11</v>
      </c>
      <c r="G34" s="22" t="str">
        <f>VLOOKUP(CONCATENATE(Lookup!$B$2,$A34), t4.3, 6,0)</f>
        <v>-</v>
      </c>
      <c r="H34" s="22">
        <f>VLOOKUP(CONCATENATE(Lookup!$B$2,$A34), t4.3, 7,0)</f>
        <v>1</v>
      </c>
      <c r="I34" s="23" t="s">
        <v>28</v>
      </c>
      <c r="J34" s="24">
        <f>VLOOKUP(CONCATENATE(Lookup!$B$2,$A34), t4.3, 8,0)</f>
        <v>93.291925465838503</v>
      </c>
      <c r="K34" s="24">
        <f>VLOOKUP(CONCATENATE(Lookup!$B$2,$A34), t4.3, 9,0)</f>
        <v>5.34161490683229</v>
      </c>
      <c r="L34" s="24">
        <f>VLOOKUP(CONCATENATE(Lookup!$B$2,$A34), t4.3, 10,0)</f>
        <v>1.36645962732919</v>
      </c>
      <c r="M34" s="24" t="str">
        <f>VLOOKUP(CONCATENATE(Lookup!$B$2,$A34), t4.3, 11,0)</f>
        <v>-</v>
      </c>
    </row>
    <row r="35" spans="1:13" s="3" customFormat="1" ht="12.75" x14ac:dyDescent="0.2">
      <c r="A35" s="3" t="s">
        <v>55</v>
      </c>
      <c r="B35" s="3" t="s">
        <v>55</v>
      </c>
      <c r="C35" s="22">
        <f>VLOOKUP(CONCATENATE(Lookup!$B$2,$A35), t4.3, 2,0)</f>
        <v>2938</v>
      </c>
      <c r="D35" s="22">
        <f>VLOOKUP(CONCATENATE(Lookup!$B$2,$A35), t4.3, 3,0)</f>
        <v>2646</v>
      </c>
      <c r="E35" s="22">
        <f>VLOOKUP(CONCATENATE(Lookup!$B$2,$A35), t4.3, 4,0)</f>
        <v>246</v>
      </c>
      <c r="F35" s="22">
        <f>VLOOKUP(CONCATENATE(Lookup!$B$2,$A35), t4.3, 5,0)</f>
        <v>34</v>
      </c>
      <c r="G35" s="22">
        <f>VLOOKUP(CONCATENATE(Lookup!$B$2,$A35), t4.3, 6,0)</f>
        <v>1</v>
      </c>
      <c r="H35" s="22">
        <f>VLOOKUP(CONCATENATE(Lookup!$B$2,$A35), t4.3, 7,0)</f>
        <v>11</v>
      </c>
      <c r="I35" s="23" t="s">
        <v>28</v>
      </c>
      <c r="J35" s="24">
        <f>VLOOKUP(CONCATENATE(Lookup!$B$2,$A35), t4.3, 8,0)</f>
        <v>90.399726682610094</v>
      </c>
      <c r="K35" s="24">
        <f>VLOOKUP(CONCATENATE(Lookup!$B$2,$A35), t4.3, 9,0)</f>
        <v>8.4045097369320096</v>
      </c>
      <c r="L35" s="24">
        <f>VLOOKUP(CONCATENATE(Lookup!$B$2,$A35), t4.3, 10,0)</f>
        <v>1.16159890673044</v>
      </c>
      <c r="M35" s="24">
        <f>VLOOKUP(CONCATENATE(Lookup!$B$2,$A35), t4.3, 11,0)</f>
        <v>3.4164673727365903E-2</v>
      </c>
    </row>
    <row r="36" spans="1:13" s="3" customFormat="1" ht="12.75" x14ac:dyDescent="0.2">
      <c r="A36" s="3" t="s">
        <v>56</v>
      </c>
      <c r="B36" s="3" t="s">
        <v>56</v>
      </c>
      <c r="C36" s="22">
        <f>VLOOKUP(CONCATENATE(Lookup!$B$2,$A36), t4.3, 2,0)</f>
        <v>635</v>
      </c>
      <c r="D36" s="22">
        <f>VLOOKUP(CONCATENATE(Lookup!$B$2,$A36), t4.3, 3,0)</f>
        <v>588</v>
      </c>
      <c r="E36" s="22">
        <f>VLOOKUP(CONCATENATE(Lookup!$B$2,$A36), t4.3, 4,0)</f>
        <v>37</v>
      </c>
      <c r="F36" s="22">
        <f>VLOOKUP(CONCATENATE(Lookup!$B$2,$A36), t4.3, 5,0)</f>
        <v>5</v>
      </c>
      <c r="G36" s="22">
        <f>VLOOKUP(CONCATENATE(Lookup!$B$2,$A36), t4.3, 6,0)</f>
        <v>2</v>
      </c>
      <c r="H36" s="22">
        <f>VLOOKUP(CONCATENATE(Lookup!$B$2,$A36), t4.3, 7,0)</f>
        <v>3</v>
      </c>
      <c r="I36" s="23" t="s">
        <v>28</v>
      </c>
      <c r="J36" s="24">
        <f>VLOOKUP(CONCATENATE(Lookup!$B$2,$A36), t4.3, 8,0)</f>
        <v>93.037974683544306</v>
      </c>
      <c r="K36" s="24">
        <f>VLOOKUP(CONCATENATE(Lookup!$B$2,$A36), t4.3, 9,0)</f>
        <v>5.8544303797468302</v>
      </c>
      <c r="L36" s="24">
        <f>VLOOKUP(CONCATENATE(Lookup!$B$2,$A36), t4.3, 10,0)</f>
        <v>0.791139240506329</v>
      </c>
      <c r="M36" s="24">
        <f>VLOOKUP(CONCATENATE(Lookup!$B$2,$A36), t4.3, 11,0)</f>
        <v>0.316455696202531</v>
      </c>
    </row>
    <row r="37" spans="1:13" s="3" customFormat="1" ht="12.75" x14ac:dyDescent="0.2">
      <c r="A37" s="3" t="s">
        <v>57</v>
      </c>
      <c r="B37" s="3" t="s">
        <v>57</v>
      </c>
      <c r="C37" s="22">
        <f>VLOOKUP(CONCATENATE(Lookup!$B$2,$A37), t4.3, 2,0)</f>
        <v>795</v>
      </c>
      <c r="D37" s="22">
        <f>VLOOKUP(CONCATENATE(Lookup!$B$2,$A37), t4.3, 3,0)</f>
        <v>710</v>
      </c>
      <c r="E37" s="22">
        <f>VLOOKUP(CONCATENATE(Lookup!$B$2,$A37), t4.3, 4,0)</f>
        <v>75</v>
      </c>
      <c r="F37" s="22">
        <f>VLOOKUP(CONCATENATE(Lookup!$B$2,$A37), t4.3, 5,0)</f>
        <v>8</v>
      </c>
      <c r="G37" s="22" t="str">
        <f>VLOOKUP(CONCATENATE(Lookup!$B$2,$A37), t4.3, 6,0)</f>
        <v>-</v>
      </c>
      <c r="H37" s="22">
        <f>VLOOKUP(CONCATENATE(Lookup!$B$2,$A37), t4.3, 7,0)</f>
        <v>2</v>
      </c>
      <c r="I37" s="23" t="s">
        <v>28</v>
      </c>
      <c r="J37" s="24">
        <f>VLOOKUP(CONCATENATE(Lookup!$B$2,$A37), t4.3, 8,0)</f>
        <v>89.533417402269805</v>
      </c>
      <c r="K37" s="24">
        <f>VLOOKUP(CONCATENATE(Lookup!$B$2,$A37), t4.3, 9,0)</f>
        <v>9.4577553593946995</v>
      </c>
      <c r="L37" s="24">
        <f>VLOOKUP(CONCATENATE(Lookup!$B$2,$A37), t4.3, 10,0)</f>
        <v>1.00882723833543</v>
      </c>
      <c r="M37" s="24" t="str">
        <f>VLOOKUP(CONCATENATE(Lookup!$B$2,$A37), t4.3, 11,0)</f>
        <v>-</v>
      </c>
    </row>
    <row r="38" spans="1:13" s="3" customFormat="1" ht="12.75" x14ac:dyDescent="0.2">
      <c r="A38" s="3" t="s">
        <v>58</v>
      </c>
      <c r="B38" s="3" t="s">
        <v>58</v>
      </c>
      <c r="C38" s="22">
        <f>VLOOKUP(CONCATENATE(Lookup!$B$2,$A38), t4.3, 2,0)</f>
        <v>1625</v>
      </c>
      <c r="D38" s="22">
        <f>VLOOKUP(CONCATENATE(Lookup!$B$2,$A38), t4.3, 3,0)</f>
        <v>1463</v>
      </c>
      <c r="E38" s="22">
        <f>VLOOKUP(CONCATENATE(Lookup!$B$2,$A38), t4.3, 4,0)</f>
        <v>98</v>
      </c>
      <c r="F38" s="22">
        <f>VLOOKUP(CONCATENATE(Lookup!$B$2,$A38), t4.3, 5,0)</f>
        <v>19</v>
      </c>
      <c r="G38" s="22" t="str">
        <f>VLOOKUP(CONCATENATE(Lookup!$B$2,$A38), t4.3, 6,0)</f>
        <v>-</v>
      </c>
      <c r="H38" s="22">
        <f>VLOOKUP(CONCATENATE(Lookup!$B$2,$A38), t4.3, 7,0)</f>
        <v>45</v>
      </c>
      <c r="I38" s="23" t="s">
        <v>28</v>
      </c>
      <c r="J38" s="24">
        <f>VLOOKUP(CONCATENATE(Lookup!$B$2,$A38), t4.3, 8,0)</f>
        <v>92.5949367088607</v>
      </c>
      <c r="K38" s="24">
        <f>VLOOKUP(CONCATENATE(Lookup!$B$2,$A38), t4.3, 9,0)</f>
        <v>6.2025316455696098</v>
      </c>
      <c r="L38" s="24">
        <f>VLOOKUP(CONCATENATE(Lookup!$B$2,$A38), t4.3, 10,0)</f>
        <v>1.20253164556962</v>
      </c>
      <c r="M38" s="24" t="str">
        <f>VLOOKUP(CONCATENATE(Lookup!$B$2,$A38), t4.3, 11,0)</f>
        <v>-</v>
      </c>
    </row>
    <row r="39" spans="1:13" s="3" customFormat="1" ht="12.75" x14ac:dyDescent="0.2">
      <c r="A39" s="3" t="s">
        <v>59</v>
      </c>
      <c r="B39" s="3" t="s">
        <v>59</v>
      </c>
      <c r="C39" s="22">
        <f>VLOOKUP(CONCATENATE(Lookup!$B$2,$A39), t4.3, 2,0)</f>
        <v>80</v>
      </c>
      <c r="D39" s="22">
        <f>VLOOKUP(CONCATENATE(Lookup!$B$2,$A39), t4.3, 3,0)</f>
        <v>72</v>
      </c>
      <c r="E39" s="22">
        <f>VLOOKUP(CONCATENATE(Lookup!$B$2,$A39), t4.3, 4,0)</f>
        <v>6</v>
      </c>
      <c r="F39" s="22">
        <f>VLOOKUP(CONCATENATE(Lookup!$B$2,$A39), t4.3, 5,0)</f>
        <v>1</v>
      </c>
      <c r="G39" s="22" t="str">
        <f>VLOOKUP(CONCATENATE(Lookup!$B$2,$A39), t4.3, 6,0)</f>
        <v>-</v>
      </c>
      <c r="H39" s="22">
        <f>VLOOKUP(CONCATENATE(Lookup!$B$2,$A39), t4.3, 7,0)</f>
        <v>1</v>
      </c>
      <c r="I39" s="23" t="s">
        <v>28</v>
      </c>
      <c r="J39" s="24">
        <f>VLOOKUP(CONCATENATE(Lookup!$B$2,$A39), t4.3, 8,0)</f>
        <v>91.139240506329102</v>
      </c>
      <c r="K39" s="24">
        <f>VLOOKUP(CONCATENATE(Lookup!$B$2,$A39), t4.3, 9,0)</f>
        <v>7.59493670886076</v>
      </c>
      <c r="L39" s="24">
        <f>VLOOKUP(CONCATENATE(Lookup!$B$2,$A39), t4.3, 10,0)</f>
        <v>1.26582278481012</v>
      </c>
      <c r="M39" s="24" t="str">
        <f>VLOOKUP(CONCATENATE(Lookup!$B$2,$A39), t4.3, 11,0)</f>
        <v>-</v>
      </c>
    </row>
    <row r="40" spans="1:13" s="3" customFormat="1" ht="12.75" x14ac:dyDescent="0.2">
      <c r="A40" s="9" t="s">
        <v>2</v>
      </c>
      <c r="B40" s="9" t="s">
        <v>2</v>
      </c>
      <c r="C40" s="25">
        <f>VLOOKUP(CONCATENATE(Lookup!$B$2,$A40), t4.3, 2,0)</f>
        <v>44383</v>
      </c>
      <c r="D40" s="25">
        <f>VLOOKUP(CONCATENATE(Lookup!$B$2,$A40), t4.3, 3,0)</f>
        <v>40089</v>
      </c>
      <c r="E40" s="25">
        <f>VLOOKUP(CONCATENATE(Lookup!$B$2,$A40), t4.3, 4,0)</f>
        <v>3466</v>
      </c>
      <c r="F40" s="25">
        <f>VLOOKUP(CONCATENATE(Lookup!$B$2,$A40), t4.3, 5,0)</f>
        <v>577</v>
      </c>
      <c r="G40" s="25">
        <f>VLOOKUP(CONCATENATE(Lookup!$B$2,$A40), t4.3, 6,0)</f>
        <v>23</v>
      </c>
      <c r="H40" s="25">
        <f>VLOOKUP(CONCATENATE(Lookup!$B$2,$A40), t4.3, 7,0)</f>
        <v>228</v>
      </c>
      <c r="I40" s="26" t="s">
        <v>28</v>
      </c>
      <c r="J40" s="27">
        <f>VLOOKUP(CONCATENATE(Lookup!$B$2,$A40), t4.3, 8,0)</f>
        <v>90.791529838070403</v>
      </c>
      <c r="K40" s="27">
        <f>VLOOKUP(CONCATENATE(Lookup!$B$2,$A40), t4.3, 9,0)</f>
        <v>7.8496206545125098</v>
      </c>
      <c r="L40" s="27">
        <f>VLOOKUP(CONCATENATE(Lookup!$B$2,$A40), t4.3, 10,0)</f>
        <v>1.3067602762993999</v>
      </c>
      <c r="M40" s="27">
        <f>VLOOKUP(CONCATENATE(Lookup!$B$2,$A40), t4.3, 11,0)</f>
        <v>5.2089231117653699E-2</v>
      </c>
    </row>
    <row r="41" spans="1:13" s="3" customFormat="1" ht="12.75" x14ac:dyDescent="0.2"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</row>
    <row r="42" spans="1:13" x14ac:dyDescent="0.2">
      <c r="B42" s="16" t="s">
        <v>1052</v>
      </c>
    </row>
    <row r="43" spans="1:13" x14ac:dyDescent="0.2">
      <c r="B43" s="17" t="s">
        <v>64</v>
      </c>
    </row>
    <row r="44" spans="1:13" x14ac:dyDescent="0.2">
      <c r="B44" s="16" t="s">
        <v>90</v>
      </c>
    </row>
    <row r="45" spans="1:13" x14ac:dyDescent="0.2">
      <c r="B45" s="16" t="s">
        <v>1044</v>
      </c>
    </row>
    <row r="46" spans="1:13" x14ac:dyDescent="0.2">
      <c r="B46" s="16" t="s">
        <v>91</v>
      </c>
    </row>
  </sheetData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41" r:id="rId3" name="Drop Down 1">
              <controlPr defaultSize="0" autoLine="0" autoPict="0">
                <anchor moveWithCells="1">
                  <from>
                    <xdr:col>1</xdr:col>
                    <xdr:colOff>466725</xdr:colOff>
                    <xdr:row>3</xdr:row>
                    <xdr:rowOff>0</xdr:rowOff>
                  </from>
                  <to>
                    <xdr:col>1</xdr:col>
                    <xdr:colOff>1533525</xdr:colOff>
                    <xdr:row>4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2A0AA-F0F7-448D-9794-5DE9DA6740C5}">
  <dimension ref="A1:K681"/>
  <sheetViews>
    <sheetView zoomScale="90" zoomScaleNormal="90" workbookViewId="0">
      <selection sqref="A1:XFD1048576"/>
    </sheetView>
  </sheetViews>
  <sheetFormatPr defaultRowHeight="15" x14ac:dyDescent="0.25"/>
  <cols>
    <col min="1" max="1" width="29.7109375" bestFit="1" customWidth="1"/>
    <col min="2" max="11" width="9.140625" style="21"/>
  </cols>
  <sheetData>
    <row r="1" spans="1:11" x14ac:dyDescent="0.25">
      <c r="A1" t="s">
        <v>79</v>
      </c>
      <c r="B1" s="21" t="s">
        <v>17</v>
      </c>
      <c r="C1" s="21" t="s">
        <v>80</v>
      </c>
      <c r="D1" s="21" t="s">
        <v>81</v>
      </c>
      <c r="E1" s="21" t="s">
        <v>82</v>
      </c>
      <c r="F1" s="21" t="s">
        <v>83</v>
      </c>
      <c r="G1" s="21" t="s">
        <v>59</v>
      </c>
      <c r="H1" s="21" t="s">
        <v>84</v>
      </c>
      <c r="I1" s="21" t="s">
        <v>85</v>
      </c>
      <c r="J1" s="21" t="s">
        <v>86</v>
      </c>
      <c r="K1" s="21" t="s">
        <v>87</v>
      </c>
    </row>
    <row r="2" spans="1:11" x14ac:dyDescent="0.25">
      <c r="A2" t="s">
        <v>419</v>
      </c>
      <c r="B2" s="21">
        <v>2074</v>
      </c>
      <c r="C2" s="21">
        <v>8</v>
      </c>
      <c r="D2" s="21">
        <v>9</v>
      </c>
      <c r="E2" s="21">
        <v>10</v>
      </c>
      <c r="F2" s="21">
        <v>3</v>
      </c>
      <c r="G2" s="21">
        <v>2044</v>
      </c>
      <c r="H2" s="21">
        <v>26.6666666666666</v>
      </c>
      <c r="I2" s="21">
        <v>30</v>
      </c>
      <c r="J2" s="21">
        <v>33.3333333333333</v>
      </c>
      <c r="K2" s="21">
        <v>10</v>
      </c>
    </row>
    <row r="3" spans="1:11" x14ac:dyDescent="0.25">
      <c r="A3" t="s">
        <v>420</v>
      </c>
      <c r="B3" s="21">
        <v>2347</v>
      </c>
      <c r="C3" s="21">
        <v>223</v>
      </c>
      <c r="D3" s="21">
        <v>8</v>
      </c>
      <c r="E3" s="21">
        <v>13</v>
      </c>
      <c r="F3" s="21">
        <v>4</v>
      </c>
      <c r="G3" s="21">
        <v>2099</v>
      </c>
      <c r="H3" s="21">
        <v>89.919354838709594</v>
      </c>
      <c r="I3" s="21">
        <v>3.2258064516128999</v>
      </c>
      <c r="J3" s="21">
        <v>5.24193548387096</v>
      </c>
      <c r="K3" s="21">
        <v>1.61290322580645</v>
      </c>
    </row>
    <row r="4" spans="1:11" x14ac:dyDescent="0.25">
      <c r="A4" t="s">
        <v>421</v>
      </c>
      <c r="B4" s="21">
        <v>1078</v>
      </c>
      <c r="C4" s="21">
        <v>390</v>
      </c>
      <c r="D4" s="21">
        <v>9</v>
      </c>
      <c r="E4" s="21">
        <v>3</v>
      </c>
      <c r="F4" s="21" t="s">
        <v>1104</v>
      </c>
      <c r="G4" s="21">
        <v>676</v>
      </c>
      <c r="H4" s="21">
        <v>97.014925373134304</v>
      </c>
      <c r="I4" s="21">
        <v>2.23880597014925</v>
      </c>
      <c r="J4" s="21">
        <v>0.74626865671641696</v>
      </c>
      <c r="K4" s="21" t="s">
        <v>1104</v>
      </c>
    </row>
    <row r="5" spans="1:11" x14ac:dyDescent="0.25">
      <c r="A5" t="s">
        <v>422</v>
      </c>
      <c r="B5" s="21">
        <v>748</v>
      </c>
      <c r="C5" s="21">
        <v>715</v>
      </c>
      <c r="D5" s="21">
        <v>3</v>
      </c>
      <c r="E5" s="21">
        <v>3</v>
      </c>
      <c r="F5" s="21" t="s">
        <v>1104</v>
      </c>
      <c r="G5" s="21">
        <v>27</v>
      </c>
      <c r="H5" s="21">
        <v>99.167822468793304</v>
      </c>
      <c r="I5" s="21">
        <v>0.41608876560332803</v>
      </c>
      <c r="J5" s="21">
        <v>0.41608876560332803</v>
      </c>
      <c r="K5" s="21" t="s">
        <v>1104</v>
      </c>
    </row>
    <row r="6" spans="1:11" x14ac:dyDescent="0.25">
      <c r="A6" t="s">
        <v>423</v>
      </c>
      <c r="B6" s="21">
        <v>4419</v>
      </c>
      <c r="C6" s="21">
        <v>3722</v>
      </c>
      <c r="D6" s="21">
        <v>36</v>
      </c>
      <c r="E6" s="21">
        <v>31</v>
      </c>
      <c r="F6" s="21">
        <v>4</v>
      </c>
      <c r="G6" s="21">
        <v>626</v>
      </c>
      <c r="H6" s="21">
        <v>98.128130767202705</v>
      </c>
      <c r="I6" s="21">
        <v>0.94911679409438399</v>
      </c>
      <c r="J6" s="21">
        <v>0.81729501713683095</v>
      </c>
      <c r="K6" s="21">
        <v>0.105457421566042</v>
      </c>
    </row>
    <row r="7" spans="1:11" x14ac:dyDescent="0.25">
      <c r="A7" t="s">
        <v>424</v>
      </c>
      <c r="B7" s="21">
        <v>489</v>
      </c>
      <c r="C7" s="21">
        <v>360</v>
      </c>
      <c r="D7" s="21">
        <v>1</v>
      </c>
      <c r="E7" s="21">
        <v>5</v>
      </c>
      <c r="F7" s="21" t="s">
        <v>1104</v>
      </c>
      <c r="G7" s="21">
        <v>123</v>
      </c>
      <c r="H7" s="21">
        <v>98.360655737704903</v>
      </c>
      <c r="I7" s="21">
        <v>0.27322404371584702</v>
      </c>
      <c r="J7" s="21">
        <v>1.3661202185792301</v>
      </c>
      <c r="K7" s="21" t="s">
        <v>1104</v>
      </c>
    </row>
    <row r="8" spans="1:11" x14ac:dyDescent="0.25">
      <c r="A8" t="s">
        <v>425</v>
      </c>
      <c r="B8" s="21">
        <v>1395</v>
      </c>
      <c r="C8" s="21">
        <v>1301</v>
      </c>
      <c r="D8" s="21">
        <v>9</v>
      </c>
      <c r="E8" s="21">
        <v>5</v>
      </c>
      <c r="F8" s="21" t="s">
        <v>1104</v>
      </c>
      <c r="G8" s="21">
        <v>80</v>
      </c>
      <c r="H8" s="21">
        <v>98.935361216730001</v>
      </c>
      <c r="I8" s="21">
        <v>0.684410646387832</v>
      </c>
      <c r="J8" s="21">
        <v>0.38022813688212898</v>
      </c>
      <c r="K8" s="21" t="s">
        <v>1104</v>
      </c>
    </row>
    <row r="9" spans="1:11" x14ac:dyDescent="0.25">
      <c r="A9" t="s">
        <v>426</v>
      </c>
      <c r="B9" s="21">
        <v>1436</v>
      </c>
      <c r="C9" s="21">
        <v>504</v>
      </c>
      <c r="D9" s="21">
        <v>5</v>
      </c>
      <c r="E9" s="21">
        <v>4</v>
      </c>
      <c r="F9" s="21" t="s">
        <v>1104</v>
      </c>
      <c r="G9" s="21">
        <v>923</v>
      </c>
      <c r="H9" s="21">
        <v>98.245614035087698</v>
      </c>
      <c r="I9" s="21">
        <v>0.974658869395711</v>
      </c>
      <c r="J9" s="21">
        <v>0.77972709551656905</v>
      </c>
      <c r="K9" s="21" t="s">
        <v>1104</v>
      </c>
    </row>
    <row r="10" spans="1:11" x14ac:dyDescent="0.25">
      <c r="A10" t="s">
        <v>427</v>
      </c>
      <c r="B10" s="21">
        <v>1254</v>
      </c>
      <c r="C10" s="21">
        <v>1151</v>
      </c>
      <c r="D10" s="21">
        <v>3</v>
      </c>
      <c r="E10" s="21">
        <v>2</v>
      </c>
      <c r="F10" s="21" t="s">
        <v>1104</v>
      </c>
      <c r="G10" s="21">
        <v>98</v>
      </c>
      <c r="H10" s="21">
        <v>99.567474048442904</v>
      </c>
      <c r="I10" s="21">
        <v>0.25951557093425598</v>
      </c>
      <c r="J10" s="21">
        <v>0.173010380622837</v>
      </c>
      <c r="K10" s="21" t="s">
        <v>1104</v>
      </c>
    </row>
    <row r="11" spans="1:11" x14ac:dyDescent="0.25">
      <c r="A11" t="s">
        <v>428</v>
      </c>
      <c r="B11" s="21">
        <v>905</v>
      </c>
      <c r="C11" s="21">
        <v>395</v>
      </c>
      <c r="D11" s="21">
        <v>4</v>
      </c>
      <c r="E11" s="21">
        <v>4</v>
      </c>
      <c r="F11" s="21" t="s">
        <v>1104</v>
      </c>
      <c r="G11" s="21">
        <v>502</v>
      </c>
      <c r="H11" s="21">
        <v>98.014888337468904</v>
      </c>
      <c r="I11" s="21">
        <v>0.99255583126550795</v>
      </c>
      <c r="J11" s="21">
        <v>0.99255583126550795</v>
      </c>
      <c r="K11" s="21" t="s">
        <v>1104</v>
      </c>
    </row>
    <row r="12" spans="1:11" x14ac:dyDescent="0.25">
      <c r="A12" t="s">
        <v>429</v>
      </c>
      <c r="B12" s="21">
        <v>899</v>
      </c>
      <c r="C12" s="21">
        <v>857</v>
      </c>
      <c r="D12" s="21">
        <v>5</v>
      </c>
      <c r="E12" s="21">
        <v>8</v>
      </c>
      <c r="F12" s="21" t="s">
        <v>1104</v>
      </c>
      <c r="G12" s="21">
        <v>29</v>
      </c>
      <c r="H12" s="21">
        <v>98.505747126436702</v>
      </c>
      <c r="I12" s="21">
        <v>0.57471264367816</v>
      </c>
      <c r="J12" s="21">
        <v>0.91954022988505701</v>
      </c>
      <c r="K12" s="21" t="s">
        <v>1104</v>
      </c>
    </row>
    <row r="13" spans="1:11" x14ac:dyDescent="0.25">
      <c r="A13" t="s">
        <v>430</v>
      </c>
      <c r="B13" s="21">
        <v>920</v>
      </c>
      <c r="C13" s="21">
        <v>833</v>
      </c>
      <c r="D13" s="21">
        <v>6</v>
      </c>
      <c r="E13" s="21">
        <v>5</v>
      </c>
      <c r="F13" s="21">
        <v>1</v>
      </c>
      <c r="G13" s="21">
        <v>75</v>
      </c>
      <c r="H13" s="21">
        <v>98.579881656804702</v>
      </c>
      <c r="I13" s="21">
        <v>0.71005917159763299</v>
      </c>
      <c r="J13" s="21">
        <v>0.59171597633136097</v>
      </c>
      <c r="K13" s="21">
        <v>0.118343195266272</v>
      </c>
    </row>
    <row r="14" spans="1:11" x14ac:dyDescent="0.25">
      <c r="A14" t="s">
        <v>431</v>
      </c>
      <c r="B14" s="21">
        <v>1680</v>
      </c>
      <c r="C14" s="21">
        <v>1164</v>
      </c>
      <c r="D14" s="21">
        <v>9</v>
      </c>
      <c r="E14" s="21">
        <v>10</v>
      </c>
      <c r="F14" s="21">
        <v>1</v>
      </c>
      <c r="G14" s="21">
        <v>496</v>
      </c>
      <c r="H14" s="21">
        <v>98.310810810810807</v>
      </c>
      <c r="I14" s="21">
        <v>0.76013513513513498</v>
      </c>
      <c r="J14" s="21">
        <v>0.84459459459459396</v>
      </c>
      <c r="K14" s="21">
        <v>8.4459459459459402E-2</v>
      </c>
    </row>
    <row r="15" spans="1:11" x14ac:dyDescent="0.25">
      <c r="A15" t="s">
        <v>432</v>
      </c>
      <c r="B15" s="21">
        <v>3745</v>
      </c>
      <c r="C15" s="21">
        <v>3414</v>
      </c>
      <c r="D15" s="21">
        <v>47</v>
      </c>
      <c r="E15" s="21">
        <v>24</v>
      </c>
      <c r="F15" s="21">
        <v>4</v>
      </c>
      <c r="G15" s="21">
        <v>256</v>
      </c>
      <c r="H15" s="21">
        <v>97.850386930352499</v>
      </c>
      <c r="I15" s="21">
        <v>1.3470908569790701</v>
      </c>
      <c r="J15" s="21">
        <v>0.68787618228718805</v>
      </c>
      <c r="K15" s="21">
        <v>0.114646030381198</v>
      </c>
    </row>
    <row r="16" spans="1:11" x14ac:dyDescent="0.25">
      <c r="A16" t="s">
        <v>433</v>
      </c>
      <c r="B16" s="21">
        <v>6696</v>
      </c>
      <c r="C16" s="21">
        <v>3783</v>
      </c>
      <c r="D16" s="21">
        <v>33</v>
      </c>
      <c r="E16" s="21">
        <v>41</v>
      </c>
      <c r="F16" s="21">
        <v>7</v>
      </c>
      <c r="G16" s="21">
        <v>2832</v>
      </c>
      <c r="H16" s="21">
        <v>97.903726708074501</v>
      </c>
      <c r="I16" s="21">
        <v>0.85403726708074501</v>
      </c>
      <c r="J16" s="21">
        <v>1.0610766045548601</v>
      </c>
      <c r="K16" s="21">
        <v>0.18115942028985499</v>
      </c>
    </row>
    <row r="17" spans="1:11" x14ac:dyDescent="0.25">
      <c r="A17" t="s">
        <v>434</v>
      </c>
      <c r="B17" s="21">
        <v>2146</v>
      </c>
      <c r="C17" s="21">
        <v>2081</v>
      </c>
      <c r="D17" s="21">
        <v>11</v>
      </c>
      <c r="E17" s="21">
        <v>8</v>
      </c>
      <c r="F17" s="21">
        <v>1</v>
      </c>
      <c r="G17" s="21">
        <v>45</v>
      </c>
      <c r="H17" s="21">
        <v>99.048072346501598</v>
      </c>
      <c r="I17" s="21">
        <v>0.52356020942408299</v>
      </c>
      <c r="J17" s="21">
        <v>0.38077106139933298</v>
      </c>
      <c r="K17" s="21">
        <v>4.7596382674916698E-2</v>
      </c>
    </row>
    <row r="18" spans="1:11" x14ac:dyDescent="0.25">
      <c r="A18" t="s">
        <v>435</v>
      </c>
      <c r="B18" s="21">
        <v>881</v>
      </c>
      <c r="C18" s="21">
        <v>860</v>
      </c>
      <c r="D18" s="21">
        <v>6</v>
      </c>
      <c r="E18" s="21">
        <v>7</v>
      </c>
      <c r="F18" s="21" t="s">
        <v>1104</v>
      </c>
      <c r="G18" s="21">
        <v>8</v>
      </c>
      <c r="H18" s="21">
        <v>98.510882016036604</v>
      </c>
      <c r="I18" s="21">
        <v>0.68728522336769704</v>
      </c>
      <c r="J18" s="21">
        <v>0.80183276059564701</v>
      </c>
      <c r="K18" s="21" t="s">
        <v>1104</v>
      </c>
    </row>
    <row r="19" spans="1:11" x14ac:dyDescent="0.25">
      <c r="A19" t="s">
        <v>436</v>
      </c>
      <c r="B19" s="21">
        <v>831</v>
      </c>
      <c r="C19" s="21">
        <v>776</v>
      </c>
      <c r="D19" s="21">
        <v>7</v>
      </c>
      <c r="E19" s="21">
        <v>12</v>
      </c>
      <c r="F19" s="21">
        <v>2</v>
      </c>
      <c r="G19" s="21">
        <v>34</v>
      </c>
      <c r="H19" s="21">
        <v>97.365119196988701</v>
      </c>
      <c r="I19" s="21">
        <v>0.87829360100376397</v>
      </c>
      <c r="J19" s="21">
        <v>1.5056461731493</v>
      </c>
      <c r="K19" s="21">
        <v>0.25094102885821801</v>
      </c>
    </row>
    <row r="20" spans="1:11" x14ac:dyDescent="0.25">
      <c r="A20" t="s">
        <v>437</v>
      </c>
      <c r="B20" s="21">
        <v>869</v>
      </c>
      <c r="C20" s="21">
        <v>21</v>
      </c>
      <c r="D20" s="21">
        <v>7</v>
      </c>
      <c r="E20" s="21">
        <v>5</v>
      </c>
      <c r="F20" s="21" t="s">
        <v>1104</v>
      </c>
      <c r="G20" s="21">
        <v>836</v>
      </c>
      <c r="H20" s="21">
        <v>63.636363636363598</v>
      </c>
      <c r="I20" s="21">
        <v>21.2121212121212</v>
      </c>
      <c r="J20" s="21">
        <v>15.151515151515101</v>
      </c>
      <c r="K20" s="21" t="s">
        <v>1104</v>
      </c>
    </row>
    <row r="21" spans="1:11" x14ac:dyDescent="0.25">
      <c r="A21" t="s">
        <v>438</v>
      </c>
      <c r="B21" s="21">
        <v>216</v>
      </c>
      <c r="C21" s="21">
        <v>205</v>
      </c>
      <c r="D21" s="21">
        <v>1</v>
      </c>
      <c r="E21" s="21" t="s">
        <v>1104</v>
      </c>
      <c r="F21" s="21">
        <v>1</v>
      </c>
      <c r="G21" s="21">
        <v>9</v>
      </c>
      <c r="H21" s="21">
        <v>99.033816425120705</v>
      </c>
      <c r="I21" s="21">
        <v>0.48309178743961301</v>
      </c>
      <c r="J21" s="21" t="s">
        <v>1104</v>
      </c>
      <c r="K21" s="21">
        <v>0.48309178743961301</v>
      </c>
    </row>
    <row r="22" spans="1:11" x14ac:dyDescent="0.25">
      <c r="A22" t="s">
        <v>439</v>
      </c>
      <c r="B22" s="21">
        <v>1341</v>
      </c>
      <c r="C22" s="21">
        <v>1250</v>
      </c>
      <c r="D22" s="21">
        <v>2</v>
      </c>
      <c r="E22" s="21">
        <v>8</v>
      </c>
      <c r="F22" s="21">
        <v>1</v>
      </c>
      <c r="G22" s="21">
        <v>80</v>
      </c>
      <c r="H22" s="21">
        <v>99.127676447263994</v>
      </c>
      <c r="I22" s="21">
        <v>0.15860428231562201</v>
      </c>
      <c r="J22" s="21">
        <v>0.63441712926249005</v>
      </c>
      <c r="K22" s="21">
        <v>7.9302141157811201E-2</v>
      </c>
    </row>
    <row r="23" spans="1:11" x14ac:dyDescent="0.25">
      <c r="A23" t="s">
        <v>440</v>
      </c>
      <c r="B23" s="21">
        <v>3767</v>
      </c>
      <c r="C23" s="21">
        <v>2548</v>
      </c>
      <c r="D23" s="21">
        <v>11</v>
      </c>
      <c r="E23" s="21">
        <v>13</v>
      </c>
      <c r="F23" s="21">
        <v>2</v>
      </c>
      <c r="G23" s="21">
        <v>1193</v>
      </c>
      <c r="H23" s="21">
        <v>98.989898989898904</v>
      </c>
      <c r="I23" s="21">
        <v>0.427350427350427</v>
      </c>
      <c r="J23" s="21">
        <v>0.50505050505050497</v>
      </c>
      <c r="K23" s="21">
        <v>7.7700077700077697E-2</v>
      </c>
    </row>
    <row r="24" spans="1:11" x14ac:dyDescent="0.25">
      <c r="A24" t="s">
        <v>441</v>
      </c>
      <c r="B24" s="21">
        <v>180</v>
      </c>
      <c r="C24" s="21">
        <v>131</v>
      </c>
      <c r="D24" s="21" t="s">
        <v>1104</v>
      </c>
      <c r="E24" s="21" t="s">
        <v>1104</v>
      </c>
      <c r="F24" s="21">
        <v>1</v>
      </c>
      <c r="G24" s="21">
        <v>48</v>
      </c>
      <c r="H24" s="21">
        <v>99.242424242424207</v>
      </c>
      <c r="I24" s="21" t="s">
        <v>1104</v>
      </c>
      <c r="J24" s="21" t="s">
        <v>1104</v>
      </c>
      <c r="K24" s="21">
        <v>0.75757575757575701</v>
      </c>
    </row>
    <row r="25" spans="1:11" x14ac:dyDescent="0.25">
      <c r="A25" t="s">
        <v>442</v>
      </c>
      <c r="B25" s="21">
        <v>1243</v>
      </c>
      <c r="C25" s="21">
        <v>1087</v>
      </c>
      <c r="D25" s="21">
        <v>2</v>
      </c>
      <c r="E25" s="21">
        <v>2</v>
      </c>
      <c r="F25" s="21">
        <v>8</v>
      </c>
      <c r="G25" s="21">
        <v>144</v>
      </c>
      <c r="H25" s="21">
        <v>98.908098271155595</v>
      </c>
      <c r="I25" s="21">
        <v>0.18198362147406699</v>
      </c>
      <c r="J25" s="21">
        <v>0.18198362147406699</v>
      </c>
      <c r="K25" s="21">
        <v>0.72793448589626897</v>
      </c>
    </row>
    <row r="26" spans="1:11" x14ac:dyDescent="0.25">
      <c r="A26" t="s">
        <v>443</v>
      </c>
      <c r="B26" s="21">
        <v>1810</v>
      </c>
      <c r="C26" s="21">
        <v>1777</v>
      </c>
      <c r="D26" s="21">
        <v>9</v>
      </c>
      <c r="E26" s="21">
        <v>6</v>
      </c>
      <c r="F26" s="21">
        <v>1</v>
      </c>
      <c r="G26" s="21">
        <v>17</v>
      </c>
      <c r="H26" s="21">
        <v>99.107640825432199</v>
      </c>
      <c r="I26" s="21">
        <v>0.50195203569436697</v>
      </c>
      <c r="J26" s="21">
        <v>0.334634690462911</v>
      </c>
      <c r="K26" s="21">
        <v>5.5772448410485197E-2</v>
      </c>
    </row>
    <row r="27" spans="1:11" x14ac:dyDescent="0.25">
      <c r="A27" t="s">
        <v>444</v>
      </c>
      <c r="B27" s="21">
        <v>1012</v>
      </c>
      <c r="C27" s="21">
        <v>985</v>
      </c>
      <c r="D27" s="21">
        <v>4</v>
      </c>
      <c r="E27" s="21">
        <v>4</v>
      </c>
      <c r="F27" s="21">
        <v>5</v>
      </c>
      <c r="G27" s="21">
        <v>14</v>
      </c>
      <c r="H27" s="21">
        <v>98.697394789579107</v>
      </c>
      <c r="I27" s="21">
        <v>0.400801603206412</v>
      </c>
      <c r="J27" s="21">
        <v>0.400801603206412</v>
      </c>
      <c r="K27" s="21">
        <v>0.50100200400801598</v>
      </c>
    </row>
    <row r="28" spans="1:11" x14ac:dyDescent="0.25">
      <c r="A28" t="s">
        <v>445</v>
      </c>
      <c r="B28" s="21">
        <v>228</v>
      </c>
      <c r="C28" s="21">
        <v>148</v>
      </c>
      <c r="D28" s="21">
        <v>4</v>
      </c>
      <c r="E28" s="21">
        <v>1</v>
      </c>
      <c r="F28" s="21">
        <v>1</v>
      </c>
      <c r="G28" s="21">
        <v>74</v>
      </c>
      <c r="H28" s="21">
        <v>96.103896103896105</v>
      </c>
      <c r="I28" s="21">
        <v>2.5974025974025898</v>
      </c>
      <c r="J28" s="21">
        <v>0.64935064935064901</v>
      </c>
      <c r="K28" s="21">
        <v>0.64935064935064901</v>
      </c>
    </row>
    <row r="29" spans="1:11" x14ac:dyDescent="0.25">
      <c r="A29" t="s">
        <v>446</v>
      </c>
      <c r="B29" s="21">
        <v>1015</v>
      </c>
      <c r="C29" s="21">
        <v>932</v>
      </c>
      <c r="D29" s="21">
        <v>3</v>
      </c>
      <c r="E29" s="21">
        <v>7</v>
      </c>
      <c r="F29" s="21" t="s">
        <v>1104</v>
      </c>
      <c r="G29" s="21">
        <v>73</v>
      </c>
      <c r="H29" s="21">
        <v>98.938428874734598</v>
      </c>
      <c r="I29" s="21">
        <v>0.31847133757961699</v>
      </c>
      <c r="J29" s="21">
        <v>0.743099787685775</v>
      </c>
      <c r="K29" s="21" t="s">
        <v>1104</v>
      </c>
    </row>
    <row r="30" spans="1:11" x14ac:dyDescent="0.25">
      <c r="A30" t="s">
        <v>447</v>
      </c>
      <c r="B30" s="21">
        <v>3146</v>
      </c>
      <c r="C30" s="21">
        <v>2362</v>
      </c>
      <c r="D30" s="21">
        <v>13</v>
      </c>
      <c r="E30" s="21">
        <v>12</v>
      </c>
      <c r="F30" s="21" t="s">
        <v>1104</v>
      </c>
      <c r="G30" s="21">
        <v>759</v>
      </c>
      <c r="H30" s="21">
        <v>98.952660242982802</v>
      </c>
      <c r="I30" s="21">
        <v>0.54461667364893096</v>
      </c>
      <c r="J30" s="21">
        <v>0.50272308336824401</v>
      </c>
      <c r="K30" s="21" t="s">
        <v>1104</v>
      </c>
    </row>
    <row r="31" spans="1:11" x14ac:dyDescent="0.25">
      <c r="A31" t="s">
        <v>448</v>
      </c>
      <c r="B31" s="21">
        <v>938</v>
      </c>
      <c r="C31" s="21">
        <v>670</v>
      </c>
      <c r="D31" s="21">
        <v>8</v>
      </c>
      <c r="E31" s="21">
        <v>7</v>
      </c>
      <c r="F31" s="21" t="s">
        <v>1104</v>
      </c>
      <c r="G31" s="21">
        <v>253</v>
      </c>
      <c r="H31" s="21">
        <v>97.810218978102199</v>
      </c>
      <c r="I31" s="21">
        <v>1.16788321167883</v>
      </c>
      <c r="J31" s="21">
        <v>1.02189781021897</v>
      </c>
      <c r="K31" s="21" t="s">
        <v>1104</v>
      </c>
    </row>
    <row r="32" spans="1:11" x14ac:dyDescent="0.25">
      <c r="A32" t="s">
        <v>449</v>
      </c>
      <c r="B32" s="21">
        <v>980</v>
      </c>
      <c r="C32" s="21">
        <v>945</v>
      </c>
      <c r="D32" s="21">
        <v>5</v>
      </c>
      <c r="E32" s="21">
        <v>3</v>
      </c>
      <c r="F32" s="21" t="s">
        <v>1104</v>
      </c>
      <c r="G32" s="21">
        <v>27</v>
      </c>
      <c r="H32" s="21">
        <v>99.160545645330501</v>
      </c>
      <c r="I32" s="21">
        <v>0.52465897166841502</v>
      </c>
      <c r="J32" s="21">
        <v>0.31479538300104898</v>
      </c>
      <c r="K32" s="21" t="s">
        <v>1104</v>
      </c>
    </row>
    <row r="33" spans="1:11" x14ac:dyDescent="0.25">
      <c r="A33" t="s">
        <v>450</v>
      </c>
      <c r="B33" s="21">
        <v>2085</v>
      </c>
      <c r="C33" s="21">
        <v>61</v>
      </c>
      <c r="D33" s="21">
        <v>7</v>
      </c>
      <c r="E33" s="21">
        <v>4</v>
      </c>
      <c r="F33" s="21" t="s">
        <v>1104</v>
      </c>
      <c r="G33" s="21">
        <v>2013</v>
      </c>
      <c r="H33" s="21">
        <v>84.7222222222222</v>
      </c>
      <c r="I33" s="21">
        <v>9.7222222222222197</v>
      </c>
      <c r="J33" s="21">
        <v>5.55555555555555</v>
      </c>
      <c r="K33" s="21" t="s">
        <v>1104</v>
      </c>
    </row>
    <row r="34" spans="1:11" x14ac:dyDescent="0.25">
      <c r="A34" t="s">
        <v>129</v>
      </c>
      <c r="B34" s="21">
        <v>105</v>
      </c>
      <c r="C34" s="21">
        <v>91</v>
      </c>
      <c r="D34" s="21">
        <v>1</v>
      </c>
      <c r="E34" s="21" t="s">
        <v>1104</v>
      </c>
      <c r="F34" s="21">
        <v>1</v>
      </c>
      <c r="G34" s="21">
        <v>12</v>
      </c>
      <c r="H34" s="21">
        <v>97.849462365591293</v>
      </c>
      <c r="I34" s="21">
        <v>1.0752688172042999</v>
      </c>
      <c r="J34" s="21" t="s">
        <v>1104</v>
      </c>
      <c r="K34" s="21">
        <v>1.0752688172042999</v>
      </c>
    </row>
    <row r="35" spans="1:11" x14ac:dyDescent="0.25">
      <c r="A35" t="s">
        <v>130</v>
      </c>
      <c r="B35" s="21">
        <v>52878</v>
      </c>
      <c r="C35" s="21">
        <v>35750</v>
      </c>
      <c r="D35" s="21">
        <v>288</v>
      </c>
      <c r="E35" s="21">
        <v>267</v>
      </c>
      <c r="F35" s="21">
        <v>48</v>
      </c>
      <c r="G35" s="21">
        <v>16525</v>
      </c>
      <c r="H35" s="21">
        <v>98.341264819959804</v>
      </c>
      <c r="I35" s="21">
        <v>0.79223172778037498</v>
      </c>
      <c r="J35" s="21">
        <v>0.73446483096305604</v>
      </c>
      <c r="K35" s="21">
        <v>0.132038621296729</v>
      </c>
    </row>
    <row r="36" spans="1:11" x14ac:dyDescent="0.25">
      <c r="A36" t="s">
        <v>451</v>
      </c>
      <c r="B36" s="21">
        <v>2024</v>
      </c>
      <c r="C36" s="21">
        <v>6</v>
      </c>
      <c r="D36" s="21">
        <v>7</v>
      </c>
      <c r="E36" s="21">
        <v>13</v>
      </c>
      <c r="F36" s="21">
        <v>7</v>
      </c>
      <c r="G36" s="21">
        <v>1991</v>
      </c>
      <c r="H36" s="21">
        <v>18.181818181818102</v>
      </c>
      <c r="I36" s="21">
        <v>21.2121212121212</v>
      </c>
      <c r="J36" s="21">
        <v>39.393939393939299</v>
      </c>
      <c r="K36" s="21">
        <v>21.2121212121212</v>
      </c>
    </row>
    <row r="37" spans="1:11" x14ac:dyDescent="0.25">
      <c r="A37" t="s">
        <v>452</v>
      </c>
      <c r="B37" s="21">
        <v>2413</v>
      </c>
      <c r="C37" s="21">
        <v>53</v>
      </c>
      <c r="D37" s="21">
        <v>5</v>
      </c>
      <c r="E37" s="21">
        <v>13</v>
      </c>
      <c r="F37" s="21">
        <v>8</v>
      </c>
      <c r="G37" s="21">
        <v>2334</v>
      </c>
      <c r="H37" s="21">
        <v>67.088607594936704</v>
      </c>
      <c r="I37" s="21">
        <v>6.3291139240506302</v>
      </c>
      <c r="J37" s="21">
        <v>16.455696202531598</v>
      </c>
      <c r="K37" s="21">
        <v>10.126582278480999</v>
      </c>
    </row>
    <row r="38" spans="1:11" x14ac:dyDescent="0.25">
      <c r="A38" t="s">
        <v>453</v>
      </c>
      <c r="B38" s="21">
        <v>1069</v>
      </c>
      <c r="C38" s="21">
        <v>351</v>
      </c>
      <c r="D38" s="21">
        <v>6</v>
      </c>
      <c r="E38" s="21">
        <v>5</v>
      </c>
      <c r="F38" s="21" t="s">
        <v>1104</v>
      </c>
      <c r="G38" s="21">
        <v>707</v>
      </c>
      <c r="H38" s="21">
        <v>96.961325966850794</v>
      </c>
      <c r="I38" s="21">
        <v>1.65745856353591</v>
      </c>
      <c r="J38" s="21">
        <v>1.3812154696132499</v>
      </c>
      <c r="K38" s="21" t="s">
        <v>1104</v>
      </c>
    </row>
    <row r="39" spans="1:11" x14ac:dyDescent="0.25">
      <c r="A39" t="s">
        <v>454</v>
      </c>
      <c r="B39" s="21">
        <v>726</v>
      </c>
      <c r="C39" s="21">
        <v>699</v>
      </c>
      <c r="D39" s="21">
        <v>2</v>
      </c>
      <c r="E39" s="21">
        <v>3</v>
      </c>
      <c r="F39" s="21" t="s">
        <v>1104</v>
      </c>
      <c r="G39" s="21">
        <v>22</v>
      </c>
      <c r="H39" s="21">
        <v>99.289772727272705</v>
      </c>
      <c r="I39" s="21">
        <v>0.28409090909090901</v>
      </c>
      <c r="J39" s="21">
        <v>0.42613636363636298</v>
      </c>
      <c r="K39" s="21" t="s">
        <v>1104</v>
      </c>
    </row>
    <row r="40" spans="1:11" x14ac:dyDescent="0.25">
      <c r="A40" t="s">
        <v>455</v>
      </c>
      <c r="B40" s="21">
        <v>4518</v>
      </c>
      <c r="C40" s="21">
        <v>3727</v>
      </c>
      <c r="D40" s="21">
        <v>38</v>
      </c>
      <c r="E40" s="21">
        <v>29</v>
      </c>
      <c r="F40" s="21">
        <v>2</v>
      </c>
      <c r="G40" s="21">
        <v>722</v>
      </c>
      <c r="H40" s="21">
        <v>98.182297154899899</v>
      </c>
      <c r="I40" s="21">
        <v>1.0010537407797599</v>
      </c>
      <c r="J40" s="21">
        <v>0.76396206533192801</v>
      </c>
      <c r="K40" s="21">
        <v>5.2687038988408798E-2</v>
      </c>
    </row>
    <row r="41" spans="1:11" x14ac:dyDescent="0.25">
      <c r="A41" t="s">
        <v>456</v>
      </c>
      <c r="B41" s="21">
        <v>521</v>
      </c>
      <c r="C41" s="21">
        <v>515</v>
      </c>
      <c r="D41" s="21">
        <v>2</v>
      </c>
      <c r="E41" s="21">
        <v>2</v>
      </c>
      <c r="F41" s="21" t="s">
        <v>1104</v>
      </c>
      <c r="G41" s="21">
        <v>2</v>
      </c>
      <c r="H41" s="21">
        <v>99.229287090558699</v>
      </c>
      <c r="I41" s="21">
        <v>0.38535645472061603</v>
      </c>
      <c r="J41" s="21">
        <v>0.38535645472061603</v>
      </c>
      <c r="K41" s="21" t="s">
        <v>1104</v>
      </c>
    </row>
    <row r="42" spans="1:11" x14ac:dyDescent="0.25">
      <c r="A42" t="s">
        <v>457</v>
      </c>
      <c r="B42" s="21">
        <v>1397</v>
      </c>
      <c r="C42" s="21">
        <v>1339</v>
      </c>
      <c r="D42" s="21">
        <v>15</v>
      </c>
      <c r="E42" s="21">
        <v>5</v>
      </c>
      <c r="F42" s="21">
        <v>1</v>
      </c>
      <c r="G42" s="21">
        <v>37</v>
      </c>
      <c r="H42" s="21">
        <v>98.455882352941103</v>
      </c>
      <c r="I42" s="21">
        <v>1.1029411764705801</v>
      </c>
      <c r="J42" s="21">
        <v>0.36764705882352899</v>
      </c>
      <c r="K42" s="21">
        <v>7.3529411764705802E-2</v>
      </c>
    </row>
    <row r="43" spans="1:11" x14ac:dyDescent="0.25">
      <c r="A43" t="s">
        <v>458</v>
      </c>
      <c r="B43" s="21">
        <v>1438</v>
      </c>
      <c r="C43" s="21">
        <v>377</v>
      </c>
      <c r="D43" s="21">
        <v>5</v>
      </c>
      <c r="E43" s="21">
        <v>7</v>
      </c>
      <c r="F43" s="21">
        <v>1</v>
      </c>
      <c r="G43" s="21">
        <v>1048</v>
      </c>
      <c r="H43" s="21">
        <v>96.6666666666666</v>
      </c>
      <c r="I43" s="21">
        <v>1.2820512820512799</v>
      </c>
      <c r="J43" s="21">
        <v>1.79487179487179</v>
      </c>
      <c r="K43" s="21">
        <v>0.256410256410256</v>
      </c>
    </row>
    <row r="44" spans="1:11" x14ac:dyDescent="0.25">
      <c r="A44" t="s">
        <v>459</v>
      </c>
      <c r="B44" s="21">
        <v>1234</v>
      </c>
      <c r="C44" s="21">
        <v>1217</v>
      </c>
      <c r="D44" s="21">
        <v>5</v>
      </c>
      <c r="E44" s="21">
        <v>5</v>
      </c>
      <c r="F44" s="21" t="s">
        <v>1104</v>
      </c>
      <c r="G44" s="21">
        <v>7</v>
      </c>
      <c r="H44" s="21">
        <v>99.185004074979602</v>
      </c>
      <c r="I44" s="21">
        <v>0.407497962510187</v>
      </c>
      <c r="J44" s="21">
        <v>0.407497962510187</v>
      </c>
      <c r="K44" s="21" t="s">
        <v>1104</v>
      </c>
    </row>
    <row r="45" spans="1:11" x14ac:dyDescent="0.25">
      <c r="A45" t="s">
        <v>460</v>
      </c>
      <c r="B45" s="21">
        <v>889</v>
      </c>
      <c r="C45" s="21">
        <v>376</v>
      </c>
      <c r="D45" s="21">
        <v>4</v>
      </c>
      <c r="E45" s="21">
        <v>7</v>
      </c>
      <c r="F45" s="21" t="s">
        <v>1104</v>
      </c>
      <c r="G45" s="21">
        <v>502</v>
      </c>
      <c r="H45" s="21">
        <v>97.157622739018095</v>
      </c>
      <c r="I45" s="21">
        <v>1.03359173126615</v>
      </c>
      <c r="J45" s="21">
        <v>1.80878552971576</v>
      </c>
      <c r="K45" s="21" t="s">
        <v>1104</v>
      </c>
    </row>
    <row r="46" spans="1:11" x14ac:dyDescent="0.25">
      <c r="A46" t="s">
        <v>461</v>
      </c>
      <c r="B46" s="21">
        <v>965</v>
      </c>
      <c r="C46" s="21">
        <v>906</v>
      </c>
      <c r="D46" s="21">
        <v>2</v>
      </c>
      <c r="E46" s="21">
        <v>3</v>
      </c>
      <c r="F46" s="21" t="s">
        <v>1104</v>
      </c>
      <c r="G46" s="21">
        <v>54</v>
      </c>
      <c r="H46" s="21">
        <v>99.451152579582796</v>
      </c>
      <c r="I46" s="21">
        <v>0.21953896816684901</v>
      </c>
      <c r="J46" s="21">
        <v>0.329308452250274</v>
      </c>
      <c r="K46" s="21" t="s">
        <v>1104</v>
      </c>
    </row>
    <row r="47" spans="1:11" x14ac:dyDescent="0.25">
      <c r="A47" t="s">
        <v>462</v>
      </c>
      <c r="B47" s="21">
        <v>837</v>
      </c>
      <c r="C47" s="21">
        <v>767</v>
      </c>
      <c r="D47" s="21">
        <v>4</v>
      </c>
      <c r="E47" s="21">
        <v>2</v>
      </c>
      <c r="F47" s="21" t="s">
        <v>1104</v>
      </c>
      <c r="G47" s="21">
        <v>64</v>
      </c>
      <c r="H47" s="21">
        <v>99.223803363518698</v>
      </c>
      <c r="I47" s="21">
        <v>0.51746442432082795</v>
      </c>
      <c r="J47" s="21">
        <v>0.25873221216041398</v>
      </c>
      <c r="K47" s="21" t="s">
        <v>1104</v>
      </c>
    </row>
    <row r="48" spans="1:11" x14ac:dyDescent="0.25">
      <c r="A48" t="s">
        <v>463</v>
      </c>
      <c r="B48" s="21">
        <v>1718</v>
      </c>
      <c r="C48" s="21">
        <v>1590</v>
      </c>
      <c r="D48" s="21">
        <v>8</v>
      </c>
      <c r="E48" s="21">
        <v>14</v>
      </c>
      <c r="F48" s="21" t="s">
        <v>1104</v>
      </c>
      <c r="G48" s="21">
        <v>106</v>
      </c>
      <c r="H48" s="21">
        <v>98.635235732009903</v>
      </c>
      <c r="I48" s="21">
        <v>0.49627791563275397</v>
      </c>
      <c r="J48" s="21">
        <v>0.86848635235731997</v>
      </c>
      <c r="K48" s="21" t="s">
        <v>1104</v>
      </c>
    </row>
    <row r="49" spans="1:11" x14ac:dyDescent="0.25">
      <c r="A49" t="s">
        <v>464</v>
      </c>
      <c r="B49" s="21">
        <v>3735</v>
      </c>
      <c r="C49" s="21">
        <v>3403</v>
      </c>
      <c r="D49" s="21">
        <v>32</v>
      </c>
      <c r="E49" s="21">
        <v>30</v>
      </c>
      <c r="F49" s="21" t="s">
        <v>1104</v>
      </c>
      <c r="G49" s="21">
        <v>270</v>
      </c>
      <c r="H49" s="21">
        <v>98.210678210678196</v>
      </c>
      <c r="I49" s="21">
        <v>0.92352092352092297</v>
      </c>
      <c r="J49" s="21">
        <v>0.86580086580086502</v>
      </c>
      <c r="K49" s="21" t="s">
        <v>1104</v>
      </c>
    </row>
    <row r="50" spans="1:11" x14ac:dyDescent="0.25">
      <c r="A50" t="s">
        <v>465</v>
      </c>
      <c r="B50" s="21">
        <v>6537</v>
      </c>
      <c r="C50" s="21">
        <v>3878</v>
      </c>
      <c r="D50" s="21">
        <v>36</v>
      </c>
      <c r="E50" s="21">
        <v>16</v>
      </c>
      <c r="F50" s="21">
        <v>4</v>
      </c>
      <c r="G50" s="21">
        <v>2603</v>
      </c>
      <c r="H50" s="21">
        <v>98.576512455515996</v>
      </c>
      <c r="I50" s="21">
        <v>0.91509913573970503</v>
      </c>
      <c r="J50" s="21">
        <v>0.40671072699542399</v>
      </c>
      <c r="K50" s="21">
        <v>0.101677681748856</v>
      </c>
    </row>
    <row r="51" spans="1:11" x14ac:dyDescent="0.25">
      <c r="A51" t="s">
        <v>466</v>
      </c>
      <c r="B51" s="21">
        <v>2167</v>
      </c>
      <c r="C51" s="21">
        <v>2057</v>
      </c>
      <c r="D51" s="21">
        <v>26</v>
      </c>
      <c r="E51" s="21">
        <v>14</v>
      </c>
      <c r="F51" s="21">
        <v>1</v>
      </c>
      <c r="G51" s="21">
        <v>69</v>
      </c>
      <c r="H51" s="21">
        <v>98.045757864632904</v>
      </c>
      <c r="I51" s="21">
        <v>1.23927550047664</v>
      </c>
      <c r="J51" s="21">
        <v>0.66730219256434697</v>
      </c>
      <c r="K51" s="21">
        <v>4.7664442326024702E-2</v>
      </c>
    </row>
    <row r="52" spans="1:11" x14ac:dyDescent="0.25">
      <c r="A52" t="s">
        <v>467</v>
      </c>
      <c r="B52" s="21">
        <v>838</v>
      </c>
      <c r="C52" s="21">
        <v>817</v>
      </c>
      <c r="D52" s="21">
        <v>5</v>
      </c>
      <c r="E52" s="21">
        <v>3</v>
      </c>
      <c r="F52" s="21" t="s">
        <v>1104</v>
      </c>
      <c r="G52" s="21">
        <v>13</v>
      </c>
      <c r="H52" s="21">
        <v>99.030303030303003</v>
      </c>
      <c r="I52" s="21">
        <v>0.60606060606060597</v>
      </c>
      <c r="J52" s="21">
        <v>0.36363636363636298</v>
      </c>
      <c r="K52" s="21" t="s">
        <v>1104</v>
      </c>
    </row>
    <row r="53" spans="1:11" x14ac:dyDescent="0.25">
      <c r="A53" t="s">
        <v>468</v>
      </c>
      <c r="B53" s="21">
        <v>815</v>
      </c>
      <c r="C53" s="21">
        <v>757</v>
      </c>
      <c r="D53" s="21">
        <v>6</v>
      </c>
      <c r="E53" s="21">
        <v>4</v>
      </c>
      <c r="F53" s="21" t="s">
        <v>1104</v>
      </c>
      <c r="G53" s="21">
        <v>48</v>
      </c>
      <c r="H53" s="21">
        <v>98.696219035202006</v>
      </c>
      <c r="I53" s="21">
        <v>0.78226857887874801</v>
      </c>
      <c r="J53" s="21">
        <v>0.52151238591916504</v>
      </c>
      <c r="K53" s="21" t="s">
        <v>1104</v>
      </c>
    </row>
    <row r="54" spans="1:11" x14ac:dyDescent="0.25">
      <c r="A54" t="s">
        <v>469</v>
      </c>
      <c r="B54" s="21">
        <v>873</v>
      </c>
      <c r="C54" s="21">
        <v>18</v>
      </c>
      <c r="D54" s="21">
        <v>3</v>
      </c>
      <c r="E54" s="21">
        <v>7</v>
      </c>
      <c r="F54" s="21" t="s">
        <v>1104</v>
      </c>
      <c r="G54" s="21">
        <v>845</v>
      </c>
      <c r="H54" s="21">
        <v>64.285714285714207</v>
      </c>
      <c r="I54" s="21">
        <v>10.714285714285699</v>
      </c>
      <c r="J54" s="21">
        <v>25</v>
      </c>
      <c r="K54" s="21" t="s">
        <v>1104</v>
      </c>
    </row>
    <row r="55" spans="1:11" x14ac:dyDescent="0.25">
      <c r="A55" t="s">
        <v>470</v>
      </c>
      <c r="B55" s="21">
        <v>218</v>
      </c>
      <c r="C55" s="21">
        <v>208</v>
      </c>
      <c r="D55" s="21">
        <v>5</v>
      </c>
      <c r="E55" s="21">
        <v>2</v>
      </c>
      <c r="F55" s="21" t="s">
        <v>1104</v>
      </c>
      <c r="G55" s="21">
        <v>3</v>
      </c>
      <c r="H55" s="21">
        <v>96.744186046511601</v>
      </c>
      <c r="I55" s="21">
        <v>2.3255813953488298</v>
      </c>
      <c r="J55" s="21">
        <v>0.93023255813953398</v>
      </c>
      <c r="K55" s="21" t="s">
        <v>1104</v>
      </c>
    </row>
    <row r="56" spans="1:11" x14ac:dyDescent="0.25">
      <c r="A56" t="s">
        <v>471</v>
      </c>
      <c r="B56" s="21">
        <v>1422</v>
      </c>
      <c r="C56" s="21">
        <v>1404</v>
      </c>
      <c r="D56" s="21">
        <v>2</v>
      </c>
      <c r="E56" s="21">
        <v>2</v>
      </c>
      <c r="F56" s="21" t="s">
        <v>1104</v>
      </c>
      <c r="G56" s="21">
        <v>14</v>
      </c>
      <c r="H56" s="21">
        <v>99.715909090909093</v>
      </c>
      <c r="I56" s="21">
        <v>0.142045454545454</v>
      </c>
      <c r="J56" s="21">
        <v>0.142045454545454</v>
      </c>
      <c r="K56" s="21" t="s">
        <v>1104</v>
      </c>
    </row>
    <row r="57" spans="1:11" x14ac:dyDescent="0.25">
      <c r="A57" t="s">
        <v>472</v>
      </c>
      <c r="B57" s="21">
        <v>3565</v>
      </c>
      <c r="C57" s="21">
        <v>2478</v>
      </c>
      <c r="D57" s="21">
        <v>15</v>
      </c>
      <c r="E57" s="21">
        <v>12</v>
      </c>
      <c r="F57" s="21">
        <v>4</v>
      </c>
      <c r="G57" s="21">
        <v>1056</v>
      </c>
      <c r="H57" s="21">
        <v>98.764447987245902</v>
      </c>
      <c r="I57" s="21">
        <v>0.59784774810681496</v>
      </c>
      <c r="J57" s="21">
        <v>0.478278198485452</v>
      </c>
      <c r="K57" s="21">
        <v>0.15942606616181701</v>
      </c>
    </row>
    <row r="58" spans="1:11" x14ac:dyDescent="0.25">
      <c r="A58" t="s">
        <v>473</v>
      </c>
      <c r="B58" s="21">
        <v>181</v>
      </c>
      <c r="C58" s="21">
        <v>140</v>
      </c>
      <c r="D58" s="21" t="s">
        <v>1104</v>
      </c>
      <c r="E58" s="21">
        <v>1</v>
      </c>
      <c r="F58" s="21" t="s">
        <v>1104</v>
      </c>
      <c r="G58" s="21">
        <v>40</v>
      </c>
      <c r="H58" s="21">
        <v>99.290780141843896</v>
      </c>
      <c r="I58" s="21" t="s">
        <v>1104</v>
      </c>
      <c r="J58" s="21">
        <v>0.70921985815602795</v>
      </c>
      <c r="K58" s="21" t="s">
        <v>1104</v>
      </c>
    </row>
    <row r="59" spans="1:11" x14ac:dyDescent="0.25">
      <c r="A59" t="s">
        <v>474</v>
      </c>
      <c r="B59" s="21">
        <v>1222</v>
      </c>
      <c r="C59" s="21">
        <v>1036</v>
      </c>
      <c r="D59" s="21">
        <v>4</v>
      </c>
      <c r="E59" s="21" t="s">
        <v>1104</v>
      </c>
      <c r="F59" s="21">
        <v>4</v>
      </c>
      <c r="G59" s="21">
        <v>178</v>
      </c>
      <c r="H59" s="21">
        <v>99.233716475095704</v>
      </c>
      <c r="I59" s="21">
        <v>0.38314176245210702</v>
      </c>
      <c r="J59" s="21" t="s">
        <v>1104</v>
      </c>
      <c r="K59" s="21">
        <v>0.38314176245210702</v>
      </c>
    </row>
    <row r="60" spans="1:11" x14ac:dyDescent="0.25">
      <c r="A60" t="s">
        <v>475</v>
      </c>
      <c r="B60" s="21">
        <v>1828</v>
      </c>
      <c r="C60" s="21">
        <v>1788</v>
      </c>
      <c r="D60" s="21">
        <v>10</v>
      </c>
      <c r="E60" s="21">
        <v>9</v>
      </c>
      <c r="F60" s="21">
        <v>1</v>
      </c>
      <c r="G60" s="21">
        <v>20</v>
      </c>
      <c r="H60" s="21">
        <v>98.893805309734503</v>
      </c>
      <c r="I60" s="21">
        <v>0.553097345132743</v>
      </c>
      <c r="J60" s="21">
        <v>0.49778761061946902</v>
      </c>
      <c r="K60" s="21">
        <v>5.5309734513274297E-2</v>
      </c>
    </row>
    <row r="61" spans="1:11" x14ac:dyDescent="0.25">
      <c r="A61" t="s">
        <v>476</v>
      </c>
      <c r="B61" s="21">
        <v>965</v>
      </c>
      <c r="C61" s="21">
        <v>944</v>
      </c>
      <c r="D61" s="21">
        <v>1</v>
      </c>
      <c r="E61" s="21">
        <v>1</v>
      </c>
      <c r="F61" s="21" t="s">
        <v>1104</v>
      </c>
      <c r="G61" s="21">
        <v>19</v>
      </c>
      <c r="H61" s="21">
        <v>99.7885835095137</v>
      </c>
      <c r="I61" s="21">
        <v>0.105708245243128</v>
      </c>
      <c r="J61" s="21">
        <v>0.105708245243128</v>
      </c>
      <c r="K61" s="21" t="s">
        <v>1104</v>
      </c>
    </row>
    <row r="62" spans="1:11" x14ac:dyDescent="0.25">
      <c r="A62" t="s">
        <v>477</v>
      </c>
      <c r="B62" s="21">
        <v>224</v>
      </c>
      <c r="C62" s="21">
        <v>131</v>
      </c>
      <c r="D62" s="21" t="s">
        <v>1104</v>
      </c>
      <c r="E62" s="21">
        <v>2</v>
      </c>
      <c r="F62" s="21" t="s">
        <v>1104</v>
      </c>
      <c r="G62" s="21">
        <v>91</v>
      </c>
      <c r="H62" s="21">
        <v>98.4962406015037</v>
      </c>
      <c r="I62" s="21" t="s">
        <v>1104</v>
      </c>
      <c r="J62" s="21">
        <v>1.5037593984962401</v>
      </c>
      <c r="K62" s="21" t="s">
        <v>1104</v>
      </c>
    </row>
    <row r="63" spans="1:11" x14ac:dyDescent="0.25">
      <c r="A63" t="s">
        <v>478</v>
      </c>
      <c r="B63" s="21">
        <v>950</v>
      </c>
      <c r="C63" s="21">
        <v>934</v>
      </c>
      <c r="D63" s="21">
        <v>5</v>
      </c>
      <c r="E63" s="21">
        <v>6</v>
      </c>
      <c r="F63" s="21" t="s">
        <v>1104</v>
      </c>
      <c r="G63" s="21">
        <v>5</v>
      </c>
      <c r="H63" s="21">
        <v>98.835978835978807</v>
      </c>
      <c r="I63" s="21">
        <v>0.52910052910052896</v>
      </c>
      <c r="J63" s="21">
        <v>0.634920634920634</v>
      </c>
      <c r="K63" s="21" t="s">
        <v>1104</v>
      </c>
    </row>
    <row r="64" spans="1:11" x14ac:dyDescent="0.25">
      <c r="A64" t="s">
        <v>479</v>
      </c>
      <c r="B64" s="21">
        <v>3077</v>
      </c>
      <c r="C64" s="21">
        <v>2301</v>
      </c>
      <c r="D64" s="21">
        <v>21</v>
      </c>
      <c r="E64" s="21">
        <v>16</v>
      </c>
      <c r="F64" s="21">
        <v>2</v>
      </c>
      <c r="G64" s="21">
        <v>737</v>
      </c>
      <c r="H64" s="21">
        <v>98.3333333333333</v>
      </c>
      <c r="I64" s="21">
        <v>0.89743589743589702</v>
      </c>
      <c r="J64" s="21">
        <v>0.683760683760683</v>
      </c>
      <c r="K64" s="21">
        <v>8.5470085470085402E-2</v>
      </c>
    </row>
    <row r="65" spans="1:11" x14ac:dyDescent="0.25">
      <c r="A65" t="s">
        <v>480</v>
      </c>
      <c r="B65" s="21">
        <v>872</v>
      </c>
      <c r="C65" s="21">
        <v>850</v>
      </c>
      <c r="D65" s="21">
        <v>1</v>
      </c>
      <c r="E65" s="21">
        <v>9</v>
      </c>
      <c r="F65" s="21" t="s">
        <v>1104</v>
      </c>
      <c r="G65" s="21">
        <v>12</v>
      </c>
      <c r="H65" s="21">
        <v>98.837209302325505</v>
      </c>
      <c r="I65" s="21">
        <v>0.116279069767441</v>
      </c>
      <c r="J65" s="21">
        <v>1.0465116279069699</v>
      </c>
      <c r="K65" s="21" t="s">
        <v>1104</v>
      </c>
    </row>
    <row r="66" spans="1:11" x14ac:dyDescent="0.25">
      <c r="A66" t="s">
        <v>481</v>
      </c>
      <c r="B66" s="21">
        <v>984</v>
      </c>
      <c r="C66" s="21">
        <v>959</v>
      </c>
      <c r="D66" s="21">
        <v>5</v>
      </c>
      <c r="E66" s="21">
        <v>5</v>
      </c>
      <c r="F66" s="21" t="s">
        <v>1104</v>
      </c>
      <c r="G66" s="21">
        <v>15</v>
      </c>
      <c r="H66" s="21">
        <v>98.968008255933896</v>
      </c>
      <c r="I66" s="21">
        <v>0.515995872033023</v>
      </c>
      <c r="J66" s="21">
        <v>0.515995872033023</v>
      </c>
      <c r="K66" s="21" t="s">
        <v>1104</v>
      </c>
    </row>
    <row r="67" spans="1:11" x14ac:dyDescent="0.25">
      <c r="A67" t="s">
        <v>482</v>
      </c>
      <c r="B67" s="21">
        <v>2075</v>
      </c>
      <c r="C67" s="21">
        <v>73</v>
      </c>
      <c r="D67" s="21">
        <v>10</v>
      </c>
      <c r="E67" s="21">
        <v>11</v>
      </c>
      <c r="F67" s="21" t="s">
        <v>1104</v>
      </c>
      <c r="G67" s="21">
        <v>1981</v>
      </c>
      <c r="H67" s="21">
        <v>77.659574468085097</v>
      </c>
      <c r="I67" s="21">
        <v>10.6382978723404</v>
      </c>
      <c r="J67" s="21">
        <v>11.702127659574399</v>
      </c>
      <c r="K67" s="21" t="s">
        <v>1104</v>
      </c>
    </row>
    <row r="68" spans="1:11" x14ac:dyDescent="0.25">
      <c r="A68" t="s">
        <v>145</v>
      </c>
      <c r="B68" s="21">
        <v>150</v>
      </c>
      <c r="C68" s="21">
        <v>136</v>
      </c>
      <c r="D68" s="21" t="s">
        <v>1104</v>
      </c>
      <c r="E68" s="21">
        <v>1</v>
      </c>
      <c r="F68" s="21">
        <v>1</v>
      </c>
      <c r="G68" s="21">
        <v>12</v>
      </c>
      <c r="H68" s="21">
        <v>98.5507246376811</v>
      </c>
      <c r="I68" s="21" t="s">
        <v>1104</v>
      </c>
      <c r="J68" s="21">
        <v>0.72463768115941996</v>
      </c>
      <c r="K68" s="21">
        <v>0.72463768115941996</v>
      </c>
    </row>
    <row r="69" spans="1:11" x14ac:dyDescent="0.25">
      <c r="A69" t="s">
        <v>146</v>
      </c>
      <c r="B69" s="21">
        <v>52447</v>
      </c>
      <c r="C69" s="21">
        <v>36235</v>
      </c>
      <c r="D69" s="21">
        <v>290</v>
      </c>
      <c r="E69" s="21">
        <v>259</v>
      </c>
      <c r="F69" s="21">
        <v>36</v>
      </c>
      <c r="G69" s="21">
        <v>15627</v>
      </c>
      <c r="H69" s="21">
        <v>98.411189570885398</v>
      </c>
      <c r="I69" s="21">
        <v>0.78761542639869597</v>
      </c>
      <c r="J69" s="21">
        <v>0.70342205323193896</v>
      </c>
      <c r="K69" s="21">
        <v>9.7772949483976093E-2</v>
      </c>
    </row>
    <row r="70" spans="1:11" x14ac:dyDescent="0.25">
      <c r="A70" t="s">
        <v>483</v>
      </c>
      <c r="B70" s="21">
        <v>2228</v>
      </c>
      <c r="C70" s="21">
        <v>5</v>
      </c>
      <c r="D70" s="21">
        <v>21</v>
      </c>
      <c r="E70" s="21">
        <v>14</v>
      </c>
      <c r="F70" s="21" t="s">
        <v>1104</v>
      </c>
      <c r="G70" s="21">
        <v>2188</v>
      </c>
      <c r="H70" s="21">
        <v>12.5</v>
      </c>
      <c r="I70" s="21">
        <v>52.5</v>
      </c>
      <c r="J70" s="21">
        <v>35</v>
      </c>
      <c r="K70" s="21" t="s">
        <v>1104</v>
      </c>
    </row>
    <row r="71" spans="1:11" x14ac:dyDescent="0.25">
      <c r="A71" t="s">
        <v>484</v>
      </c>
      <c r="B71" s="21">
        <v>2655</v>
      </c>
      <c r="C71" s="21">
        <v>9</v>
      </c>
      <c r="D71" s="21">
        <v>16</v>
      </c>
      <c r="E71" s="21">
        <v>17</v>
      </c>
      <c r="F71" s="21" t="s">
        <v>1104</v>
      </c>
      <c r="G71" s="21">
        <v>2613</v>
      </c>
      <c r="H71" s="21">
        <v>21.428571428571399</v>
      </c>
      <c r="I71" s="21">
        <v>38.095238095238003</v>
      </c>
      <c r="J71" s="21">
        <v>40.476190476190403</v>
      </c>
      <c r="K71" s="21" t="s">
        <v>1104</v>
      </c>
    </row>
    <row r="72" spans="1:11" x14ac:dyDescent="0.25">
      <c r="A72" t="s">
        <v>485</v>
      </c>
      <c r="B72" s="21">
        <v>1126</v>
      </c>
      <c r="C72" s="21">
        <v>557</v>
      </c>
      <c r="D72" s="21">
        <v>8</v>
      </c>
      <c r="E72" s="21">
        <v>2</v>
      </c>
      <c r="F72" s="21">
        <v>1</v>
      </c>
      <c r="G72" s="21">
        <v>558</v>
      </c>
      <c r="H72" s="21">
        <v>98.063380281690101</v>
      </c>
      <c r="I72" s="21">
        <v>1.40845070422535</v>
      </c>
      <c r="J72" s="21">
        <v>0.352112676056338</v>
      </c>
      <c r="K72" s="21">
        <v>0.176056338028169</v>
      </c>
    </row>
    <row r="73" spans="1:11" x14ac:dyDescent="0.25">
      <c r="A73" t="s">
        <v>486</v>
      </c>
      <c r="B73" s="21">
        <v>724</v>
      </c>
      <c r="C73" s="21">
        <v>698</v>
      </c>
      <c r="D73" s="21">
        <v>6</v>
      </c>
      <c r="E73" s="21">
        <v>4</v>
      </c>
      <c r="F73" s="21">
        <v>1</v>
      </c>
      <c r="G73" s="21">
        <v>15</v>
      </c>
      <c r="H73" s="21">
        <v>98.448519040902596</v>
      </c>
      <c r="I73" s="21">
        <v>0.84626234132581102</v>
      </c>
      <c r="J73" s="21">
        <v>0.56417489421720701</v>
      </c>
      <c r="K73" s="21">
        <v>0.141043723554301</v>
      </c>
    </row>
    <row r="74" spans="1:11" x14ac:dyDescent="0.25">
      <c r="A74" t="s">
        <v>487</v>
      </c>
      <c r="B74" s="21">
        <v>4681</v>
      </c>
      <c r="C74" s="21">
        <v>4106</v>
      </c>
      <c r="D74" s="21">
        <v>37</v>
      </c>
      <c r="E74" s="21">
        <v>30</v>
      </c>
      <c r="F74" s="21">
        <v>3</v>
      </c>
      <c r="G74" s="21">
        <v>505</v>
      </c>
      <c r="H74" s="21">
        <v>98.323754789272002</v>
      </c>
      <c r="I74" s="21">
        <v>0.88601532567049801</v>
      </c>
      <c r="J74" s="21">
        <v>0.71839080459770099</v>
      </c>
      <c r="K74" s="21">
        <v>7.1839080459770097E-2</v>
      </c>
    </row>
    <row r="75" spans="1:11" x14ac:dyDescent="0.25">
      <c r="A75" t="s">
        <v>488</v>
      </c>
      <c r="B75" s="21">
        <v>532</v>
      </c>
      <c r="C75" s="21">
        <v>527</v>
      </c>
      <c r="D75" s="21" t="s">
        <v>1104</v>
      </c>
      <c r="E75" s="21">
        <v>4</v>
      </c>
      <c r="F75" s="21" t="s">
        <v>1104</v>
      </c>
      <c r="G75" s="21">
        <v>1</v>
      </c>
      <c r="H75" s="21">
        <v>99.246704331450104</v>
      </c>
      <c r="I75" s="21" t="s">
        <v>1104</v>
      </c>
      <c r="J75" s="21">
        <v>0.75329566854990504</v>
      </c>
      <c r="K75" s="21" t="s">
        <v>1104</v>
      </c>
    </row>
    <row r="76" spans="1:11" x14ac:dyDescent="0.25">
      <c r="A76" t="s">
        <v>489</v>
      </c>
      <c r="B76" s="21">
        <v>1455</v>
      </c>
      <c r="C76" s="21">
        <v>1421</v>
      </c>
      <c r="D76" s="21">
        <v>9</v>
      </c>
      <c r="E76" s="21">
        <v>6</v>
      </c>
      <c r="F76" s="21" t="s">
        <v>1104</v>
      </c>
      <c r="G76" s="21">
        <v>19</v>
      </c>
      <c r="H76" s="21">
        <v>98.955431754874596</v>
      </c>
      <c r="I76" s="21">
        <v>0.626740947075208</v>
      </c>
      <c r="J76" s="21">
        <v>0.41782729805013902</v>
      </c>
      <c r="K76" s="21" t="s">
        <v>1104</v>
      </c>
    </row>
    <row r="77" spans="1:11" x14ac:dyDescent="0.25">
      <c r="A77" t="s">
        <v>490</v>
      </c>
      <c r="B77" s="21">
        <v>1366</v>
      </c>
      <c r="C77" s="21">
        <v>629</v>
      </c>
      <c r="D77" s="21">
        <v>7</v>
      </c>
      <c r="E77" s="21">
        <v>7</v>
      </c>
      <c r="F77" s="21" t="s">
        <v>1104</v>
      </c>
      <c r="G77" s="21">
        <v>723</v>
      </c>
      <c r="H77" s="21">
        <v>97.822706065318798</v>
      </c>
      <c r="I77" s="21">
        <v>1.0886469673405901</v>
      </c>
      <c r="J77" s="21">
        <v>1.0886469673405901</v>
      </c>
      <c r="K77" s="21" t="s">
        <v>1104</v>
      </c>
    </row>
    <row r="78" spans="1:11" x14ac:dyDescent="0.25">
      <c r="A78" t="s">
        <v>491</v>
      </c>
      <c r="B78" s="21">
        <v>1249</v>
      </c>
      <c r="C78" s="21">
        <v>1208</v>
      </c>
      <c r="D78" s="21">
        <v>11</v>
      </c>
      <c r="E78" s="21">
        <v>7</v>
      </c>
      <c r="F78" s="21">
        <v>1</v>
      </c>
      <c r="G78" s="21">
        <v>22</v>
      </c>
      <c r="H78" s="21">
        <v>98.451507742461203</v>
      </c>
      <c r="I78" s="21">
        <v>0.89649551752241197</v>
      </c>
      <c r="J78" s="21">
        <v>0.57049714751426195</v>
      </c>
      <c r="K78" s="21">
        <v>8.1499592502037393E-2</v>
      </c>
    </row>
    <row r="79" spans="1:11" x14ac:dyDescent="0.25">
      <c r="A79" t="s">
        <v>492</v>
      </c>
      <c r="B79" s="21">
        <v>873</v>
      </c>
      <c r="C79" s="21">
        <v>348</v>
      </c>
      <c r="D79" s="21">
        <v>2</v>
      </c>
      <c r="E79" s="21">
        <v>6</v>
      </c>
      <c r="F79" s="21">
        <v>1</v>
      </c>
      <c r="G79" s="21">
        <v>516</v>
      </c>
      <c r="H79" s="21">
        <v>97.478991596638593</v>
      </c>
      <c r="I79" s="21">
        <v>0.56022408963585402</v>
      </c>
      <c r="J79" s="21">
        <v>1.6806722689075599</v>
      </c>
      <c r="K79" s="21">
        <v>0.28011204481792701</v>
      </c>
    </row>
    <row r="80" spans="1:11" x14ac:dyDescent="0.25">
      <c r="A80" t="s">
        <v>493</v>
      </c>
      <c r="B80" s="21">
        <v>937</v>
      </c>
      <c r="C80" s="21">
        <v>919</v>
      </c>
      <c r="D80" s="21">
        <v>4</v>
      </c>
      <c r="E80" s="21">
        <v>3</v>
      </c>
      <c r="F80" s="21" t="s">
        <v>1104</v>
      </c>
      <c r="G80" s="21">
        <v>11</v>
      </c>
      <c r="H80" s="21">
        <v>99.244060475161902</v>
      </c>
      <c r="I80" s="21">
        <v>0.43196544276457799</v>
      </c>
      <c r="J80" s="21">
        <v>0.32397408207343398</v>
      </c>
      <c r="K80" s="21" t="s">
        <v>1104</v>
      </c>
    </row>
    <row r="81" spans="1:11" x14ac:dyDescent="0.25">
      <c r="A81" t="s">
        <v>494</v>
      </c>
      <c r="B81" s="21">
        <v>827</v>
      </c>
      <c r="C81" s="21">
        <v>759</v>
      </c>
      <c r="D81" s="21">
        <v>3</v>
      </c>
      <c r="E81" s="21">
        <v>9</v>
      </c>
      <c r="F81" s="21" t="s">
        <v>1104</v>
      </c>
      <c r="G81" s="21">
        <v>56</v>
      </c>
      <c r="H81" s="21">
        <v>98.443579766536899</v>
      </c>
      <c r="I81" s="21">
        <v>0.38910505836575798</v>
      </c>
      <c r="J81" s="21">
        <v>1.1673151750972699</v>
      </c>
      <c r="K81" s="21" t="s">
        <v>1104</v>
      </c>
    </row>
    <row r="82" spans="1:11" x14ac:dyDescent="0.25">
      <c r="A82" t="s">
        <v>495</v>
      </c>
      <c r="B82" s="21">
        <v>1751</v>
      </c>
      <c r="C82" s="21">
        <v>1611</v>
      </c>
      <c r="D82" s="21">
        <v>8</v>
      </c>
      <c r="E82" s="21">
        <v>15</v>
      </c>
      <c r="F82" s="21" t="s">
        <v>1104</v>
      </c>
      <c r="G82" s="21">
        <v>117</v>
      </c>
      <c r="H82" s="21">
        <v>98.592411260709895</v>
      </c>
      <c r="I82" s="21">
        <v>0.48959608323133402</v>
      </c>
      <c r="J82" s="21">
        <v>0.91799265605875102</v>
      </c>
      <c r="K82" s="21" t="s">
        <v>1104</v>
      </c>
    </row>
    <row r="83" spans="1:11" x14ac:dyDescent="0.25">
      <c r="A83" t="s">
        <v>496</v>
      </c>
      <c r="B83" s="21">
        <v>3868</v>
      </c>
      <c r="C83" s="21">
        <v>3649</v>
      </c>
      <c r="D83" s="21">
        <v>35</v>
      </c>
      <c r="E83" s="21">
        <v>25</v>
      </c>
      <c r="F83" s="21">
        <v>1</v>
      </c>
      <c r="G83" s="21">
        <v>158</v>
      </c>
      <c r="H83" s="21">
        <v>98.355795148247907</v>
      </c>
      <c r="I83" s="21">
        <v>0.94339622641509402</v>
      </c>
      <c r="J83" s="21">
        <v>0.67385444743935297</v>
      </c>
      <c r="K83" s="21">
        <v>2.6954177897574101E-2</v>
      </c>
    </row>
    <row r="84" spans="1:11" x14ac:dyDescent="0.25">
      <c r="A84" t="s">
        <v>497</v>
      </c>
      <c r="B84" s="21">
        <v>6727</v>
      </c>
      <c r="C84" s="21">
        <v>3959</v>
      </c>
      <c r="D84" s="21">
        <v>25</v>
      </c>
      <c r="E84" s="21">
        <v>33</v>
      </c>
      <c r="F84" s="21">
        <v>12</v>
      </c>
      <c r="G84" s="21">
        <v>2698</v>
      </c>
      <c r="H84" s="21">
        <v>98.262596177711501</v>
      </c>
      <c r="I84" s="21">
        <v>0.62050136510300302</v>
      </c>
      <c r="J84" s="21">
        <v>0.81906180193596401</v>
      </c>
      <c r="K84" s="21">
        <v>0.29784065524944098</v>
      </c>
    </row>
    <row r="85" spans="1:11" x14ac:dyDescent="0.25">
      <c r="A85" t="s">
        <v>498</v>
      </c>
      <c r="B85" s="21">
        <v>2166</v>
      </c>
      <c r="C85" s="21">
        <v>2088</v>
      </c>
      <c r="D85" s="21">
        <v>14</v>
      </c>
      <c r="E85" s="21">
        <v>10</v>
      </c>
      <c r="F85" s="21">
        <v>1</v>
      </c>
      <c r="G85" s="21">
        <v>53</v>
      </c>
      <c r="H85" s="21">
        <v>98.816848083293806</v>
      </c>
      <c r="I85" s="21">
        <v>0.66256507335541803</v>
      </c>
      <c r="J85" s="21">
        <v>0.47326076668244199</v>
      </c>
      <c r="K85" s="21">
        <v>4.7326076668244198E-2</v>
      </c>
    </row>
    <row r="86" spans="1:11" x14ac:dyDescent="0.25">
      <c r="A86" t="s">
        <v>499</v>
      </c>
      <c r="B86" s="21">
        <v>835</v>
      </c>
      <c r="C86" s="21">
        <v>813</v>
      </c>
      <c r="D86" s="21">
        <v>1</v>
      </c>
      <c r="E86" s="21">
        <v>3</v>
      </c>
      <c r="F86" s="21" t="s">
        <v>1104</v>
      </c>
      <c r="G86" s="21">
        <v>18</v>
      </c>
      <c r="H86" s="21">
        <v>99.510403916768595</v>
      </c>
      <c r="I86" s="21">
        <v>0.12239902080783301</v>
      </c>
      <c r="J86" s="21">
        <v>0.36719706242349998</v>
      </c>
      <c r="K86" s="21" t="s">
        <v>1104</v>
      </c>
    </row>
    <row r="87" spans="1:11" x14ac:dyDescent="0.25">
      <c r="A87" t="s">
        <v>500</v>
      </c>
      <c r="B87" s="21">
        <v>829</v>
      </c>
      <c r="C87" s="21">
        <v>793</v>
      </c>
      <c r="D87" s="21">
        <v>7</v>
      </c>
      <c r="E87" s="21">
        <v>6</v>
      </c>
      <c r="F87" s="21" t="s">
        <v>1104</v>
      </c>
      <c r="G87" s="21">
        <v>23</v>
      </c>
      <c r="H87" s="21">
        <v>98.387096774193495</v>
      </c>
      <c r="I87" s="21">
        <v>0.86848635235731997</v>
      </c>
      <c r="J87" s="21">
        <v>0.74441687344913099</v>
      </c>
      <c r="K87" s="21" t="s">
        <v>1104</v>
      </c>
    </row>
    <row r="88" spans="1:11" x14ac:dyDescent="0.25">
      <c r="A88" t="s">
        <v>501</v>
      </c>
      <c r="B88" s="21">
        <v>898</v>
      </c>
      <c r="C88" s="21">
        <v>15</v>
      </c>
      <c r="D88" s="21">
        <v>5</v>
      </c>
      <c r="E88" s="21">
        <v>3</v>
      </c>
      <c r="F88" s="21" t="s">
        <v>1104</v>
      </c>
      <c r="G88" s="21">
        <v>875</v>
      </c>
      <c r="H88" s="21">
        <v>65.2173913043478</v>
      </c>
      <c r="I88" s="21">
        <v>21.739130434782599</v>
      </c>
      <c r="J88" s="21">
        <v>13.043478260869501</v>
      </c>
      <c r="K88" s="21" t="s">
        <v>1104</v>
      </c>
    </row>
    <row r="89" spans="1:11" x14ac:dyDescent="0.25">
      <c r="A89" t="s">
        <v>502</v>
      </c>
      <c r="B89" s="21">
        <v>275</v>
      </c>
      <c r="C89" s="21">
        <v>260</v>
      </c>
      <c r="D89" s="21">
        <v>2</v>
      </c>
      <c r="E89" s="21" t="s">
        <v>1104</v>
      </c>
      <c r="F89" s="21">
        <v>1</v>
      </c>
      <c r="G89" s="21">
        <v>12</v>
      </c>
      <c r="H89" s="21">
        <v>98.859315589353599</v>
      </c>
      <c r="I89" s="21">
        <v>0.76045627376425795</v>
      </c>
      <c r="J89" s="21" t="s">
        <v>1104</v>
      </c>
      <c r="K89" s="21">
        <v>0.38022813688212898</v>
      </c>
    </row>
    <row r="90" spans="1:11" x14ac:dyDescent="0.25">
      <c r="A90" t="s">
        <v>503</v>
      </c>
      <c r="B90" s="21">
        <v>1486</v>
      </c>
      <c r="C90" s="21">
        <v>1433</v>
      </c>
      <c r="D90" s="21">
        <v>8</v>
      </c>
      <c r="E90" s="21">
        <v>13</v>
      </c>
      <c r="F90" s="21">
        <v>2</v>
      </c>
      <c r="G90" s="21">
        <v>30</v>
      </c>
      <c r="H90" s="21">
        <v>98.420329670329593</v>
      </c>
      <c r="I90" s="21">
        <v>0.54945054945054905</v>
      </c>
      <c r="J90" s="21">
        <v>0.89285714285714202</v>
      </c>
      <c r="K90" s="21">
        <v>0.13736263736263701</v>
      </c>
    </row>
    <row r="91" spans="1:11" x14ac:dyDescent="0.25">
      <c r="A91" t="s">
        <v>504</v>
      </c>
      <c r="B91" s="21">
        <v>3816</v>
      </c>
      <c r="C91" s="21">
        <v>2606</v>
      </c>
      <c r="D91" s="21">
        <v>10</v>
      </c>
      <c r="E91" s="21">
        <v>16</v>
      </c>
      <c r="F91" s="21">
        <v>2</v>
      </c>
      <c r="G91" s="21">
        <v>1182</v>
      </c>
      <c r="H91" s="21">
        <v>98.936977980258106</v>
      </c>
      <c r="I91" s="21">
        <v>0.37965072133637001</v>
      </c>
      <c r="J91" s="21">
        <v>0.607441154138192</v>
      </c>
      <c r="K91" s="21">
        <v>7.5930144267274097E-2</v>
      </c>
    </row>
    <row r="92" spans="1:11" x14ac:dyDescent="0.25">
      <c r="A92" t="s">
        <v>505</v>
      </c>
      <c r="B92" s="21">
        <v>202</v>
      </c>
      <c r="C92" s="21">
        <v>139</v>
      </c>
      <c r="D92" s="21">
        <v>4</v>
      </c>
      <c r="E92" s="21">
        <v>1</v>
      </c>
      <c r="F92" s="21" t="s">
        <v>1104</v>
      </c>
      <c r="G92" s="21">
        <v>58</v>
      </c>
      <c r="H92" s="21">
        <v>96.5277777777777</v>
      </c>
      <c r="I92" s="21">
        <v>2.7777777777777701</v>
      </c>
      <c r="J92" s="21">
        <v>0.69444444444444398</v>
      </c>
      <c r="K92" s="21" t="s">
        <v>1104</v>
      </c>
    </row>
    <row r="93" spans="1:11" x14ac:dyDescent="0.25">
      <c r="A93" t="s">
        <v>506</v>
      </c>
      <c r="B93" s="21">
        <v>1191</v>
      </c>
      <c r="C93" s="21">
        <v>1075</v>
      </c>
      <c r="D93" s="21">
        <v>4</v>
      </c>
      <c r="E93" s="21">
        <v>2</v>
      </c>
      <c r="F93" s="21">
        <v>2</v>
      </c>
      <c r="G93" s="21">
        <v>108</v>
      </c>
      <c r="H93" s="21">
        <v>99.261311172668499</v>
      </c>
      <c r="I93" s="21">
        <v>0.369344413665743</v>
      </c>
      <c r="J93" s="21">
        <v>0.184672206832871</v>
      </c>
      <c r="K93" s="21">
        <v>0.184672206832871</v>
      </c>
    </row>
    <row r="94" spans="1:11" x14ac:dyDescent="0.25">
      <c r="A94" t="s">
        <v>507</v>
      </c>
      <c r="B94" s="21">
        <v>1819</v>
      </c>
      <c r="C94" s="21">
        <v>1782</v>
      </c>
      <c r="D94" s="21">
        <v>15</v>
      </c>
      <c r="E94" s="21">
        <v>8</v>
      </c>
      <c r="F94" s="21">
        <v>1</v>
      </c>
      <c r="G94" s="21">
        <v>13</v>
      </c>
      <c r="H94" s="21">
        <v>98.671096345514897</v>
      </c>
      <c r="I94" s="21">
        <v>0.83056478405315604</v>
      </c>
      <c r="J94" s="21">
        <v>0.44296788482834898</v>
      </c>
      <c r="K94" s="21">
        <v>5.5370985603543699E-2</v>
      </c>
    </row>
    <row r="95" spans="1:11" x14ac:dyDescent="0.25">
      <c r="A95" t="s">
        <v>508</v>
      </c>
      <c r="B95" s="21">
        <v>1054</v>
      </c>
      <c r="C95" s="21">
        <v>1020</v>
      </c>
      <c r="D95" s="21">
        <v>5</v>
      </c>
      <c r="E95" s="21">
        <v>4</v>
      </c>
      <c r="F95" s="21">
        <v>5</v>
      </c>
      <c r="G95" s="21">
        <v>20</v>
      </c>
      <c r="H95" s="21">
        <v>98.646034816247493</v>
      </c>
      <c r="I95" s="21">
        <v>0.48355899419729198</v>
      </c>
      <c r="J95" s="21">
        <v>0.38684719535783302</v>
      </c>
      <c r="K95" s="21">
        <v>0.48355899419729198</v>
      </c>
    </row>
    <row r="96" spans="1:11" x14ac:dyDescent="0.25">
      <c r="A96" t="s">
        <v>509</v>
      </c>
      <c r="B96" s="21">
        <v>262</v>
      </c>
      <c r="C96" s="21">
        <v>161</v>
      </c>
      <c r="D96" s="21">
        <v>1</v>
      </c>
      <c r="E96" s="21">
        <v>1</v>
      </c>
      <c r="F96" s="21" t="s">
        <v>1104</v>
      </c>
      <c r="G96" s="21">
        <v>99</v>
      </c>
      <c r="H96" s="21">
        <v>98.773006134969293</v>
      </c>
      <c r="I96" s="21">
        <v>0.61349693251533699</v>
      </c>
      <c r="J96" s="21">
        <v>0.61349693251533699</v>
      </c>
      <c r="K96" s="21" t="s">
        <v>1104</v>
      </c>
    </row>
    <row r="97" spans="1:11" x14ac:dyDescent="0.25">
      <c r="A97" t="s">
        <v>510</v>
      </c>
      <c r="B97" s="21">
        <v>1033</v>
      </c>
      <c r="C97" s="21">
        <v>1006</v>
      </c>
      <c r="D97" s="21">
        <v>2</v>
      </c>
      <c r="E97" s="21">
        <v>4</v>
      </c>
      <c r="F97" s="21" t="s">
        <v>1104</v>
      </c>
      <c r="G97" s="21">
        <v>21</v>
      </c>
      <c r="H97" s="21">
        <v>99.407114624505894</v>
      </c>
      <c r="I97" s="21">
        <v>0.19762845849802299</v>
      </c>
      <c r="J97" s="21">
        <v>0.39525691699604698</v>
      </c>
      <c r="K97" s="21" t="s">
        <v>1104</v>
      </c>
    </row>
    <row r="98" spans="1:11" x14ac:dyDescent="0.25">
      <c r="A98" t="s">
        <v>511</v>
      </c>
      <c r="B98" s="21">
        <v>3319</v>
      </c>
      <c r="C98" s="21">
        <v>2458</v>
      </c>
      <c r="D98" s="21">
        <v>22</v>
      </c>
      <c r="E98" s="21">
        <v>15</v>
      </c>
      <c r="F98" s="21">
        <v>3</v>
      </c>
      <c r="G98" s="21">
        <v>821</v>
      </c>
      <c r="H98" s="21">
        <v>98.398718975180103</v>
      </c>
      <c r="I98" s="21">
        <v>0.88070456365091998</v>
      </c>
      <c r="J98" s="21">
        <v>0.60048038430744599</v>
      </c>
      <c r="K98" s="21">
        <v>0.120096076861489</v>
      </c>
    </row>
    <row r="99" spans="1:11" x14ac:dyDescent="0.25">
      <c r="A99" t="s">
        <v>512</v>
      </c>
      <c r="B99" s="21">
        <v>904</v>
      </c>
      <c r="C99" s="21">
        <v>888</v>
      </c>
      <c r="D99" s="21">
        <v>2</v>
      </c>
      <c r="E99" s="21">
        <v>8</v>
      </c>
      <c r="F99" s="21" t="s">
        <v>1104</v>
      </c>
      <c r="G99" s="21">
        <v>6</v>
      </c>
      <c r="H99" s="21">
        <v>98.886414253897499</v>
      </c>
      <c r="I99" s="21">
        <v>0.22271714922048899</v>
      </c>
      <c r="J99" s="21">
        <v>0.89086859688195896</v>
      </c>
      <c r="K99" s="21" t="s">
        <v>1104</v>
      </c>
    </row>
    <row r="100" spans="1:11" x14ac:dyDescent="0.25">
      <c r="A100" t="s">
        <v>513</v>
      </c>
      <c r="B100" s="21">
        <v>1020</v>
      </c>
      <c r="C100" s="21">
        <v>986</v>
      </c>
      <c r="D100" s="21">
        <v>6</v>
      </c>
      <c r="E100" s="21">
        <v>7</v>
      </c>
      <c r="F100" s="21" t="s">
        <v>1104</v>
      </c>
      <c r="G100" s="21">
        <v>21</v>
      </c>
      <c r="H100" s="21">
        <v>98.698698698698607</v>
      </c>
      <c r="I100" s="21">
        <v>0.60060060060060005</v>
      </c>
      <c r="J100" s="21">
        <v>0.70070070070070001</v>
      </c>
      <c r="K100" s="21" t="s">
        <v>1104</v>
      </c>
    </row>
    <row r="101" spans="1:11" x14ac:dyDescent="0.25">
      <c r="A101" t="s">
        <v>514</v>
      </c>
      <c r="B101" s="21">
        <v>2189</v>
      </c>
      <c r="C101" s="21">
        <v>85</v>
      </c>
      <c r="D101" s="21">
        <v>16</v>
      </c>
      <c r="E101" s="21">
        <v>17</v>
      </c>
      <c r="F101" s="21" t="s">
        <v>1104</v>
      </c>
      <c r="G101" s="21">
        <v>2071</v>
      </c>
      <c r="H101" s="21">
        <v>72.033898305084705</v>
      </c>
      <c r="I101" s="21">
        <v>13.559322033898299</v>
      </c>
      <c r="J101" s="21">
        <v>14.4067796610169</v>
      </c>
      <c r="K101" s="21" t="s">
        <v>1104</v>
      </c>
    </row>
    <row r="102" spans="1:11" x14ac:dyDescent="0.25">
      <c r="A102" t="s">
        <v>161</v>
      </c>
      <c r="B102" s="21">
        <v>170</v>
      </c>
      <c r="C102" s="21">
        <v>150</v>
      </c>
      <c r="D102" s="21">
        <v>1</v>
      </c>
      <c r="E102" s="21" t="s">
        <v>1104</v>
      </c>
      <c r="F102" s="21">
        <v>2</v>
      </c>
      <c r="G102" s="21">
        <v>17</v>
      </c>
      <c r="H102" s="21">
        <v>98.039215686274503</v>
      </c>
      <c r="I102" s="21">
        <v>0.65359477124182996</v>
      </c>
      <c r="J102" s="21" t="s">
        <v>1104</v>
      </c>
      <c r="K102" s="21">
        <v>1.3071895424836599</v>
      </c>
    </row>
    <row r="103" spans="1:11" x14ac:dyDescent="0.25">
      <c r="A103" t="s">
        <v>162</v>
      </c>
      <c r="B103" s="21">
        <v>54467</v>
      </c>
      <c r="C103" s="21">
        <v>38163</v>
      </c>
      <c r="D103" s="21">
        <v>317</v>
      </c>
      <c r="E103" s="21">
        <v>300</v>
      </c>
      <c r="F103" s="21">
        <v>39</v>
      </c>
      <c r="G103" s="21">
        <v>15648</v>
      </c>
      <c r="H103" s="21">
        <v>98.310105875988498</v>
      </c>
      <c r="I103" s="21">
        <v>0.81661042273113604</v>
      </c>
      <c r="J103" s="21">
        <v>0.77281743476132803</v>
      </c>
      <c r="K103" s="21">
        <v>0.100466266518972</v>
      </c>
    </row>
    <row r="104" spans="1:11" x14ac:dyDescent="0.25">
      <c r="A104" t="s">
        <v>515</v>
      </c>
      <c r="B104" s="21">
        <v>2430</v>
      </c>
      <c r="C104" s="21">
        <v>616</v>
      </c>
      <c r="D104" s="21">
        <v>21</v>
      </c>
      <c r="E104" s="21">
        <v>20</v>
      </c>
      <c r="F104" s="21">
        <v>1</v>
      </c>
      <c r="G104" s="21">
        <v>1772</v>
      </c>
      <c r="H104" s="21">
        <v>93.617021276595693</v>
      </c>
      <c r="I104" s="21">
        <v>3.1914893617021201</v>
      </c>
      <c r="J104" s="21">
        <v>3.0395136778115499</v>
      </c>
      <c r="K104" s="21">
        <v>0.151975683890577</v>
      </c>
    </row>
    <row r="105" spans="1:11" x14ac:dyDescent="0.25">
      <c r="A105" t="s">
        <v>516</v>
      </c>
      <c r="B105" s="21">
        <v>2593</v>
      </c>
      <c r="C105" s="21">
        <v>589</v>
      </c>
      <c r="D105" s="21">
        <v>21</v>
      </c>
      <c r="E105" s="21">
        <v>15</v>
      </c>
      <c r="F105" s="21">
        <v>1</v>
      </c>
      <c r="G105" s="21">
        <v>1967</v>
      </c>
      <c r="H105" s="21">
        <v>94.089456869009496</v>
      </c>
      <c r="I105" s="21">
        <v>3.3546325878594199</v>
      </c>
      <c r="J105" s="21">
        <v>2.3961661341852998</v>
      </c>
      <c r="K105" s="21">
        <v>0.15974440894568601</v>
      </c>
    </row>
    <row r="106" spans="1:11" x14ac:dyDescent="0.25">
      <c r="A106" t="s">
        <v>517</v>
      </c>
      <c r="B106" s="21">
        <v>1219</v>
      </c>
      <c r="C106" s="21">
        <v>731</v>
      </c>
      <c r="D106" s="21">
        <v>4</v>
      </c>
      <c r="E106" s="21">
        <v>3</v>
      </c>
      <c r="F106" s="21" t="s">
        <v>1104</v>
      </c>
      <c r="G106" s="21">
        <v>481</v>
      </c>
      <c r="H106" s="21">
        <v>99.051490514905097</v>
      </c>
      <c r="I106" s="21">
        <v>0.54200542005420005</v>
      </c>
      <c r="J106" s="21">
        <v>0.40650406504065001</v>
      </c>
      <c r="K106" s="21" t="s">
        <v>1104</v>
      </c>
    </row>
    <row r="107" spans="1:11" x14ac:dyDescent="0.25">
      <c r="A107" t="s">
        <v>518</v>
      </c>
      <c r="B107" s="21">
        <v>690</v>
      </c>
      <c r="C107" s="21">
        <v>661</v>
      </c>
      <c r="D107" s="21">
        <v>4</v>
      </c>
      <c r="E107" s="21">
        <v>4</v>
      </c>
      <c r="F107" s="21">
        <v>2</v>
      </c>
      <c r="G107" s="21">
        <v>19</v>
      </c>
      <c r="H107" s="21">
        <v>98.509687034277107</v>
      </c>
      <c r="I107" s="21">
        <v>0.59612518628912003</v>
      </c>
      <c r="J107" s="21">
        <v>0.59612518628912003</v>
      </c>
      <c r="K107" s="21">
        <v>0.29806259314456002</v>
      </c>
    </row>
    <row r="108" spans="1:11" x14ac:dyDescent="0.25">
      <c r="A108" t="s">
        <v>519</v>
      </c>
      <c r="B108" s="21">
        <v>5096</v>
      </c>
      <c r="C108" s="21">
        <v>4580</v>
      </c>
      <c r="D108" s="21">
        <v>46</v>
      </c>
      <c r="E108" s="21">
        <v>36</v>
      </c>
      <c r="F108" s="21">
        <v>2</v>
      </c>
      <c r="G108" s="21">
        <v>432</v>
      </c>
      <c r="H108" s="21">
        <v>98.1989708404802</v>
      </c>
      <c r="I108" s="21">
        <v>0.986277873070325</v>
      </c>
      <c r="J108" s="21">
        <v>0.77186963979416801</v>
      </c>
      <c r="K108" s="21">
        <v>4.2881646655231503E-2</v>
      </c>
    </row>
    <row r="109" spans="1:11" x14ac:dyDescent="0.25">
      <c r="A109" t="s">
        <v>520</v>
      </c>
      <c r="B109" s="21">
        <v>619</v>
      </c>
      <c r="C109" s="21">
        <v>606</v>
      </c>
      <c r="D109" s="21">
        <v>1</v>
      </c>
      <c r="E109" s="21">
        <v>10</v>
      </c>
      <c r="F109" s="21" t="s">
        <v>1104</v>
      </c>
      <c r="G109" s="21">
        <v>2</v>
      </c>
      <c r="H109" s="21">
        <v>98.217179902755205</v>
      </c>
      <c r="I109" s="21">
        <v>0.162074554294975</v>
      </c>
      <c r="J109" s="21">
        <v>1.6207455429497499</v>
      </c>
      <c r="K109" s="21" t="s">
        <v>1104</v>
      </c>
    </row>
    <row r="110" spans="1:11" x14ac:dyDescent="0.25">
      <c r="A110" t="s">
        <v>521</v>
      </c>
      <c r="B110" s="21">
        <v>1450</v>
      </c>
      <c r="C110" s="21">
        <v>1404</v>
      </c>
      <c r="D110" s="21">
        <v>4</v>
      </c>
      <c r="E110" s="21">
        <v>8</v>
      </c>
      <c r="F110" s="21">
        <v>2</v>
      </c>
      <c r="G110" s="21">
        <v>32</v>
      </c>
      <c r="H110" s="21">
        <v>99.012693935119799</v>
      </c>
      <c r="I110" s="21">
        <v>0.28208744710860301</v>
      </c>
      <c r="J110" s="21">
        <v>0.56417489421720701</v>
      </c>
      <c r="K110" s="21">
        <v>0.141043723554301</v>
      </c>
    </row>
    <row r="111" spans="1:11" x14ac:dyDescent="0.25">
      <c r="A111" t="s">
        <v>522</v>
      </c>
      <c r="B111" s="21">
        <v>1708</v>
      </c>
      <c r="C111" s="21">
        <v>879</v>
      </c>
      <c r="D111" s="21">
        <v>18</v>
      </c>
      <c r="E111" s="21">
        <v>7</v>
      </c>
      <c r="F111" s="21">
        <v>3</v>
      </c>
      <c r="G111" s="21">
        <v>801</v>
      </c>
      <c r="H111" s="21">
        <v>96.912899669239195</v>
      </c>
      <c r="I111" s="21">
        <v>1.9845644983461901</v>
      </c>
      <c r="J111" s="21">
        <v>0.77177508269018702</v>
      </c>
      <c r="K111" s="21">
        <v>0.33076074972436598</v>
      </c>
    </row>
    <row r="112" spans="1:11" x14ac:dyDescent="0.25">
      <c r="A112" t="s">
        <v>523</v>
      </c>
      <c r="B112" s="21">
        <v>1317</v>
      </c>
      <c r="C112" s="21">
        <v>1239</v>
      </c>
      <c r="D112" s="21">
        <v>5</v>
      </c>
      <c r="E112" s="21">
        <v>4</v>
      </c>
      <c r="F112" s="21">
        <v>2</v>
      </c>
      <c r="G112" s="21">
        <v>67</v>
      </c>
      <c r="H112" s="21">
        <v>99.119999999999905</v>
      </c>
      <c r="I112" s="21">
        <v>0.4</v>
      </c>
      <c r="J112" s="21">
        <v>0.32</v>
      </c>
      <c r="K112" s="21">
        <v>0.16</v>
      </c>
    </row>
    <row r="113" spans="1:11" x14ac:dyDescent="0.25">
      <c r="A113" t="s">
        <v>524</v>
      </c>
      <c r="B113" s="21">
        <v>926</v>
      </c>
      <c r="C113" s="21">
        <v>365</v>
      </c>
      <c r="D113" s="21" t="s">
        <v>1104</v>
      </c>
      <c r="E113" s="21">
        <v>1</v>
      </c>
      <c r="F113" s="21">
        <v>4</v>
      </c>
      <c r="G113" s="21">
        <v>556</v>
      </c>
      <c r="H113" s="21">
        <v>98.648648648648603</v>
      </c>
      <c r="I113" s="21" t="s">
        <v>1104</v>
      </c>
      <c r="J113" s="21">
        <v>0.27027027027027001</v>
      </c>
      <c r="K113" s="21">
        <v>1.08108108108108</v>
      </c>
    </row>
    <row r="114" spans="1:11" x14ac:dyDescent="0.25">
      <c r="A114" t="s">
        <v>525</v>
      </c>
      <c r="B114" s="21">
        <v>1056</v>
      </c>
      <c r="C114" s="21">
        <v>1025</v>
      </c>
      <c r="D114" s="21">
        <v>7</v>
      </c>
      <c r="E114" s="21">
        <v>11</v>
      </c>
      <c r="F114" s="21" t="s">
        <v>1104</v>
      </c>
      <c r="G114" s="21">
        <v>13</v>
      </c>
      <c r="H114" s="21">
        <v>98.274209012463999</v>
      </c>
      <c r="I114" s="21">
        <v>0.67114093959731502</v>
      </c>
      <c r="J114" s="21">
        <v>1.05465004793863</v>
      </c>
      <c r="K114" s="21" t="s">
        <v>1104</v>
      </c>
    </row>
    <row r="115" spans="1:11" x14ac:dyDescent="0.25">
      <c r="A115" t="s">
        <v>526</v>
      </c>
      <c r="B115" s="21">
        <v>861</v>
      </c>
      <c r="C115" s="21">
        <v>743</v>
      </c>
      <c r="D115" s="21">
        <v>7</v>
      </c>
      <c r="E115" s="21">
        <v>4</v>
      </c>
      <c r="F115" s="21" t="s">
        <v>1104</v>
      </c>
      <c r="G115" s="21">
        <v>107</v>
      </c>
      <c r="H115" s="21">
        <v>98.541114058355404</v>
      </c>
      <c r="I115" s="21">
        <v>0.92838196286472097</v>
      </c>
      <c r="J115" s="21">
        <v>0.53050397877984001</v>
      </c>
      <c r="K115" s="21" t="s">
        <v>1104</v>
      </c>
    </row>
    <row r="116" spans="1:11" x14ac:dyDescent="0.25">
      <c r="A116" t="s">
        <v>527</v>
      </c>
      <c r="B116" s="21">
        <v>1839</v>
      </c>
      <c r="C116" s="21">
        <v>1718</v>
      </c>
      <c r="D116" s="21">
        <v>4</v>
      </c>
      <c r="E116" s="21">
        <v>12</v>
      </c>
      <c r="F116" s="21" t="s">
        <v>1104</v>
      </c>
      <c r="G116" s="21">
        <v>105</v>
      </c>
      <c r="H116" s="21">
        <v>99.077277970011494</v>
      </c>
      <c r="I116" s="21">
        <v>0.23068050749711599</v>
      </c>
      <c r="J116" s="21">
        <v>0.69204152249134898</v>
      </c>
      <c r="K116" s="21" t="s">
        <v>1104</v>
      </c>
    </row>
    <row r="117" spans="1:11" x14ac:dyDescent="0.25">
      <c r="A117" t="s">
        <v>528</v>
      </c>
      <c r="B117" s="21">
        <v>4143</v>
      </c>
      <c r="C117" s="21">
        <v>3845</v>
      </c>
      <c r="D117" s="21">
        <v>52</v>
      </c>
      <c r="E117" s="21">
        <v>28</v>
      </c>
      <c r="F117" s="21" t="s">
        <v>1104</v>
      </c>
      <c r="G117" s="21">
        <v>218</v>
      </c>
      <c r="H117" s="21">
        <v>97.961783439490404</v>
      </c>
      <c r="I117" s="21">
        <v>1.3248407643312099</v>
      </c>
      <c r="J117" s="21">
        <v>0.71337579617834301</v>
      </c>
      <c r="K117" s="21" t="s">
        <v>1104</v>
      </c>
    </row>
    <row r="118" spans="1:11" x14ac:dyDescent="0.25">
      <c r="A118" t="s">
        <v>529</v>
      </c>
      <c r="B118" s="21">
        <v>7266</v>
      </c>
      <c r="C118" s="21">
        <v>4117</v>
      </c>
      <c r="D118" s="21">
        <v>37</v>
      </c>
      <c r="E118" s="21">
        <v>34</v>
      </c>
      <c r="F118" s="21">
        <v>19</v>
      </c>
      <c r="G118" s="21">
        <v>3059</v>
      </c>
      <c r="H118" s="21">
        <v>97.860708343237405</v>
      </c>
      <c r="I118" s="21">
        <v>0.87948657000237696</v>
      </c>
      <c r="J118" s="21">
        <v>0.808176848110292</v>
      </c>
      <c r="K118" s="21">
        <v>0.45162823864986901</v>
      </c>
    </row>
    <row r="119" spans="1:11" x14ac:dyDescent="0.25">
      <c r="A119" t="s">
        <v>530</v>
      </c>
      <c r="B119" s="21">
        <v>2271</v>
      </c>
      <c r="C119" s="21">
        <v>2218</v>
      </c>
      <c r="D119" s="21">
        <v>15</v>
      </c>
      <c r="E119" s="21">
        <v>18</v>
      </c>
      <c r="F119" s="21">
        <v>1</v>
      </c>
      <c r="G119" s="21">
        <v>19</v>
      </c>
      <c r="H119" s="21">
        <v>98.490230905861395</v>
      </c>
      <c r="I119" s="21">
        <v>0.66607460035523902</v>
      </c>
      <c r="J119" s="21">
        <v>0.79928952042628698</v>
      </c>
      <c r="K119" s="21">
        <v>4.4404973357015903E-2</v>
      </c>
    </row>
    <row r="120" spans="1:11" x14ac:dyDescent="0.25">
      <c r="A120" t="s">
        <v>531</v>
      </c>
      <c r="B120" s="21">
        <v>849</v>
      </c>
      <c r="C120" s="21">
        <v>822</v>
      </c>
      <c r="D120" s="21">
        <v>7</v>
      </c>
      <c r="E120" s="21">
        <v>2</v>
      </c>
      <c r="F120" s="21" t="s">
        <v>1104</v>
      </c>
      <c r="G120" s="21">
        <v>18</v>
      </c>
      <c r="H120" s="21">
        <v>98.916967509025199</v>
      </c>
      <c r="I120" s="21">
        <v>0.84235860409145602</v>
      </c>
      <c r="J120" s="21">
        <v>0.24067388688327301</v>
      </c>
      <c r="K120" s="21" t="s">
        <v>1104</v>
      </c>
    </row>
    <row r="121" spans="1:11" x14ac:dyDescent="0.25">
      <c r="A121" t="s">
        <v>532</v>
      </c>
      <c r="B121" s="21">
        <v>958</v>
      </c>
      <c r="C121" s="21">
        <v>930</v>
      </c>
      <c r="D121" s="21">
        <v>7</v>
      </c>
      <c r="E121" s="21">
        <v>5</v>
      </c>
      <c r="F121" s="21">
        <v>1</v>
      </c>
      <c r="G121" s="21">
        <v>15</v>
      </c>
      <c r="H121" s="21">
        <v>98.6214209968186</v>
      </c>
      <c r="I121" s="21">
        <v>0.74231177094379597</v>
      </c>
      <c r="J121" s="21">
        <v>0.53022269353128304</v>
      </c>
      <c r="K121" s="21">
        <v>0.10604453870625601</v>
      </c>
    </row>
    <row r="122" spans="1:11" x14ac:dyDescent="0.25">
      <c r="A122" t="s">
        <v>533</v>
      </c>
      <c r="B122" s="21">
        <v>985</v>
      </c>
      <c r="C122" s="21">
        <v>245</v>
      </c>
      <c r="D122" s="21">
        <v>5</v>
      </c>
      <c r="E122" s="21">
        <v>6</v>
      </c>
      <c r="F122" s="21">
        <v>4</v>
      </c>
      <c r="G122" s="21">
        <v>725</v>
      </c>
      <c r="H122" s="21">
        <v>94.230769230769198</v>
      </c>
      <c r="I122" s="21">
        <v>1.92307692307692</v>
      </c>
      <c r="J122" s="21">
        <v>2.3076923076922999</v>
      </c>
      <c r="K122" s="21">
        <v>1.5384615384615301</v>
      </c>
    </row>
    <row r="123" spans="1:11" x14ac:dyDescent="0.25">
      <c r="A123" t="s">
        <v>534</v>
      </c>
      <c r="B123" s="21">
        <v>246</v>
      </c>
      <c r="C123" s="21">
        <v>235</v>
      </c>
      <c r="D123" s="21">
        <v>1</v>
      </c>
      <c r="E123" s="21">
        <v>3</v>
      </c>
      <c r="F123" s="21">
        <v>1</v>
      </c>
      <c r="G123" s="21">
        <v>6</v>
      </c>
      <c r="H123" s="21">
        <v>97.9166666666666</v>
      </c>
      <c r="I123" s="21">
        <v>0.41666666666666602</v>
      </c>
      <c r="J123" s="21">
        <v>1.25</v>
      </c>
      <c r="K123" s="21">
        <v>0.41666666666666602</v>
      </c>
    </row>
    <row r="124" spans="1:11" x14ac:dyDescent="0.25">
      <c r="A124" t="s">
        <v>535</v>
      </c>
      <c r="B124" s="21">
        <v>1480</v>
      </c>
      <c r="C124" s="21">
        <v>1362</v>
      </c>
      <c r="D124" s="21">
        <v>5</v>
      </c>
      <c r="E124" s="21">
        <v>12</v>
      </c>
      <c r="F124" s="21">
        <v>1</v>
      </c>
      <c r="G124" s="21">
        <v>100</v>
      </c>
      <c r="H124" s="21">
        <v>98.695652173913004</v>
      </c>
      <c r="I124" s="21">
        <v>0.36231884057970998</v>
      </c>
      <c r="J124" s="21">
        <v>0.86956521739130399</v>
      </c>
      <c r="K124" s="21">
        <v>7.2463768115942004E-2</v>
      </c>
    </row>
    <row r="125" spans="1:11" x14ac:dyDescent="0.25">
      <c r="A125" t="s">
        <v>536</v>
      </c>
      <c r="B125" s="21">
        <v>3832</v>
      </c>
      <c r="C125" s="21">
        <v>1894</v>
      </c>
      <c r="D125" s="21">
        <v>12</v>
      </c>
      <c r="E125" s="21">
        <v>14</v>
      </c>
      <c r="F125" s="21">
        <v>5</v>
      </c>
      <c r="G125" s="21">
        <v>1907</v>
      </c>
      <c r="H125" s="21">
        <v>98.389610389610397</v>
      </c>
      <c r="I125" s="21">
        <v>0.62337662337662303</v>
      </c>
      <c r="J125" s="21">
        <v>0.72727272727272696</v>
      </c>
      <c r="K125" s="21">
        <v>0.25974025974025899</v>
      </c>
    </row>
    <row r="126" spans="1:11" x14ac:dyDescent="0.25">
      <c r="A126" t="s">
        <v>537</v>
      </c>
      <c r="B126" s="21">
        <v>196</v>
      </c>
      <c r="C126" s="21">
        <v>151</v>
      </c>
      <c r="D126" s="21" t="s">
        <v>1104</v>
      </c>
      <c r="E126" s="21">
        <v>4</v>
      </c>
      <c r="F126" s="21">
        <v>1</v>
      </c>
      <c r="G126" s="21">
        <v>40</v>
      </c>
      <c r="H126" s="21">
        <v>96.794871794871796</v>
      </c>
      <c r="I126" s="21" t="s">
        <v>1104</v>
      </c>
      <c r="J126" s="21">
        <v>2.5641025641025599</v>
      </c>
      <c r="K126" s="21">
        <v>0.64102564102564097</v>
      </c>
    </row>
    <row r="127" spans="1:11" x14ac:dyDescent="0.25">
      <c r="A127" t="s">
        <v>538</v>
      </c>
      <c r="B127" s="21">
        <v>1389</v>
      </c>
      <c r="C127" s="21">
        <v>824</v>
      </c>
      <c r="D127" s="21">
        <v>5</v>
      </c>
      <c r="E127" s="21">
        <v>6</v>
      </c>
      <c r="F127" s="21">
        <v>1</v>
      </c>
      <c r="G127" s="21">
        <v>553</v>
      </c>
      <c r="H127" s="21">
        <v>98.564593301435394</v>
      </c>
      <c r="I127" s="21">
        <v>0.598086124401913</v>
      </c>
      <c r="J127" s="21">
        <v>0.71770334928229595</v>
      </c>
      <c r="K127" s="21">
        <v>0.119617224880382</v>
      </c>
    </row>
    <row r="128" spans="1:11" x14ac:dyDescent="0.25">
      <c r="A128" t="s">
        <v>539</v>
      </c>
      <c r="B128" s="21">
        <v>1907</v>
      </c>
      <c r="C128" s="21">
        <v>1849</v>
      </c>
      <c r="D128" s="21">
        <v>13</v>
      </c>
      <c r="E128" s="21">
        <v>5</v>
      </c>
      <c r="F128" s="21">
        <v>1</v>
      </c>
      <c r="G128" s="21">
        <v>39</v>
      </c>
      <c r="H128" s="21">
        <v>98.982869379015</v>
      </c>
      <c r="I128" s="21">
        <v>0.69593147751605899</v>
      </c>
      <c r="J128" s="21">
        <v>0.26766595289079198</v>
      </c>
      <c r="K128" s="21">
        <v>5.3533190578158397E-2</v>
      </c>
    </row>
    <row r="129" spans="1:11" x14ac:dyDescent="0.25">
      <c r="A129" t="s">
        <v>540</v>
      </c>
      <c r="B129" s="21">
        <v>1079</v>
      </c>
      <c r="C129" s="21">
        <v>1058</v>
      </c>
      <c r="D129" s="21">
        <v>3</v>
      </c>
      <c r="E129" s="21">
        <v>3</v>
      </c>
      <c r="F129" s="21">
        <v>5</v>
      </c>
      <c r="G129" s="21">
        <v>10</v>
      </c>
      <c r="H129" s="21">
        <v>98.971000935453603</v>
      </c>
      <c r="I129" s="21">
        <v>0.28063610851262799</v>
      </c>
      <c r="J129" s="21">
        <v>0.28063610851262799</v>
      </c>
      <c r="K129" s="21">
        <v>0.46772684752104698</v>
      </c>
    </row>
    <row r="130" spans="1:11" x14ac:dyDescent="0.25">
      <c r="A130" t="s">
        <v>541</v>
      </c>
      <c r="B130" s="21">
        <v>214</v>
      </c>
      <c r="C130" s="21">
        <v>142</v>
      </c>
      <c r="D130" s="21">
        <v>2</v>
      </c>
      <c r="E130" s="21">
        <v>2</v>
      </c>
      <c r="F130" s="21" t="s">
        <v>1104</v>
      </c>
      <c r="G130" s="21">
        <v>68</v>
      </c>
      <c r="H130" s="21">
        <v>97.260273972602704</v>
      </c>
      <c r="I130" s="21">
        <v>1.3698630136986301</v>
      </c>
      <c r="J130" s="21">
        <v>1.3698630136986301</v>
      </c>
      <c r="K130" s="21" t="s">
        <v>1104</v>
      </c>
    </row>
    <row r="131" spans="1:11" x14ac:dyDescent="0.25">
      <c r="A131" t="s">
        <v>542</v>
      </c>
      <c r="B131" s="21">
        <v>1040</v>
      </c>
      <c r="C131" s="21">
        <v>989</v>
      </c>
      <c r="D131" s="21">
        <v>4</v>
      </c>
      <c r="E131" s="21">
        <v>10</v>
      </c>
      <c r="F131" s="21">
        <v>1</v>
      </c>
      <c r="G131" s="21">
        <v>36</v>
      </c>
      <c r="H131" s="21">
        <v>98.505976095617498</v>
      </c>
      <c r="I131" s="21">
        <v>0.39840637450199201</v>
      </c>
      <c r="J131" s="21">
        <v>0.99601593625497997</v>
      </c>
      <c r="K131" s="21">
        <v>9.9601593625498003E-2</v>
      </c>
    </row>
    <row r="132" spans="1:11" x14ac:dyDescent="0.25">
      <c r="A132" t="s">
        <v>543</v>
      </c>
      <c r="B132" s="21">
        <v>3327</v>
      </c>
      <c r="C132" s="21">
        <v>1796</v>
      </c>
      <c r="D132" s="21">
        <v>19</v>
      </c>
      <c r="E132" s="21">
        <v>9</v>
      </c>
      <c r="F132" s="21">
        <v>8</v>
      </c>
      <c r="G132" s="21">
        <v>1495</v>
      </c>
      <c r="H132" s="21">
        <v>98.034934497816593</v>
      </c>
      <c r="I132" s="21">
        <v>1.0371179039301299</v>
      </c>
      <c r="J132" s="21">
        <v>0.49126637554585101</v>
      </c>
      <c r="K132" s="21">
        <v>0.43668122270742299</v>
      </c>
    </row>
    <row r="133" spans="1:11" x14ac:dyDescent="0.25">
      <c r="A133" t="s">
        <v>544</v>
      </c>
      <c r="B133" s="21">
        <v>840</v>
      </c>
      <c r="C133" s="21">
        <v>820</v>
      </c>
      <c r="D133" s="21">
        <v>1</v>
      </c>
      <c r="E133" s="21">
        <v>6</v>
      </c>
      <c r="F133" s="21" t="s">
        <v>1104</v>
      </c>
      <c r="G133" s="21">
        <v>13</v>
      </c>
      <c r="H133" s="21">
        <v>99.153567110036207</v>
      </c>
      <c r="I133" s="21">
        <v>0.12091898428053199</v>
      </c>
      <c r="J133" s="21">
        <v>0.72551390568319196</v>
      </c>
      <c r="K133" s="21" t="s">
        <v>1104</v>
      </c>
    </row>
    <row r="134" spans="1:11" x14ac:dyDescent="0.25">
      <c r="A134" t="s">
        <v>545</v>
      </c>
      <c r="B134" s="21">
        <v>1124</v>
      </c>
      <c r="C134" s="21">
        <v>1080</v>
      </c>
      <c r="D134" s="21">
        <v>8</v>
      </c>
      <c r="E134" s="21">
        <v>5</v>
      </c>
      <c r="F134" s="21" t="s">
        <v>1104</v>
      </c>
      <c r="G134" s="21">
        <v>31</v>
      </c>
      <c r="H134" s="21">
        <v>98.810612991765694</v>
      </c>
      <c r="I134" s="21">
        <v>0.73193046660567196</v>
      </c>
      <c r="J134" s="21">
        <v>0.45745654162854499</v>
      </c>
      <c r="K134" s="21" t="s">
        <v>1104</v>
      </c>
    </row>
    <row r="135" spans="1:11" x14ac:dyDescent="0.25">
      <c r="A135" t="s">
        <v>546</v>
      </c>
      <c r="B135" s="21">
        <v>2269</v>
      </c>
      <c r="C135" s="21">
        <v>548</v>
      </c>
      <c r="D135" s="21">
        <v>34</v>
      </c>
      <c r="E135" s="21">
        <v>10</v>
      </c>
      <c r="F135" s="21" t="s">
        <v>1104</v>
      </c>
      <c r="G135" s="21">
        <v>1677</v>
      </c>
      <c r="H135" s="21">
        <v>92.567567567567494</v>
      </c>
      <c r="I135" s="21">
        <v>5.7432432432432403</v>
      </c>
      <c r="J135" s="21">
        <v>1.6891891891891799</v>
      </c>
      <c r="K135" s="21" t="s">
        <v>1104</v>
      </c>
    </row>
    <row r="136" spans="1:11" x14ac:dyDescent="0.25">
      <c r="A136" t="s">
        <v>177</v>
      </c>
      <c r="B136" s="21">
        <v>139</v>
      </c>
      <c r="C136" s="21">
        <v>119</v>
      </c>
      <c r="D136" s="21">
        <v>1</v>
      </c>
      <c r="E136" s="21">
        <v>2</v>
      </c>
      <c r="F136" s="21" t="s">
        <v>1104</v>
      </c>
      <c r="G136" s="21">
        <v>17</v>
      </c>
      <c r="H136" s="21">
        <v>97.540983606557305</v>
      </c>
      <c r="I136" s="21">
        <v>0.81967213114754101</v>
      </c>
      <c r="J136" s="21">
        <v>1.63934426229508</v>
      </c>
      <c r="K136" s="21" t="s">
        <v>1104</v>
      </c>
    </row>
    <row r="137" spans="1:11" x14ac:dyDescent="0.25">
      <c r="A137" t="s">
        <v>178</v>
      </c>
      <c r="B137" s="21">
        <v>57358</v>
      </c>
      <c r="C137" s="21">
        <v>40200</v>
      </c>
      <c r="D137" s="21">
        <v>373</v>
      </c>
      <c r="E137" s="21">
        <v>319</v>
      </c>
      <c r="F137" s="21">
        <v>66</v>
      </c>
      <c r="G137" s="21">
        <v>16400</v>
      </c>
      <c r="H137" s="21">
        <v>98.149323697446107</v>
      </c>
      <c r="I137" s="21">
        <v>0.91068899848625395</v>
      </c>
      <c r="J137" s="21">
        <v>0.77884662337028099</v>
      </c>
      <c r="K137" s="21">
        <v>0.161140680697299</v>
      </c>
    </row>
    <row r="138" spans="1:11" x14ac:dyDescent="0.25">
      <c r="A138" t="s">
        <v>547</v>
      </c>
      <c r="B138" s="21">
        <v>2475</v>
      </c>
      <c r="C138" s="21">
        <v>2417</v>
      </c>
      <c r="D138" s="21">
        <v>18</v>
      </c>
      <c r="E138" s="21">
        <v>10</v>
      </c>
      <c r="F138" s="21">
        <v>8</v>
      </c>
      <c r="G138" s="21">
        <v>22</v>
      </c>
      <c r="H138" s="21">
        <v>98.5324092947411</v>
      </c>
      <c r="I138" s="21">
        <v>0.73379535262943296</v>
      </c>
      <c r="J138" s="21">
        <v>0.40766408479412902</v>
      </c>
      <c r="K138" s="21">
        <v>0.326131267835303</v>
      </c>
    </row>
    <row r="139" spans="1:11" x14ac:dyDescent="0.25">
      <c r="A139" t="s">
        <v>548</v>
      </c>
      <c r="B139" s="21">
        <v>2713</v>
      </c>
      <c r="C139" s="21">
        <v>2648</v>
      </c>
      <c r="D139" s="21">
        <v>25</v>
      </c>
      <c r="E139" s="21">
        <v>11</v>
      </c>
      <c r="F139" s="21">
        <v>4</v>
      </c>
      <c r="G139" s="21">
        <v>25</v>
      </c>
      <c r="H139" s="21">
        <v>98.511904761904702</v>
      </c>
      <c r="I139" s="21">
        <v>0.93005952380952295</v>
      </c>
      <c r="J139" s="21">
        <v>0.40922619047619002</v>
      </c>
      <c r="K139" s="21">
        <v>0.148809523809523</v>
      </c>
    </row>
    <row r="140" spans="1:11" x14ac:dyDescent="0.25">
      <c r="A140" t="s">
        <v>549</v>
      </c>
      <c r="B140" s="21">
        <v>1173</v>
      </c>
      <c r="C140" s="21">
        <v>1151</v>
      </c>
      <c r="D140" s="21">
        <v>7</v>
      </c>
      <c r="E140" s="21">
        <v>11</v>
      </c>
      <c r="F140" s="21" t="s">
        <v>1104</v>
      </c>
      <c r="G140" s="21">
        <v>4</v>
      </c>
      <c r="H140" s="21">
        <v>98.460222412318203</v>
      </c>
      <c r="I140" s="21">
        <v>0.59880239520958001</v>
      </c>
      <c r="J140" s="21">
        <v>0.94097519247219796</v>
      </c>
      <c r="K140" s="21" t="s">
        <v>1104</v>
      </c>
    </row>
    <row r="141" spans="1:11" x14ac:dyDescent="0.25">
      <c r="A141" t="s">
        <v>550</v>
      </c>
      <c r="B141" s="21">
        <v>753</v>
      </c>
      <c r="C141" s="21">
        <v>723</v>
      </c>
      <c r="D141" s="21">
        <v>5</v>
      </c>
      <c r="E141" s="21">
        <v>3</v>
      </c>
      <c r="F141" s="21">
        <v>1</v>
      </c>
      <c r="G141" s="21">
        <v>21</v>
      </c>
      <c r="H141" s="21">
        <v>98.770491803278603</v>
      </c>
      <c r="I141" s="21">
        <v>0.68306010928961702</v>
      </c>
      <c r="J141" s="21">
        <v>0.40983606557377</v>
      </c>
      <c r="K141" s="21">
        <v>0.13661202185792301</v>
      </c>
    </row>
    <row r="142" spans="1:11" x14ac:dyDescent="0.25">
      <c r="A142" t="s">
        <v>551</v>
      </c>
      <c r="B142" s="21">
        <v>5318</v>
      </c>
      <c r="C142" s="21">
        <v>5014</v>
      </c>
      <c r="D142" s="21">
        <v>43</v>
      </c>
      <c r="E142" s="21">
        <v>30</v>
      </c>
      <c r="F142" s="21">
        <v>2</v>
      </c>
      <c r="G142" s="21">
        <v>229</v>
      </c>
      <c r="H142" s="21">
        <v>98.526233051680094</v>
      </c>
      <c r="I142" s="21">
        <v>0.84495971703674599</v>
      </c>
      <c r="J142" s="21">
        <v>0.58950677932796203</v>
      </c>
      <c r="K142" s="21">
        <v>3.93004519551974E-2</v>
      </c>
    </row>
    <row r="143" spans="1:11" x14ac:dyDescent="0.25">
      <c r="A143" t="s">
        <v>552</v>
      </c>
      <c r="B143" s="21">
        <v>607</v>
      </c>
      <c r="C143" s="21">
        <v>594</v>
      </c>
      <c r="D143" s="21" t="s">
        <v>1104</v>
      </c>
      <c r="E143" s="21">
        <v>4</v>
      </c>
      <c r="F143" s="21" t="s">
        <v>1104</v>
      </c>
      <c r="G143" s="21">
        <v>9</v>
      </c>
      <c r="H143" s="21">
        <v>99.331103678929694</v>
      </c>
      <c r="I143" s="21" t="s">
        <v>1104</v>
      </c>
      <c r="J143" s="21">
        <v>0.668896321070234</v>
      </c>
      <c r="K143" s="21" t="s">
        <v>1104</v>
      </c>
    </row>
    <row r="144" spans="1:11" x14ac:dyDescent="0.25">
      <c r="A144" t="s">
        <v>553</v>
      </c>
      <c r="B144" s="21">
        <v>1410</v>
      </c>
      <c r="C144" s="21">
        <v>1335</v>
      </c>
      <c r="D144" s="21">
        <v>13</v>
      </c>
      <c r="E144" s="21">
        <v>11</v>
      </c>
      <c r="F144" s="21">
        <v>1</v>
      </c>
      <c r="G144" s="21">
        <v>50</v>
      </c>
      <c r="H144" s="21">
        <v>98.161764705882305</v>
      </c>
      <c r="I144" s="21">
        <v>0.95588235294117596</v>
      </c>
      <c r="J144" s="21">
        <v>0.80882352941176405</v>
      </c>
      <c r="K144" s="21">
        <v>7.3529411764705802E-2</v>
      </c>
    </row>
    <row r="145" spans="1:11" x14ac:dyDescent="0.25">
      <c r="A145" t="s">
        <v>554</v>
      </c>
      <c r="B145" s="21">
        <v>1771</v>
      </c>
      <c r="C145" s="21">
        <v>1742</v>
      </c>
      <c r="D145" s="21">
        <v>16</v>
      </c>
      <c r="E145" s="21">
        <v>12</v>
      </c>
      <c r="F145" s="21" t="s">
        <v>1104</v>
      </c>
      <c r="G145" s="21">
        <v>1</v>
      </c>
      <c r="H145" s="21">
        <v>98.418079096045105</v>
      </c>
      <c r="I145" s="21">
        <v>0.903954802259887</v>
      </c>
      <c r="J145" s="21">
        <v>0.677966101694915</v>
      </c>
      <c r="K145" s="21" t="s">
        <v>1104</v>
      </c>
    </row>
    <row r="146" spans="1:11" x14ac:dyDescent="0.25">
      <c r="A146" t="s">
        <v>555</v>
      </c>
      <c r="B146" s="21">
        <v>1361</v>
      </c>
      <c r="C146" s="21">
        <v>1338</v>
      </c>
      <c r="D146" s="21">
        <v>7</v>
      </c>
      <c r="E146" s="21">
        <v>5</v>
      </c>
      <c r="F146" s="21">
        <v>1</v>
      </c>
      <c r="G146" s="21">
        <v>10</v>
      </c>
      <c r="H146" s="21">
        <v>99.037749814951894</v>
      </c>
      <c r="I146" s="21">
        <v>0.51813471502590602</v>
      </c>
      <c r="J146" s="21">
        <v>0.37009622501850398</v>
      </c>
      <c r="K146" s="21">
        <v>7.4019245003700898E-2</v>
      </c>
    </row>
    <row r="147" spans="1:11" x14ac:dyDescent="0.25">
      <c r="A147" t="s">
        <v>556</v>
      </c>
      <c r="B147" s="21">
        <v>969</v>
      </c>
      <c r="C147" s="21">
        <v>381</v>
      </c>
      <c r="D147" s="21">
        <v>2</v>
      </c>
      <c r="E147" s="21">
        <v>4</v>
      </c>
      <c r="F147" s="21">
        <v>2</v>
      </c>
      <c r="G147" s="21">
        <v>580</v>
      </c>
      <c r="H147" s="21">
        <v>97.943444730077104</v>
      </c>
      <c r="I147" s="21">
        <v>0.51413881748071899</v>
      </c>
      <c r="J147" s="21">
        <v>1.02827763496143</v>
      </c>
      <c r="K147" s="21">
        <v>0.51413881748071899</v>
      </c>
    </row>
    <row r="148" spans="1:11" x14ac:dyDescent="0.25">
      <c r="A148" t="s">
        <v>557</v>
      </c>
      <c r="B148" s="21">
        <v>1007</v>
      </c>
      <c r="C148" s="21">
        <v>933</v>
      </c>
      <c r="D148" s="21">
        <v>11</v>
      </c>
      <c r="E148" s="21">
        <v>8</v>
      </c>
      <c r="F148" s="21">
        <v>1</v>
      </c>
      <c r="G148" s="21">
        <v>54</v>
      </c>
      <c r="H148" s="21">
        <v>97.901364113326295</v>
      </c>
      <c r="I148" s="21">
        <v>1.1542497376705101</v>
      </c>
      <c r="J148" s="21">
        <v>0.83945435466946405</v>
      </c>
      <c r="K148" s="21">
        <v>0.10493179433368301</v>
      </c>
    </row>
    <row r="149" spans="1:11" x14ac:dyDescent="0.25">
      <c r="A149" t="s">
        <v>558</v>
      </c>
      <c r="B149" s="21">
        <v>803</v>
      </c>
      <c r="C149" s="21">
        <v>737</v>
      </c>
      <c r="D149" s="21">
        <v>4</v>
      </c>
      <c r="E149" s="21">
        <v>6</v>
      </c>
      <c r="F149" s="21" t="s">
        <v>1104</v>
      </c>
      <c r="G149" s="21">
        <v>56</v>
      </c>
      <c r="H149" s="21">
        <v>98.661311914323903</v>
      </c>
      <c r="I149" s="21">
        <v>0.53547523427041499</v>
      </c>
      <c r="J149" s="21">
        <v>0.80321285140562204</v>
      </c>
      <c r="K149" s="21" t="s">
        <v>1104</v>
      </c>
    </row>
    <row r="150" spans="1:11" x14ac:dyDescent="0.25">
      <c r="A150" t="s">
        <v>559</v>
      </c>
      <c r="B150" s="21">
        <v>1825</v>
      </c>
      <c r="C150" s="21">
        <v>1780</v>
      </c>
      <c r="D150" s="21">
        <v>5</v>
      </c>
      <c r="E150" s="21">
        <v>13</v>
      </c>
      <c r="F150" s="21">
        <v>1</v>
      </c>
      <c r="G150" s="21">
        <v>26</v>
      </c>
      <c r="H150" s="21">
        <v>98.943857698721501</v>
      </c>
      <c r="I150" s="21">
        <v>0.27793218454697</v>
      </c>
      <c r="J150" s="21">
        <v>0.72262367982212306</v>
      </c>
      <c r="K150" s="21">
        <v>5.5586436909394098E-2</v>
      </c>
    </row>
    <row r="151" spans="1:11" x14ac:dyDescent="0.25">
      <c r="A151" t="s">
        <v>560</v>
      </c>
      <c r="B151" s="21">
        <v>4219</v>
      </c>
      <c r="C151" s="21">
        <v>4141</v>
      </c>
      <c r="D151" s="21">
        <v>51</v>
      </c>
      <c r="E151" s="21">
        <v>24</v>
      </c>
      <c r="F151" s="21" t="s">
        <v>1104</v>
      </c>
      <c r="G151" s="21">
        <v>3</v>
      </c>
      <c r="H151" s="21">
        <v>98.221062618595795</v>
      </c>
      <c r="I151" s="21">
        <v>1.2096774193548301</v>
      </c>
      <c r="J151" s="21">
        <v>0.56925996204933504</v>
      </c>
      <c r="K151" s="21" t="s">
        <v>1104</v>
      </c>
    </row>
    <row r="152" spans="1:11" x14ac:dyDescent="0.25">
      <c r="A152" t="s">
        <v>561</v>
      </c>
      <c r="B152" s="21">
        <v>7345</v>
      </c>
      <c r="C152" s="21">
        <v>4230</v>
      </c>
      <c r="D152" s="21">
        <v>40</v>
      </c>
      <c r="E152" s="21">
        <v>23</v>
      </c>
      <c r="F152" s="21">
        <v>20</v>
      </c>
      <c r="G152" s="21">
        <v>3032</v>
      </c>
      <c r="H152" s="21">
        <v>98.075585439369306</v>
      </c>
      <c r="I152" s="21">
        <v>0.92742870391838605</v>
      </c>
      <c r="J152" s="21">
        <v>0.53327150475307195</v>
      </c>
      <c r="K152" s="21">
        <v>0.46371435195919303</v>
      </c>
    </row>
    <row r="153" spans="1:11" x14ac:dyDescent="0.25">
      <c r="A153" t="s">
        <v>562</v>
      </c>
      <c r="B153" s="21">
        <v>2445</v>
      </c>
      <c r="C153" s="21">
        <v>2404</v>
      </c>
      <c r="D153" s="21">
        <v>20</v>
      </c>
      <c r="E153" s="21">
        <v>16</v>
      </c>
      <c r="F153" s="21" t="s">
        <v>1104</v>
      </c>
      <c r="G153" s="21">
        <v>5</v>
      </c>
      <c r="H153" s="21">
        <v>98.524590163934405</v>
      </c>
      <c r="I153" s="21">
        <v>0.81967213114754101</v>
      </c>
      <c r="J153" s="21">
        <v>0.65573770491803196</v>
      </c>
      <c r="K153" s="21" t="s">
        <v>1104</v>
      </c>
    </row>
    <row r="154" spans="1:11" x14ac:dyDescent="0.25">
      <c r="A154" t="s">
        <v>563</v>
      </c>
      <c r="B154" s="21">
        <v>835</v>
      </c>
      <c r="C154" s="21">
        <v>797</v>
      </c>
      <c r="D154" s="21">
        <v>14</v>
      </c>
      <c r="E154" s="21">
        <v>6</v>
      </c>
      <c r="F154" s="21" t="s">
        <v>1104</v>
      </c>
      <c r="G154" s="21">
        <v>18</v>
      </c>
      <c r="H154" s="21">
        <v>97.552019583843304</v>
      </c>
      <c r="I154" s="21">
        <v>1.71358629130966</v>
      </c>
      <c r="J154" s="21">
        <v>0.73439412484700095</v>
      </c>
      <c r="K154" s="21" t="s">
        <v>1104</v>
      </c>
    </row>
    <row r="155" spans="1:11" x14ac:dyDescent="0.25">
      <c r="A155" t="s">
        <v>564</v>
      </c>
      <c r="B155" s="21">
        <v>844</v>
      </c>
      <c r="C155" s="21">
        <v>779</v>
      </c>
      <c r="D155" s="21">
        <v>5</v>
      </c>
      <c r="E155" s="21">
        <v>6</v>
      </c>
      <c r="F155" s="21" t="s">
        <v>1104</v>
      </c>
      <c r="G155" s="21">
        <v>54</v>
      </c>
      <c r="H155" s="21">
        <v>98.607594936708793</v>
      </c>
      <c r="I155" s="21">
        <v>0.632911392405063</v>
      </c>
      <c r="J155" s="21">
        <v>0.759493670886075</v>
      </c>
      <c r="K155" s="21" t="s">
        <v>1104</v>
      </c>
    </row>
    <row r="156" spans="1:11" x14ac:dyDescent="0.25">
      <c r="A156" t="s">
        <v>565</v>
      </c>
      <c r="B156" s="21">
        <v>961</v>
      </c>
      <c r="C156" s="21">
        <v>940</v>
      </c>
      <c r="D156" s="21">
        <v>8</v>
      </c>
      <c r="E156" s="21">
        <v>3</v>
      </c>
      <c r="F156" s="21">
        <v>7</v>
      </c>
      <c r="G156" s="21">
        <v>3</v>
      </c>
      <c r="H156" s="21">
        <v>98.121085594989495</v>
      </c>
      <c r="I156" s="21">
        <v>0.83507306889352795</v>
      </c>
      <c r="J156" s="21">
        <v>0.31315240083507301</v>
      </c>
      <c r="K156" s="21">
        <v>0.73068893528183698</v>
      </c>
    </row>
    <row r="157" spans="1:11" x14ac:dyDescent="0.25">
      <c r="A157" t="s">
        <v>566</v>
      </c>
      <c r="B157" s="21">
        <v>242</v>
      </c>
      <c r="C157" s="21">
        <v>234</v>
      </c>
      <c r="D157" s="21">
        <v>1</v>
      </c>
      <c r="E157" s="21">
        <v>1</v>
      </c>
      <c r="F157" s="21" t="s">
        <v>1104</v>
      </c>
      <c r="G157" s="21">
        <v>6</v>
      </c>
      <c r="H157" s="21">
        <v>99.1525423728813</v>
      </c>
      <c r="I157" s="21">
        <v>0.42372881355932202</v>
      </c>
      <c r="J157" s="21">
        <v>0.42372881355932202</v>
      </c>
      <c r="K157" s="21" t="s">
        <v>1104</v>
      </c>
    </row>
    <row r="158" spans="1:11" x14ac:dyDescent="0.25">
      <c r="A158" t="s">
        <v>567</v>
      </c>
      <c r="B158" s="21">
        <v>1437</v>
      </c>
      <c r="C158" s="21">
        <v>1412</v>
      </c>
      <c r="D158" s="21">
        <v>10</v>
      </c>
      <c r="E158" s="21">
        <v>6</v>
      </c>
      <c r="F158" s="21">
        <v>6</v>
      </c>
      <c r="G158" s="21">
        <v>3</v>
      </c>
      <c r="H158" s="21">
        <v>98.465829846582906</v>
      </c>
      <c r="I158" s="21">
        <v>0.69735006973500702</v>
      </c>
      <c r="J158" s="21">
        <v>0.418410041841004</v>
      </c>
      <c r="K158" s="21">
        <v>0.418410041841004</v>
      </c>
    </row>
    <row r="159" spans="1:11" x14ac:dyDescent="0.25">
      <c r="A159" t="s">
        <v>568</v>
      </c>
      <c r="B159" s="21">
        <v>3937</v>
      </c>
      <c r="C159" s="21">
        <v>1218</v>
      </c>
      <c r="D159" s="21">
        <v>17</v>
      </c>
      <c r="E159" s="21">
        <v>7</v>
      </c>
      <c r="F159" s="21">
        <v>13</v>
      </c>
      <c r="G159" s="21">
        <v>2682</v>
      </c>
      <c r="H159" s="21">
        <v>97.051792828685194</v>
      </c>
      <c r="I159" s="21">
        <v>1.3545816733067699</v>
      </c>
      <c r="J159" s="21">
        <v>0.55776892430278802</v>
      </c>
      <c r="K159" s="21">
        <v>1.0358565737051699</v>
      </c>
    </row>
    <row r="160" spans="1:11" x14ac:dyDescent="0.25">
      <c r="A160" t="s">
        <v>569</v>
      </c>
      <c r="B160" s="21">
        <v>203</v>
      </c>
      <c r="C160" s="21">
        <v>201</v>
      </c>
      <c r="D160" s="21" t="s">
        <v>1104</v>
      </c>
      <c r="E160" s="21" t="s">
        <v>1104</v>
      </c>
      <c r="F160" s="21" t="s">
        <v>1104</v>
      </c>
      <c r="G160" s="21">
        <v>2</v>
      </c>
      <c r="H160" s="21">
        <v>100</v>
      </c>
      <c r="I160" s="21" t="s">
        <v>1104</v>
      </c>
      <c r="J160" s="21" t="s">
        <v>1104</v>
      </c>
      <c r="K160" s="21" t="s">
        <v>1104</v>
      </c>
    </row>
    <row r="161" spans="1:11" x14ac:dyDescent="0.25">
      <c r="A161" t="s">
        <v>570</v>
      </c>
      <c r="B161" s="21">
        <v>1358</v>
      </c>
      <c r="C161" s="21">
        <v>1339</v>
      </c>
      <c r="D161" s="21">
        <v>8</v>
      </c>
      <c r="E161" s="21">
        <v>8</v>
      </c>
      <c r="F161" s="21">
        <v>1</v>
      </c>
      <c r="G161" s="21">
        <v>2</v>
      </c>
      <c r="H161" s="21">
        <v>98.746312684365705</v>
      </c>
      <c r="I161" s="21">
        <v>0.58997050147492602</v>
      </c>
      <c r="J161" s="21">
        <v>0.58997050147492602</v>
      </c>
      <c r="K161" s="21">
        <v>7.3746312684365697E-2</v>
      </c>
    </row>
    <row r="162" spans="1:11" x14ac:dyDescent="0.25">
      <c r="A162" t="s">
        <v>571</v>
      </c>
      <c r="B162" s="21">
        <v>1890</v>
      </c>
      <c r="C162" s="21">
        <v>1845</v>
      </c>
      <c r="D162" s="21">
        <v>17</v>
      </c>
      <c r="E162" s="21">
        <v>5</v>
      </c>
      <c r="F162" s="21">
        <v>1</v>
      </c>
      <c r="G162" s="21">
        <v>22</v>
      </c>
      <c r="H162" s="21">
        <v>98.768736616702299</v>
      </c>
      <c r="I162" s="21">
        <v>0.910064239828693</v>
      </c>
      <c r="J162" s="21">
        <v>0.26766595289079198</v>
      </c>
      <c r="K162" s="21">
        <v>5.3533190578158397E-2</v>
      </c>
    </row>
    <row r="163" spans="1:11" x14ac:dyDescent="0.25">
      <c r="A163" t="s">
        <v>572</v>
      </c>
      <c r="B163" s="21">
        <v>1087</v>
      </c>
      <c r="C163" s="21">
        <v>1059</v>
      </c>
      <c r="D163" s="21">
        <v>4</v>
      </c>
      <c r="E163" s="21">
        <v>3</v>
      </c>
      <c r="F163" s="21">
        <v>7</v>
      </c>
      <c r="G163" s="21">
        <v>14</v>
      </c>
      <c r="H163" s="21">
        <v>98.695246971109</v>
      </c>
      <c r="I163" s="21">
        <v>0.372786579683131</v>
      </c>
      <c r="J163" s="21">
        <v>0.279589934762348</v>
      </c>
      <c r="K163" s="21">
        <v>0.65237651444547995</v>
      </c>
    </row>
    <row r="164" spans="1:11" x14ac:dyDescent="0.25">
      <c r="A164" t="s">
        <v>573</v>
      </c>
      <c r="B164" s="21">
        <v>252</v>
      </c>
      <c r="C164" s="21">
        <v>246</v>
      </c>
      <c r="D164" s="21">
        <v>1</v>
      </c>
      <c r="E164" s="21">
        <v>2</v>
      </c>
      <c r="F164" s="21" t="s">
        <v>1104</v>
      </c>
      <c r="G164" s="21">
        <v>3</v>
      </c>
      <c r="H164" s="21">
        <v>98.795180722891502</v>
      </c>
      <c r="I164" s="21">
        <v>0.40160642570281102</v>
      </c>
      <c r="J164" s="21">
        <v>0.80321285140562204</v>
      </c>
      <c r="K164" s="21" t="s">
        <v>1104</v>
      </c>
    </row>
    <row r="165" spans="1:11" x14ac:dyDescent="0.25">
      <c r="A165" t="s">
        <v>574</v>
      </c>
      <c r="B165" s="21">
        <v>1051</v>
      </c>
      <c r="C165" s="21">
        <v>1024</v>
      </c>
      <c r="D165" s="21">
        <v>8</v>
      </c>
      <c r="E165" s="21">
        <v>5</v>
      </c>
      <c r="F165" s="21">
        <v>4</v>
      </c>
      <c r="G165" s="21">
        <v>10</v>
      </c>
      <c r="H165" s="21">
        <v>98.366954851104694</v>
      </c>
      <c r="I165" s="21">
        <v>0.76849183477425498</v>
      </c>
      <c r="J165" s="21">
        <v>0.48030739673390899</v>
      </c>
      <c r="K165" s="21">
        <v>0.38424591738712699</v>
      </c>
    </row>
    <row r="166" spans="1:11" x14ac:dyDescent="0.25">
      <c r="A166" t="s">
        <v>575</v>
      </c>
      <c r="B166" s="21">
        <v>3309</v>
      </c>
      <c r="C166" s="21">
        <v>1115</v>
      </c>
      <c r="D166" s="21">
        <v>18</v>
      </c>
      <c r="E166" s="21">
        <v>17</v>
      </c>
      <c r="F166" s="21">
        <v>4</v>
      </c>
      <c r="G166" s="21">
        <v>2155</v>
      </c>
      <c r="H166" s="21">
        <v>96.620450606585706</v>
      </c>
      <c r="I166" s="21">
        <v>1.55979202772963</v>
      </c>
      <c r="J166" s="21">
        <v>1.4731369150779801</v>
      </c>
      <c r="K166" s="21">
        <v>0.34662045060658497</v>
      </c>
    </row>
    <row r="167" spans="1:11" x14ac:dyDescent="0.25">
      <c r="A167" t="s">
        <v>576</v>
      </c>
      <c r="B167" s="21">
        <v>822</v>
      </c>
      <c r="C167" s="21">
        <v>793</v>
      </c>
      <c r="D167" s="21">
        <v>1</v>
      </c>
      <c r="E167" s="21">
        <v>7</v>
      </c>
      <c r="F167" s="21">
        <v>3</v>
      </c>
      <c r="G167" s="21">
        <v>18</v>
      </c>
      <c r="H167" s="21">
        <v>98.631840796019901</v>
      </c>
      <c r="I167" s="21">
        <v>0.124378109452736</v>
      </c>
      <c r="J167" s="21">
        <v>0.87064676616915404</v>
      </c>
      <c r="K167" s="21">
        <v>0.37313432835820798</v>
      </c>
    </row>
    <row r="168" spans="1:11" x14ac:dyDescent="0.25">
      <c r="A168" t="s">
        <v>577</v>
      </c>
      <c r="B168" s="21">
        <v>1046</v>
      </c>
      <c r="C168" s="21">
        <v>1021</v>
      </c>
      <c r="D168" s="21">
        <v>8</v>
      </c>
      <c r="E168" s="21">
        <v>5</v>
      </c>
      <c r="F168" s="21" t="s">
        <v>1104</v>
      </c>
      <c r="G168" s="21">
        <v>12</v>
      </c>
      <c r="H168" s="21">
        <v>98.742746615087</v>
      </c>
      <c r="I168" s="21">
        <v>0.77369439071566704</v>
      </c>
      <c r="J168" s="21">
        <v>0.48355899419729198</v>
      </c>
      <c r="K168" s="21" t="s">
        <v>1104</v>
      </c>
    </row>
    <row r="169" spans="1:11" x14ac:dyDescent="0.25">
      <c r="A169" t="s">
        <v>578</v>
      </c>
      <c r="B169" s="21">
        <v>2278</v>
      </c>
      <c r="C169" s="21">
        <v>2184</v>
      </c>
      <c r="D169" s="21">
        <v>25</v>
      </c>
      <c r="E169" s="21">
        <v>18</v>
      </c>
      <c r="F169" s="21" t="s">
        <v>1104</v>
      </c>
      <c r="G169" s="21">
        <v>51</v>
      </c>
      <c r="H169" s="21">
        <v>98.069151324651997</v>
      </c>
      <c r="I169" s="21">
        <v>1.12258643915581</v>
      </c>
      <c r="J169" s="21">
        <v>0.80826223619218596</v>
      </c>
      <c r="K169" s="21" t="s">
        <v>1104</v>
      </c>
    </row>
    <row r="170" spans="1:11" x14ac:dyDescent="0.25">
      <c r="A170" t="s">
        <v>193</v>
      </c>
      <c r="B170" s="21">
        <v>171</v>
      </c>
      <c r="C170" s="21">
        <v>140</v>
      </c>
      <c r="D170" s="21" t="s">
        <v>1104</v>
      </c>
      <c r="E170" s="21">
        <v>1</v>
      </c>
      <c r="F170" s="21" t="s">
        <v>1104</v>
      </c>
      <c r="G170" s="21">
        <v>30</v>
      </c>
      <c r="H170" s="21">
        <v>99.290780141843896</v>
      </c>
      <c r="I170" s="21" t="s">
        <v>1104</v>
      </c>
      <c r="J170" s="21">
        <v>0.70921985815602795</v>
      </c>
      <c r="K170" s="21" t="s">
        <v>1104</v>
      </c>
    </row>
    <row r="171" spans="1:11" x14ac:dyDescent="0.25">
      <c r="A171" t="s">
        <v>194</v>
      </c>
      <c r="B171" s="21">
        <v>57917</v>
      </c>
      <c r="C171" s="21">
        <v>47915</v>
      </c>
      <c r="D171" s="21">
        <v>412</v>
      </c>
      <c r="E171" s="21">
        <v>291</v>
      </c>
      <c r="F171" s="21">
        <v>87</v>
      </c>
      <c r="G171" s="21">
        <v>9212</v>
      </c>
      <c r="H171" s="21">
        <v>98.377989939431203</v>
      </c>
      <c r="I171" s="21">
        <v>0.84590904424597002</v>
      </c>
      <c r="J171" s="21">
        <v>0.59747459193101304</v>
      </c>
      <c r="K171" s="21">
        <v>0.178626424391746</v>
      </c>
    </row>
    <row r="172" spans="1:11" x14ac:dyDescent="0.25">
      <c r="A172" t="s">
        <v>579</v>
      </c>
      <c r="B172" s="21">
        <v>2566</v>
      </c>
      <c r="C172" s="21">
        <v>2516</v>
      </c>
      <c r="D172" s="21">
        <v>32</v>
      </c>
      <c r="E172" s="21">
        <v>9</v>
      </c>
      <c r="F172" s="21">
        <v>3</v>
      </c>
      <c r="G172" s="21">
        <v>6</v>
      </c>
      <c r="H172" s="21">
        <v>98.28125</v>
      </c>
      <c r="I172" s="21">
        <v>1.25</v>
      </c>
      <c r="J172" s="21">
        <v>0.3515625</v>
      </c>
      <c r="K172" s="21">
        <v>0.1171875</v>
      </c>
    </row>
    <row r="173" spans="1:11" x14ac:dyDescent="0.25">
      <c r="A173" t="s">
        <v>580</v>
      </c>
      <c r="B173" s="21">
        <v>2792</v>
      </c>
      <c r="C173" s="21">
        <v>2727</v>
      </c>
      <c r="D173" s="21">
        <v>26</v>
      </c>
      <c r="E173" s="21">
        <v>20</v>
      </c>
      <c r="F173" s="21">
        <v>5</v>
      </c>
      <c r="G173" s="21">
        <v>14</v>
      </c>
      <c r="H173" s="21">
        <v>98.164146868250498</v>
      </c>
      <c r="I173" s="21">
        <v>0.93592512598991995</v>
      </c>
      <c r="J173" s="21">
        <v>0.71994240460763104</v>
      </c>
      <c r="K173" s="21">
        <v>0.17998560115190701</v>
      </c>
    </row>
    <row r="174" spans="1:11" x14ac:dyDescent="0.25">
      <c r="A174" t="s">
        <v>581</v>
      </c>
      <c r="B174" s="21">
        <v>1112</v>
      </c>
      <c r="C174" s="21">
        <v>1087</v>
      </c>
      <c r="D174" s="21">
        <v>18</v>
      </c>
      <c r="E174" s="21">
        <v>7</v>
      </c>
      <c r="F174" s="21" t="s">
        <v>1104</v>
      </c>
      <c r="G174" s="21" t="s">
        <v>1104</v>
      </c>
      <c r="H174" s="21">
        <v>97.751798561151006</v>
      </c>
      <c r="I174" s="21">
        <v>1.6187050359712201</v>
      </c>
      <c r="J174" s="21">
        <v>0.62949640287769704</v>
      </c>
      <c r="K174" s="21" t="s">
        <v>1104</v>
      </c>
    </row>
    <row r="175" spans="1:11" x14ac:dyDescent="0.25">
      <c r="A175" t="s">
        <v>582</v>
      </c>
      <c r="B175" s="21">
        <v>758</v>
      </c>
      <c r="C175" s="21">
        <v>735</v>
      </c>
      <c r="D175" s="21">
        <v>9</v>
      </c>
      <c r="E175" s="21">
        <v>3</v>
      </c>
      <c r="F175" s="21" t="s">
        <v>1104</v>
      </c>
      <c r="G175" s="21">
        <v>11</v>
      </c>
      <c r="H175" s="21">
        <v>98.393574297188707</v>
      </c>
      <c r="I175" s="21">
        <v>1.2048192771084301</v>
      </c>
      <c r="J175" s="21">
        <v>0.40160642570281102</v>
      </c>
      <c r="K175" s="21" t="s">
        <v>1104</v>
      </c>
    </row>
    <row r="176" spans="1:11" x14ac:dyDescent="0.25">
      <c r="A176" t="s">
        <v>583</v>
      </c>
      <c r="B176" s="21">
        <v>5510</v>
      </c>
      <c r="C176" s="21">
        <v>5192</v>
      </c>
      <c r="D176" s="21">
        <v>58</v>
      </c>
      <c r="E176" s="21">
        <v>30</v>
      </c>
      <c r="F176" s="21" t="s">
        <v>1104</v>
      </c>
      <c r="G176" s="21">
        <v>230</v>
      </c>
      <c r="H176" s="21">
        <v>98.3333333333333</v>
      </c>
      <c r="I176" s="21">
        <v>1.09848484848484</v>
      </c>
      <c r="J176" s="21">
        <v>0.56818181818181801</v>
      </c>
      <c r="K176" s="21" t="s">
        <v>1104</v>
      </c>
    </row>
    <row r="177" spans="1:11" x14ac:dyDescent="0.25">
      <c r="A177" t="s">
        <v>584</v>
      </c>
      <c r="B177" s="21">
        <v>569</v>
      </c>
      <c r="C177" s="21">
        <v>554</v>
      </c>
      <c r="D177" s="21">
        <v>6</v>
      </c>
      <c r="E177" s="21">
        <v>5</v>
      </c>
      <c r="F177" s="21" t="s">
        <v>1104</v>
      </c>
      <c r="G177" s="21">
        <v>4</v>
      </c>
      <c r="H177" s="21">
        <v>98.053097345132699</v>
      </c>
      <c r="I177" s="21">
        <v>1.06194690265486</v>
      </c>
      <c r="J177" s="21">
        <v>0.88495575221238898</v>
      </c>
      <c r="K177" s="21" t="s">
        <v>1104</v>
      </c>
    </row>
    <row r="178" spans="1:11" x14ac:dyDescent="0.25">
      <c r="A178" t="s">
        <v>585</v>
      </c>
      <c r="B178" s="21">
        <v>1464</v>
      </c>
      <c r="C178" s="21">
        <v>1437</v>
      </c>
      <c r="D178" s="21">
        <v>8</v>
      </c>
      <c r="E178" s="21">
        <v>6</v>
      </c>
      <c r="F178" s="21">
        <v>5</v>
      </c>
      <c r="G178" s="21">
        <v>8</v>
      </c>
      <c r="H178" s="21">
        <v>98.695054945054906</v>
      </c>
      <c r="I178" s="21">
        <v>0.54945054945054905</v>
      </c>
      <c r="J178" s="21">
        <v>0.41208791208791201</v>
      </c>
      <c r="K178" s="21">
        <v>0.34340659340659302</v>
      </c>
    </row>
    <row r="179" spans="1:11" x14ac:dyDescent="0.25">
      <c r="A179" t="s">
        <v>586</v>
      </c>
      <c r="B179" s="21">
        <v>1745</v>
      </c>
      <c r="C179" s="21">
        <v>1710</v>
      </c>
      <c r="D179" s="21">
        <v>23</v>
      </c>
      <c r="E179" s="21">
        <v>9</v>
      </c>
      <c r="F179" s="21">
        <v>1</v>
      </c>
      <c r="G179" s="21">
        <v>2</v>
      </c>
      <c r="H179" s="21">
        <v>98.106712564543798</v>
      </c>
      <c r="I179" s="21">
        <v>1.3195639701663799</v>
      </c>
      <c r="J179" s="21">
        <v>0.51635111876075701</v>
      </c>
      <c r="K179" s="21">
        <v>5.7372346528973002E-2</v>
      </c>
    </row>
    <row r="180" spans="1:11" x14ac:dyDescent="0.25">
      <c r="A180" t="s">
        <v>587</v>
      </c>
      <c r="B180" s="21">
        <v>1312</v>
      </c>
      <c r="C180" s="21">
        <v>1283</v>
      </c>
      <c r="D180" s="21">
        <v>15</v>
      </c>
      <c r="E180" s="21">
        <v>9</v>
      </c>
      <c r="F180" s="21">
        <v>4</v>
      </c>
      <c r="G180" s="21">
        <v>1</v>
      </c>
      <c r="H180" s="21">
        <v>97.864225781845903</v>
      </c>
      <c r="I180" s="21">
        <v>1.1441647597254001</v>
      </c>
      <c r="J180" s="21">
        <v>0.68649885583523995</v>
      </c>
      <c r="K180" s="21">
        <v>0.30511060259343997</v>
      </c>
    </row>
    <row r="181" spans="1:11" x14ac:dyDescent="0.25">
      <c r="A181" t="s">
        <v>588</v>
      </c>
      <c r="B181" s="21">
        <v>926</v>
      </c>
      <c r="C181" s="21">
        <v>863</v>
      </c>
      <c r="D181" s="21">
        <v>1</v>
      </c>
      <c r="E181" s="21">
        <v>5</v>
      </c>
      <c r="F181" s="21">
        <v>5</v>
      </c>
      <c r="G181" s="21">
        <v>52</v>
      </c>
      <c r="H181" s="21">
        <v>98.741418764301997</v>
      </c>
      <c r="I181" s="21">
        <v>0.11441647597254</v>
      </c>
      <c r="J181" s="21">
        <v>0.57208237986270005</v>
      </c>
      <c r="K181" s="21">
        <v>0.57208237986270005</v>
      </c>
    </row>
    <row r="182" spans="1:11" x14ac:dyDescent="0.25">
      <c r="A182" t="s">
        <v>589</v>
      </c>
      <c r="B182" s="21">
        <v>790</v>
      </c>
      <c r="C182" s="21">
        <v>746</v>
      </c>
      <c r="D182" s="21">
        <v>7</v>
      </c>
      <c r="E182" s="21">
        <v>6</v>
      </c>
      <c r="F182" s="21" t="s">
        <v>1104</v>
      </c>
      <c r="G182" s="21">
        <v>31</v>
      </c>
      <c r="H182" s="21">
        <v>98.287220026350397</v>
      </c>
      <c r="I182" s="21">
        <v>0.92226613965744397</v>
      </c>
      <c r="J182" s="21">
        <v>0.79051383399209396</v>
      </c>
      <c r="K182" s="21" t="s">
        <v>1104</v>
      </c>
    </row>
    <row r="183" spans="1:11" x14ac:dyDescent="0.25">
      <c r="A183" t="s">
        <v>590</v>
      </c>
      <c r="B183" s="21">
        <v>788</v>
      </c>
      <c r="C183" s="21">
        <v>774</v>
      </c>
      <c r="D183" s="21">
        <v>4</v>
      </c>
      <c r="E183" s="21">
        <v>4</v>
      </c>
      <c r="F183" s="21">
        <v>1</v>
      </c>
      <c r="G183" s="21">
        <v>5</v>
      </c>
      <c r="H183" s="21">
        <v>98.850574712643606</v>
      </c>
      <c r="I183" s="21">
        <v>0.51085568326947595</v>
      </c>
      <c r="J183" s="21">
        <v>0.51085568326947595</v>
      </c>
      <c r="K183" s="21">
        <v>0.12771392081736899</v>
      </c>
    </row>
    <row r="184" spans="1:11" x14ac:dyDescent="0.25">
      <c r="A184" t="s">
        <v>591</v>
      </c>
      <c r="B184" s="21">
        <v>1832</v>
      </c>
      <c r="C184" s="21">
        <v>1801</v>
      </c>
      <c r="D184" s="21">
        <v>8</v>
      </c>
      <c r="E184" s="21">
        <v>9</v>
      </c>
      <c r="F184" s="21">
        <v>3</v>
      </c>
      <c r="G184" s="21">
        <v>11</v>
      </c>
      <c r="H184" s="21">
        <v>98.9017023613399</v>
      </c>
      <c r="I184" s="21">
        <v>0.43931905546402999</v>
      </c>
      <c r="J184" s="21">
        <v>0.49423393739703397</v>
      </c>
      <c r="K184" s="21">
        <v>0.16474464579901099</v>
      </c>
    </row>
    <row r="185" spans="1:11" x14ac:dyDescent="0.25">
      <c r="A185" t="s">
        <v>592</v>
      </c>
      <c r="B185" s="21">
        <v>4141</v>
      </c>
      <c r="C185" s="21">
        <v>4050</v>
      </c>
      <c r="D185" s="21">
        <v>49</v>
      </c>
      <c r="E185" s="21">
        <v>27</v>
      </c>
      <c r="F185" s="21">
        <v>3</v>
      </c>
      <c r="G185" s="21">
        <v>12</v>
      </c>
      <c r="H185" s="21">
        <v>98.086703802373407</v>
      </c>
      <c r="I185" s="21">
        <v>1.1867280213126601</v>
      </c>
      <c r="J185" s="21">
        <v>0.65391135868248895</v>
      </c>
      <c r="K185" s="21">
        <v>7.2656817631387705E-2</v>
      </c>
    </row>
    <row r="186" spans="1:11" x14ac:dyDescent="0.25">
      <c r="A186" t="s">
        <v>593</v>
      </c>
      <c r="B186" s="21">
        <v>7564</v>
      </c>
      <c r="C186" s="21">
        <v>7148</v>
      </c>
      <c r="D186" s="21">
        <v>32</v>
      </c>
      <c r="E186" s="21">
        <v>29</v>
      </c>
      <c r="F186" s="21">
        <v>22</v>
      </c>
      <c r="G186" s="21">
        <v>333</v>
      </c>
      <c r="H186" s="21">
        <v>98.852164292628899</v>
      </c>
      <c r="I186" s="21">
        <v>0.44253906790208802</v>
      </c>
      <c r="J186" s="21">
        <v>0.40105103028626699</v>
      </c>
      <c r="K186" s="21">
        <v>0.30424560918268501</v>
      </c>
    </row>
    <row r="187" spans="1:11" x14ac:dyDescent="0.25">
      <c r="A187" t="s">
        <v>594</v>
      </c>
      <c r="B187" s="21">
        <v>2286</v>
      </c>
      <c r="C187" s="21">
        <v>2248</v>
      </c>
      <c r="D187" s="21">
        <v>16</v>
      </c>
      <c r="E187" s="21">
        <v>10</v>
      </c>
      <c r="F187" s="21">
        <v>3</v>
      </c>
      <c r="G187" s="21">
        <v>9</v>
      </c>
      <c r="H187" s="21">
        <v>98.726394378568301</v>
      </c>
      <c r="I187" s="21">
        <v>0.70267896354852799</v>
      </c>
      <c r="J187" s="21">
        <v>0.43917435221783002</v>
      </c>
      <c r="K187" s="21">
        <v>0.13175230566534901</v>
      </c>
    </row>
    <row r="188" spans="1:11" x14ac:dyDescent="0.25">
      <c r="A188" t="s">
        <v>595</v>
      </c>
      <c r="B188" s="21">
        <v>808</v>
      </c>
      <c r="C188" s="21">
        <v>783</v>
      </c>
      <c r="D188" s="21">
        <v>13</v>
      </c>
      <c r="E188" s="21">
        <v>9</v>
      </c>
      <c r="F188" s="21" t="s">
        <v>1104</v>
      </c>
      <c r="G188" s="21">
        <v>3</v>
      </c>
      <c r="H188" s="21">
        <v>97.267080745341602</v>
      </c>
      <c r="I188" s="21">
        <v>1.6149068322981299</v>
      </c>
      <c r="J188" s="21">
        <v>1.1180124223602399</v>
      </c>
      <c r="K188" s="21" t="s">
        <v>1104</v>
      </c>
    </row>
    <row r="189" spans="1:11" x14ac:dyDescent="0.25">
      <c r="A189" t="s">
        <v>596</v>
      </c>
      <c r="B189" s="21">
        <v>850</v>
      </c>
      <c r="C189" s="21">
        <v>787</v>
      </c>
      <c r="D189" s="21">
        <v>9</v>
      </c>
      <c r="E189" s="21">
        <v>3</v>
      </c>
      <c r="F189" s="21" t="s">
        <v>1104</v>
      </c>
      <c r="G189" s="21">
        <v>51</v>
      </c>
      <c r="H189" s="21">
        <v>98.498122653316599</v>
      </c>
      <c r="I189" s="21">
        <v>1.12640801001251</v>
      </c>
      <c r="J189" s="21">
        <v>0.37546933667083798</v>
      </c>
      <c r="K189" s="21" t="s">
        <v>1104</v>
      </c>
    </row>
    <row r="190" spans="1:11" x14ac:dyDescent="0.25">
      <c r="A190" t="s">
        <v>597</v>
      </c>
      <c r="B190" s="21">
        <v>931</v>
      </c>
      <c r="C190" s="21">
        <v>915</v>
      </c>
      <c r="D190" s="21">
        <v>9</v>
      </c>
      <c r="E190" s="21">
        <v>2</v>
      </c>
      <c r="F190" s="21">
        <v>5</v>
      </c>
      <c r="G190" s="21" t="s">
        <v>1104</v>
      </c>
      <c r="H190" s="21">
        <v>98.281417830289996</v>
      </c>
      <c r="I190" s="21">
        <v>0.96670247046186897</v>
      </c>
      <c r="J190" s="21">
        <v>0.21482277121374799</v>
      </c>
      <c r="K190" s="21">
        <v>0.537056928034371</v>
      </c>
    </row>
    <row r="191" spans="1:11" x14ac:dyDescent="0.25">
      <c r="A191" t="s">
        <v>598</v>
      </c>
      <c r="B191" s="21">
        <v>218</v>
      </c>
      <c r="C191" s="21">
        <v>207</v>
      </c>
      <c r="D191" s="21">
        <v>1</v>
      </c>
      <c r="E191" s="21">
        <v>4</v>
      </c>
      <c r="F191" s="21" t="s">
        <v>1104</v>
      </c>
      <c r="G191" s="21">
        <v>6</v>
      </c>
      <c r="H191" s="21">
        <v>97.641509433962199</v>
      </c>
      <c r="I191" s="21">
        <v>0.47169811320754701</v>
      </c>
      <c r="J191" s="21">
        <v>1.88679245283018</v>
      </c>
      <c r="K191" s="21" t="s">
        <v>1104</v>
      </c>
    </row>
    <row r="192" spans="1:11" x14ac:dyDescent="0.25">
      <c r="A192" t="s">
        <v>599</v>
      </c>
      <c r="B192" s="21">
        <v>1435</v>
      </c>
      <c r="C192" s="21">
        <v>1398</v>
      </c>
      <c r="D192" s="21">
        <v>18</v>
      </c>
      <c r="E192" s="21">
        <v>14</v>
      </c>
      <c r="F192" s="21">
        <v>2</v>
      </c>
      <c r="G192" s="21">
        <v>3</v>
      </c>
      <c r="H192" s="21">
        <v>97.625698324022295</v>
      </c>
      <c r="I192" s="21">
        <v>1.25698324022346</v>
      </c>
      <c r="J192" s="21">
        <v>0.977653631284916</v>
      </c>
      <c r="K192" s="21">
        <v>0.13966480446927301</v>
      </c>
    </row>
    <row r="193" spans="1:11" x14ac:dyDescent="0.25">
      <c r="A193" t="s">
        <v>600</v>
      </c>
      <c r="B193" s="21">
        <v>3872</v>
      </c>
      <c r="C193" s="21">
        <v>2885</v>
      </c>
      <c r="D193" s="21">
        <v>27</v>
      </c>
      <c r="E193" s="21">
        <v>20</v>
      </c>
      <c r="F193" s="21">
        <v>7</v>
      </c>
      <c r="G193" s="21">
        <v>933</v>
      </c>
      <c r="H193" s="21">
        <v>98.162640353861804</v>
      </c>
      <c r="I193" s="21">
        <v>0.91867982306907103</v>
      </c>
      <c r="J193" s="21">
        <v>0.68050357264375605</v>
      </c>
      <c r="K193" s="21">
        <v>0.23817625042531401</v>
      </c>
    </row>
    <row r="194" spans="1:11" x14ac:dyDescent="0.25">
      <c r="A194" t="s">
        <v>601</v>
      </c>
      <c r="B194" s="21">
        <v>188</v>
      </c>
      <c r="C194" s="21">
        <v>187</v>
      </c>
      <c r="D194" s="21" t="s">
        <v>1104</v>
      </c>
      <c r="E194" s="21" t="s">
        <v>1104</v>
      </c>
      <c r="F194" s="21" t="s">
        <v>1104</v>
      </c>
      <c r="G194" s="21">
        <v>1</v>
      </c>
      <c r="H194" s="21">
        <v>100</v>
      </c>
      <c r="I194" s="21" t="s">
        <v>1104</v>
      </c>
      <c r="J194" s="21" t="s">
        <v>1104</v>
      </c>
      <c r="K194" s="21" t="s">
        <v>1104</v>
      </c>
    </row>
    <row r="195" spans="1:11" x14ac:dyDescent="0.25">
      <c r="A195" t="s">
        <v>602</v>
      </c>
      <c r="B195" s="21">
        <v>1429</v>
      </c>
      <c r="C195" s="21">
        <v>1398</v>
      </c>
      <c r="D195" s="21">
        <v>24</v>
      </c>
      <c r="E195" s="21">
        <v>6</v>
      </c>
      <c r="F195" s="21" t="s">
        <v>1104</v>
      </c>
      <c r="G195" s="21">
        <v>1</v>
      </c>
      <c r="H195" s="21">
        <v>97.899159663865504</v>
      </c>
      <c r="I195" s="21">
        <v>1.6806722689075599</v>
      </c>
      <c r="J195" s="21">
        <v>0.42016806722688999</v>
      </c>
      <c r="K195" s="21" t="s">
        <v>1104</v>
      </c>
    </row>
    <row r="196" spans="1:11" x14ac:dyDescent="0.25">
      <c r="A196" t="s">
        <v>603</v>
      </c>
      <c r="B196" s="21">
        <v>1853</v>
      </c>
      <c r="C196" s="21">
        <v>1828</v>
      </c>
      <c r="D196" s="21">
        <v>15</v>
      </c>
      <c r="E196" s="21">
        <v>6</v>
      </c>
      <c r="F196" s="21" t="s">
        <v>1104</v>
      </c>
      <c r="G196" s="21">
        <v>4</v>
      </c>
      <c r="H196" s="21">
        <v>98.864250946457503</v>
      </c>
      <c r="I196" s="21">
        <v>0.81124932395889604</v>
      </c>
      <c r="J196" s="21">
        <v>0.32449972958355799</v>
      </c>
      <c r="K196" s="21" t="s">
        <v>1104</v>
      </c>
    </row>
    <row r="197" spans="1:11" x14ac:dyDescent="0.25">
      <c r="A197" t="s">
        <v>604</v>
      </c>
      <c r="B197" s="21">
        <v>1065</v>
      </c>
      <c r="C197" s="21">
        <v>1024</v>
      </c>
      <c r="D197" s="21">
        <v>4</v>
      </c>
      <c r="E197" s="21">
        <v>4</v>
      </c>
      <c r="F197" s="21">
        <v>12</v>
      </c>
      <c r="G197" s="21">
        <v>21</v>
      </c>
      <c r="H197" s="21">
        <v>98.084291187739396</v>
      </c>
      <c r="I197" s="21">
        <v>0.38314176245210702</v>
      </c>
      <c r="J197" s="21">
        <v>0.38314176245210702</v>
      </c>
      <c r="K197" s="21">
        <v>1.14942528735632</v>
      </c>
    </row>
    <row r="198" spans="1:11" x14ac:dyDescent="0.25">
      <c r="A198" t="s">
        <v>605</v>
      </c>
      <c r="B198" s="21">
        <v>283</v>
      </c>
      <c r="C198" s="21">
        <v>273</v>
      </c>
      <c r="D198" s="21">
        <v>3</v>
      </c>
      <c r="E198" s="21">
        <v>2</v>
      </c>
      <c r="F198" s="21">
        <v>4</v>
      </c>
      <c r="G198" s="21">
        <v>1</v>
      </c>
      <c r="H198" s="21">
        <v>96.808510638297804</v>
      </c>
      <c r="I198" s="21">
        <v>1.0638297872340401</v>
      </c>
      <c r="J198" s="21">
        <v>0.70921985815602795</v>
      </c>
      <c r="K198" s="21">
        <v>1.4184397163120499</v>
      </c>
    </row>
    <row r="199" spans="1:11" x14ac:dyDescent="0.25">
      <c r="A199" t="s">
        <v>606</v>
      </c>
      <c r="B199" s="21">
        <v>980</v>
      </c>
      <c r="C199" s="21">
        <v>966</v>
      </c>
      <c r="D199" s="21">
        <v>7</v>
      </c>
      <c r="E199" s="21">
        <v>6</v>
      </c>
      <c r="F199" s="21">
        <v>1</v>
      </c>
      <c r="G199" s="21" t="s">
        <v>1104</v>
      </c>
      <c r="H199" s="21">
        <v>98.571428571428498</v>
      </c>
      <c r="I199" s="21">
        <v>0.71428571428571397</v>
      </c>
      <c r="J199" s="21">
        <v>0.61224489795918302</v>
      </c>
      <c r="K199" s="21">
        <v>0.10204081632653</v>
      </c>
    </row>
    <row r="200" spans="1:11" x14ac:dyDescent="0.25">
      <c r="A200" t="s">
        <v>607</v>
      </c>
      <c r="B200" s="21">
        <v>3199</v>
      </c>
      <c r="C200" s="21">
        <v>2316</v>
      </c>
      <c r="D200" s="21">
        <v>27</v>
      </c>
      <c r="E200" s="21">
        <v>22</v>
      </c>
      <c r="F200" s="21">
        <v>8</v>
      </c>
      <c r="G200" s="21">
        <v>826</v>
      </c>
      <c r="H200" s="21">
        <v>97.597977243994904</v>
      </c>
      <c r="I200" s="21">
        <v>1.1378002528444999</v>
      </c>
      <c r="J200" s="21">
        <v>0.92709650231774099</v>
      </c>
      <c r="K200" s="21">
        <v>0.33712600084281502</v>
      </c>
    </row>
    <row r="201" spans="1:11" x14ac:dyDescent="0.25">
      <c r="A201" t="s">
        <v>608</v>
      </c>
      <c r="B201" s="21">
        <v>874</v>
      </c>
      <c r="C201" s="21">
        <v>864</v>
      </c>
      <c r="D201" s="21">
        <v>2</v>
      </c>
      <c r="E201" s="21">
        <v>5</v>
      </c>
      <c r="F201" s="21" t="s">
        <v>1104</v>
      </c>
      <c r="G201" s="21">
        <v>3</v>
      </c>
      <c r="H201" s="21">
        <v>99.196326061997695</v>
      </c>
      <c r="I201" s="21">
        <v>0.22962112514351299</v>
      </c>
      <c r="J201" s="21">
        <v>0.57405281285878296</v>
      </c>
      <c r="K201" s="21" t="s">
        <v>1104</v>
      </c>
    </row>
    <row r="202" spans="1:11" x14ac:dyDescent="0.25">
      <c r="A202" t="s">
        <v>609</v>
      </c>
      <c r="B202" s="21">
        <v>1044</v>
      </c>
      <c r="C202" s="21">
        <v>1027</v>
      </c>
      <c r="D202" s="21">
        <v>9</v>
      </c>
      <c r="E202" s="21">
        <v>7</v>
      </c>
      <c r="F202" s="21" t="s">
        <v>1104</v>
      </c>
      <c r="G202" s="21">
        <v>1</v>
      </c>
      <c r="H202" s="21">
        <v>98.465963566634699</v>
      </c>
      <c r="I202" s="21">
        <v>0.86289549376797703</v>
      </c>
      <c r="J202" s="21">
        <v>0.67114093959731502</v>
      </c>
      <c r="K202" s="21" t="s">
        <v>1104</v>
      </c>
    </row>
    <row r="203" spans="1:11" x14ac:dyDescent="0.25">
      <c r="A203" t="s">
        <v>610</v>
      </c>
      <c r="B203" s="21">
        <v>1997</v>
      </c>
      <c r="C203" s="21">
        <v>1883</v>
      </c>
      <c r="D203" s="21">
        <v>24</v>
      </c>
      <c r="E203" s="21">
        <v>13</v>
      </c>
      <c r="F203" s="21">
        <v>1</v>
      </c>
      <c r="G203" s="21">
        <v>76</v>
      </c>
      <c r="H203" s="21">
        <v>98.021863612701694</v>
      </c>
      <c r="I203" s="21">
        <v>1.2493492972410201</v>
      </c>
      <c r="J203" s="21">
        <v>0.67673086933888604</v>
      </c>
      <c r="K203" s="21">
        <v>5.2056220718375797E-2</v>
      </c>
    </row>
    <row r="204" spans="1:11" x14ac:dyDescent="0.25">
      <c r="A204" t="s">
        <v>209</v>
      </c>
      <c r="B204" s="21">
        <v>237</v>
      </c>
      <c r="C204" s="21">
        <v>205</v>
      </c>
      <c r="D204" s="21">
        <v>4</v>
      </c>
      <c r="E204" s="21">
        <v>1</v>
      </c>
      <c r="F204" s="21">
        <v>1</v>
      </c>
      <c r="G204" s="21">
        <v>26</v>
      </c>
      <c r="H204" s="21">
        <v>97.156398104265406</v>
      </c>
      <c r="I204" s="21">
        <v>1.8957345971563899</v>
      </c>
      <c r="J204" s="21">
        <v>0.47393364928909898</v>
      </c>
      <c r="K204" s="21">
        <v>0.47393364928909898</v>
      </c>
    </row>
    <row r="205" spans="1:11" x14ac:dyDescent="0.25">
      <c r="A205" t="s">
        <v>210</v>
      </c>
      <c r="B205" s="21">
        <v>57418</v>
      </c>
      <c r="C205" s="21">
        <v>53817</v>
      </c>
      <c r="D205" s="21">
        <v>508</v>
      </c>
      <c r="E205" s="21">
        <v>312</v>
      </c>
      <c r="F205" s="21">
        <v>96</v>
      </c>
      <c r="G205" s="21">
        <v>2685</v>
      </c>
      <c r="H205" s="21">
        <v>98.326420989165499</v>
      </c>
      <c r="I205" s="21">
        <v>0.92814207151078798</v>
      </c>
      <c r="J205" s="21">
        <v>0.57004001242394897</v>
      </c>
      <c r="K205" s="21">
        <v>0.17539692689967601</v>
      </c>
    </row>
    <row r="206" spans="1:11" x14ac:dyDescent="0.25">
      <c r="A206" t="s">
        <v>611</v>
      </c>
      <c r="B206" s="21">
        <v>2635</v>
      </c>
      <c r="C206" s="21">
        <v>2383</v>
      </c>
      <c r="D206" s="21">
        <v>27</v>
      </c>
      <c r="E206" s="21">
        <v>16</v>
      </c>
      <c r="F206" s="21">
        <v>1</v>
      </c>
      <c r="G206" s="21">
        <v>208</v>
      </c>
      <c r="H206" s="21">
        <v>98.187062216728407</v>
      </c>
      <c r="I206" s="21">
        <v>1.11248454882571</v>
      </c>
      <c r="J206" s="21">
        <v>0.65925010300782805</v>
      </c>
      <c r="K206" s="21">
        <v>4.1203131437989197E-2</v>
      </c>
    </row>
    <row r="207" spans="1:11" x14ac:dyDescent="0.25">
      <c r="A207" t="s">
        <v>612</v>
      </c>
      <c r="B207" s="21">
        <v>2556</v>
      </c>
      <c r="C207" s="21">
        <v>2360</v>
      </c>
      <c r="D207" s="21">
        <v>20</v>
      </c>
      <c r="E207" s="21">
        <v>13</v>
      </c>
      <c r="F207" s="21">
        <v>1</v>
      </c>
      <c r="G207" s="21">
        <v>162</v>
      </c>
      <c r="H207" s="21">
        <v>98.579782790309096</v>
      </c>
      <c r="I207" s="21">
        <v>0.83542188805346695</v>
      </c>
      <c r="J207" s="21">
        <v>0.54302422723475297</v>
      </c>
      <c r="K207" s="21">
        <v>4.1771094402673299E-2</v>
      </c>
    </row>
    <row r="208" spans="1:11" x14ac:dyDescent="0.25">
      <c r="A208" t="s">
        <v>613</v>
      </c>
      <c r="B208" s="21">
        <v>1106</v>
      </c>
      <c r="C208" s="21">
        <v>1075</v>
      </c>
      <c r="D208" s="21">
        <v>18</v>
      </c>
      <c r="E208" s="21">
        <v>9</v>
      </c>
      <c r="F208" s="21" t="s">
        <v>1104</v>
      </c>
      <c r="G208" s="21">
        <v>4</v>
      </c>
      <c r="H208" s="21">
        <v>97.549909255898299</v>
      </c>
      <c r="I208" s="21">
        <v>1.6333938294010799</v>
      </c>
      <c r="J208" s="21">
        <v>0.81669691470054395</v>
      </c>
      <c r="K208" s="21" t="s">
        <v>1104</v>
      </c>
    </row>
    <row r="209" spans="1:11" x14ac:dyDescent="0.25">
      <c r="A209" t="s">
        <v>614</v>
      </c>
      <c r="B209" s="21">
        <v>713</v>
      </c>
      <c r="C209" s="21">
        <v>673</v>
      </c>
      <c r="D209" s="21">
        <v>7</v>
      </c>
      <c r="E209" s="21">
        <v>1</v>
      </c>
      <c r="F209" s="21">
        <v>1</v>
      </c>
      <c r="G209" s="21">
        <v>31</v>
      </c>
      <c r="H209" s="21">
        <v>98.680351906158293</v>
      </c>
      <c r="I209" s="21">
        <v>1.0263929618768299</v>
      </c>
      <c r="J209" s="21">
        <v>0.14662756598240401</v>
      </c>
      <c r="K209" s="21">
        <v>0.14662756598240401</v>
      </c>
    </row>
    <row r="210" spans="1:11" x14ac:dyDescent="0.25">
      <c r="A210" t="s">
        <v>615</v>
      </c>
      <c r="B210" s="21">
        <v>5702</v>
      </c>
      <c r="C210" s="21">
        <v>5471</v>
      </c>
      <c r="D210" s="21">
        <v>67</v>
      </c>
      <c r="E210" s="21">
        <v>35</v>
      </c>
      <c r="F210" s="21">
        <v>1</v>
      </c>
      <c r="G210" s="21">
        <v>128</v>
      </c>
      <c r="H210" s="21">
        <v>98.152134912091796</v>
      </c>
      <c r="I210" s="21">
        <v>1.2020093290276199</v>
      </c>
      <c r="J210" s="21">
        <v>0.62791532113383497</v>
      </c>
      <c r="K210" s="21">
        <v>1.7940437746680998E-2</v>
      </c>
    </row>
    <row r="211" spans="1:11" x14ac:dyDescent="0.25">
      <c r="A211" t="s">
        <v>616</v>
      </c>
      <c r="B211" s="21">
        <v>612</v>
      </c>
      <c r="C211" s="21">
        <v>599</v>
      </c>
      <c r="D211" s="21">
        <v>3</v>
      </c>
      <c r="E211" s="21">
        <v>8</v>
      </c>
      <c r="F211" s="21">
        <v>1</v>
      </c>
      <c r="G211" s="21">
        <v>1</v>
      </c>
      <c r="H211" s="21">
        <v>98.036006546644799</v>
      </c>
      <c r="I211" s="21">
        <v>0.49099836333878799</v>
      </c>
      <c r="J211" s="21">
        <v>1.30932896890343</v>
      </c>
      <c r="K211" s="21">
        <v>0.163666121112929</v>
      </c>
    </row>
    <row r="212" spans="1:11" x14ac:dyDescent="0.25">
      <c r="A212" t="s">
        <v>617</v>
      </c>
      <c r="B212" s="21">
        <v>1410</v>
      </c>
      <c r="C212" s="21">
        <v>1361</v>
      </c>
      <c r="D212" s="21">
        <v>23</v>
      </c>
      <c r="E212" s="21">
        <v>13</v>
      </c>
      <c r="F212" s="21">
        <v>4</v>
      </c>
      <c r="G212" s="21">
        <v>9</v>
      </c>
      <c r="H212" s="21">
        <v>97.144896502498199</v>
      </c>
      <c r="I212" s="21">
        <v>1.6416845110635201</v>
      </c>
      <c r="J212" s="21">
        <v>0.92790863668807899</v>
      </c>
      <c r="K212" s="21">
        <v>0.28551034975017803</v>
      </c>
    </row>
    <row r="213" spans="1:11" x14ac:dyDescent="0.25">
      <c r="A213" t="s">
        <v>618</v>
      </c>
      <c r="B213" s="21">
        <v>1691</v>
      </c>
      <c r="C213" s="21">
        <v>1643</v>
      </c>
      <c r="D213" s="21">
        <v>36</v>
      </c>
      <c r="E213" s="21">
        <v>11</v>
      </c>
      <c r="F213" s="21">
        <v>1</v>
      </c>
      <c r="G213" s="21" t="s">
        <v>1104</v>
      </c>
      <c r="H213" s="21">
        <v>97.161442933175607</v>
      </c>
      <c r="I213" s="21">
        <v>2.1289178001182698</v>
      </c>
      <c r="J213" s="21">
        <v>0.65050266114724997</v>
      </c>
      <c r="K213" s="21">
        <v>5.9136605558840899E-2</v>
      </c>
    </row>
    <row r="214" spans="1:11" x14ac:dyDescent="0.25">
      <c r="A214" t="s">
        <v>619</v>
      </c>
      <c r="B214" s="21">
        <v>1301</v>
      </c>
      <c r="C214" s="21">
        <v>1275</v>
      </c>
      <c r="D214" s="21">
        <v>16</v>
      </c>
      <c r="E214" s="21">
        <v>8</v>
      </c>
      <c r="F214" s="21">
        <v>1</v>
      </c>
      <c r="G214" s="21">
        <v>1</v>
      </c>
      <c r="H214" s="21">
        <v>98.076923076922995</v>
      </c>
      <c r="I214" s="21">
        <v>1.2307692307692299</v>
      </c>
      <c r="J214" s="21">
        <v>0.61538461538461497</v>
      </c>
      <c r="K214" s="21">
        <v>7.69230769230769E-2</v>
      </c>
    </row>
    <row r="215" spans="1:11" x14ac:dyDescent="0.25">
      <c r="A215" t="s">
        <v>620</v>
      </c>
      <c r="B215" s="21">
        <v>942</v>
      </c>
      <c r="C215" s="21">
        <v>834</v>
      </c>
      <c r="D215" s="21">
        <v>5</v>
      </c>
      <c r="E215" s="21">
        <v>3</v>
      </c>
      <c r="F215" s="21">
        <v>6</v>
      </c>
      <c r="G215" s="21">
        <v>94</v>
      </c>
      <c r="H215" s="21">
        <v>98.349056603773505</v>
      </c>
      <c r="I215" s="21">
        <v>0.589622641509434</v>
      </c>
      <c r="J215" s="21">
        <v>0.35377358490566002</v>
      </c>
      <c r="K215" s="21">
        <v>0.70754716981132004</v>
      </c>
    </row>
    <row r="216" spans="1:11" x14ac:dyDescent="0.25">
      <c r="A216" t="s">
        <v>621</v>
      </c>
      <c r="B216" s="21">
        <v>860</v>
      </c>
      <c r="C216" s="21">
        <v>820</v>
      </c>
      <c r="D216" s="21">
        <v>3</v>
      </c>
      <c r="E216" s="21">
        <v>6</v>
      </c>
      <c r="F216" s="21" t="s">
        <v>1104</v>
      </c>
      <c r="G216" s="21">
        <v>31</v>
      </c>
      <c r="H216" s="21">
        <v>98.914354644149498</v>
      </c>
      <c r="I216" s="21">
        <v>0.36188178528347398</v>
      </c>
      <c r="J216" s="21">
        <v>0.72376357056694796</v>
      </c>
      <c r="K216" s="21" t="s">
        <v>1104</v>
      </c>
    </row>
    <row r="217" spans="1:11" x14ac:dyDescent="0.25">
      <c r="A217" t="s">
        <v>622</v>
      </c>
      <c r="B217" s="21">
        <v>816</v>
      </c>
      <c r="C217" s="21">
        <v>776</v>
      </c>
      <c r="D217" s="21">
        <v>14</v>
      </c>
      <c r="E217" s="21">
        <v>6</v>
      </c>
      <c r="F217" s="21">
        <v>4</v>
      </c>
      <c r="G217" s="21">
        <v>16</v>
      </c>
      <c r="H217" s="21">
        <v>97</v>
      </c>
      <c r="I217" s="21">
        <v>1.75</v>
      </c>
      <c r="J217" s="21">
        <v>0.75</v>
      </c>
      <c r="K217" s="21">
        <v>0.5</v>
      </c>
    </row>
    <row r="218" spans="1:11" x14ac:dyDescent="0.25">
      <c r="A218" t="s">
        <v>623</v>
      </c>
      <c r="B218" s="21">
        <v>1747</v>
      </c>
      <c r="C218" s="21">
        <v>1720</v>
      </c>
      <c r="D218" s="21">
        <v>12</v>
      </c>
      <c r="E218" s="21">
        <v>9</v>
      </c>
      <c r="F218" s="21" t="s">
        <v>1104</v>
      </c>
      <c r="G218" s="21">
        <v>6</v>
      </c>
      <c r="H218" s="21">
        <v>98.793796668581194</v>
      </c>
      <c r="I218" s="21">
        <v>0.68925904652498504</v>
      </c>
      <c r="J218" s="21">
        <v>0.516944284893739</v>
      </c>
      <c r="K218" s="21" t="s">
        <v>1104</v>
      </c>
    </row>
    <row r="219" spans="1:11" x14ac:dyDescent="0.25">
      <c r="A219" t="s">
        <v>624</v>
      </c>
      <c r="B219" s="21">
        <v>4109</v>
      </c>
      <c r="C219" s="21">
        <v>3995</v>
      </c>
      <c r="D219" s="21">
        <v>60</v>
      </c>
      <c r="E219" s="21">
        <v>32</v>
      </c>
      <c r="F219" s="21" t="s">
        <v>1104</v>
      </c>
      <c r="G219" s="21">
        <v>22</v>
      </c>
      <c r="H219" s="21">
        <v>97.748960117445506</v>
      </c>
      <c r="I219" s="21">
        <v>1.4680694886224599</v>
      </c>
      <c r="J219" s="21">
        <v>0.78297039393197898</v>
      </c>
      <c r="K219" s="21" t="s">
        <v>1104</v>
      </c>
    </row>
    <row r="220" spans="1:11" x14ac:dyDescent="0.25">
      <c r="A220" t="s">
        <v>625</v>
      </c>
      <c r="B220" s="21">
        <v>7401</v>
      </c>
      <c r="C220" s="21">
        <v>6787</v>
      </c>
      <c r="D220" s="21">
        <v>55</v>
      </c>
      <c r="E220" s="21">
        <v>29</v>
      </c>
      <c r="F220" s="21">
        <v>44</v>
      </c>
      <c r="G220" s="21">
        <v>486</v>
      </c>
      <c r="H220" s="21">
        <v>98.148951554591406</v>
      </c>
      <c r="I220" s="21">
        <v>0.79537237888647805</v>
      </c>
      <c r="J220" s="21">
        <v>0.41937816341286999</v>
      </c>
      <c r="K220" s="21">
        <v>0.63629790310918199</v>
      </c>
    </row>
    <row r="221" spans="1:11" x14ac:dyDescent="0.25">
      <c r="A221" t="s">
        <v>626</v>
      </c>
      <c r="B221" s="21">
        <v>2344</v>
      </c>
      <c r="C221" s="21">
        <v>2297</v>
      </c>
      <c r="D221" s="21">
        <v>25</v>
      </c>
      <c r="E221" s="21">
        <v>11</v>
      </c>
      <c r="F221" s="21">
        <v>9</v>
      </c>
      <c r="G221" s="21">
        <v>2</v>
      </c>
      <c r="H221" s="21">
        <v>98.078565328778794</v>
      </c>
      <c r="I221" s="21">
        <v>1.06746370623398</v>
      </c>
      <c r="J221" s="21">
        <v>0.46968403074295401</v>
      </c>
      <c r="K221" s="21">
        <v>0.38428693424423499</v>
      </c>
    </row>
    <row r="222" spans="1:11" x14ac:dyDescent="0.25">
      <c r="A222" t="s">
        <v>627</v>
      </c>
      <c r="B222" s="21">
        <v>790</v>
      </c>
      <c r="C222" s="21">
        <v>772</v>
      </c>
      <c r="D222" s="21">
        <v>7</v>
      </c>
      <c r="E222" s="21">
        <v>7</v>
      </c>
      <c r="F222" s="21">
        <v>1</v>
      </c>
      <c r="G222" s="21">
        <v>3</v>
      </c>
      <c r="H222" s="21">
        <v>98.094027954256603</v>
      </c>
      <c r="I222" s="21">
        <v>0.88945362134688599</v>
      </c>
      <c r="J222" s="21">
        <v>0.88945362134688599</v>
      </c>
      <c r="K222" s="21">
        <v>0.127064803049555</v>
      </c>
    </row>
    <row r="223" spans="1:11" x14ac:dyDescent="0.25">
      <c r="A223" t="s">
        <v>628</v>
      </c>
      <c r="B223" s="21">
        <v>816</v>
      </c>
      <c r="C223" s="21">
        <v>757</v>
      </c>
      <c r="D223" s="21">
        <v>16</v>
      </c>
      <c r="E223" s="21">
        <v>8</v>
      </c>
      <c r="F223" s="21" t="s">
        <v>1104</v>
      </c>
      <c r="G223" s="21">
        <v>35</v>
      </c>
      <c r="H223" s="21">
        <v>96.927016645326503</v>
      </c>
      <c r="I223" s="21">
        <v>2.0486555697823299</v>
      </c>
      <c r="J223" s="21">
        <v>1.0243277848911601</v>
      </c>
      <c r="K223" s="21" t="s">
        <v>1104</v>
      </c>
    </row>
    <row r="224" spans="1:11" x14ac:dyDescent="0.25">
      <c r="A224" t="s">
        <v>629</v>
      </c>
      <c r="B224" s="21">
        <v>886</v>
      </c>
      <c r="C224" s="21">
        <v>849</v>
      </c>
      <c r="D224" s="21">
        <v>11</v>
      </c>
      <c r="E224" s="21">
        <v>7</v>
      </c>
      <c r="F224" s="21">
        <v>2</v>
      </c>
      <c r="G224" s="21">
        <v>17</v>
      </c>
      <c r="H224" s="21">
        <v>97.698504027617901</v>
      </c>
      <c r="I224" s="21">
        <v>1.26582278481012</v>
      </c>
      <c r="J224" s="21">
        <v>0.80552359033371701</v>
      </c>
      <c r="K224" s="21">
        <v>0.230149597238204</v>
      </c>
    </row>
    <row r="225" spans="1:11" x14ac:dyDescent="0.25">
      <c r="A225" t="s">
        <v>630</v>
      </c>
      <c r="B225" s="21">
        <v>208</v>
      </c>
      <c r="C225" s="21">
        <v>202</v>
      </c>
      <c r="D225" s="21">
        <v>1</v>
      </c>
      <c r="E225" s="21" t="s">
        <v>1104</v>
      </c>
      <c r="F225" s="21" t="s">
        <v>1104</v>
      </c>
      <c r="G225" s="21">
        <v>5</v>
      </c>
      <c r="H225" s="21">
        <v>99.507389162561495</v>
      </c>
      <c r="I225" s="21">
        <v>0.49261083743842299</v>
      </c>
      <c r="J225" s="21" t="s">
        <v>1104</v>
      </c>
      <c r="K225" s="21" t="s">
        <v>1104</v>
      </c>
    </row>
    <row r="226" spans="1:11" x14ac:dyDescent="0.25">
      <c r="A226" t="s">
        <v>631</v>
      </c>
      <c r="B226" s="21">
        <v>1468</v>
      </c>
      <c r="C226" s="21">
        <v>1438</v>
      </c>
      <c r="D226" s="21">
        <v>18</v>
      </c>
      <c r="E226" s="21">
        <v>10</v>
      </c>
      <c r="F226" s="21">
        <v>1</v>
      </c>
      <c r="G226" s="21">
        <v>1</v>
      </c>
      <c r="H226" s="21">
        <v>98.023176550783901</v>
      </c>
      <c r="I226" s="21">
        <v>1.22699386503067</v>
      </c>
      <c r="J226" s="21">
        <v>0.681663258350374</v>
      </c>
      <c r="K226" s="21">
        <v>6.8166325835037497E-2</v>
      </c>
    </row>
    <row r="227" spans="1:11" x14ac:dyDescent="0.25">
      <c r="A227" t="s">
        <v>632</v>
      </c>
      <c r="B227" s="21">
        <v>3719</v>
      </c>
      <c r="C227" s="21">
        <v>3513</v>
      </c>
      <c r="D227" s="21">
        <v>37</v>
      </c>
      <c r="E227" s="21">
        <v>26</v>
      </c>
      <c r="F227" s="21">
        <v>19</v>
      </c>
      <c r="G227" s="21">
        <v>124</v>
      </c>
      <c r="H227" s="21">
        <v>97.719054242002699</v>
      </c>
      <c r="I227" s="21">
        <v>1.02920723226703</v>
      </c>
      <c r="J227" s="21">
        <v>0.72322670375521503</v>
      </c>
      <c r="K227" s="21">
        <v>0.52851182197496505</v>
      </c>
    </row>
    <row r="228" spans="1:11" x14ac:dyDescent="0.25">
      <c r="A228" t="s">
        <v>633</v>
      </c>
      <c r="B228" s="21">
        <v>191</v>
      </c>
      <c r="C228" s="21">
        <v>181</v>
      </c>
      <c r="D228" s="21">
        <v>2</v>
      </c>
      <c r="E228" s="21">
        <v>3</v>
      </c>
      <c r="F228" s="21" t="s">
        <v>1104</v>
      </c>
      <c r="G228" s="21">
        <v>5</v>
      </c>
      <c r="H228" s="21">
        <v>97.311827956989205</v>
      </c>
      <c r="I228" s="21">
        <v>1.0752688172042999</v>
      </c>
      <c r="J228" s="21">
        <v>1.61290322580645</v>
      </c>
      <c r="K228" s="21" t="s">
        <v>1104</v>
      </c>
    </row>
    <row r="229" spans="1:11" x14ac:dyDescent="0.25">
      <c r="A229" t="s">
        <v>634</v>
      </c>
      <c r="B229" s="21">
        <v>1433</v>
      </c>
      <c r="C229" s="21">
        <v>1406</v>
      </c>
      <c r="D229" s="21">
        <v>19</v>
      </c>
      <c r="E229" s="21">
        <v>5</v>
      </c>
      <c r="F229" s="21" t="s">
        <v>1104</v>
      </c>
      <c r="G229" s="21">
        <v>3</v>
      </c>
      <c r="H229" s="21">
        <v>98.321678321678306</v>
      </c>
      <c r="I229" s="21">
        <v>1.3286713286713201</v>
      </c>
      <c r="J229" s="21">
        <v>0.34965034965034902</v>
      </c>
      <c r="K229" s="21" t="s">
        <v>1104</v>
      </c>
    </row>
    <row r="230" spans="1:11" x14ac:dyDescent="0.25">
      <c r="A230" t="s">
        <v>635</v>
      </c>
      <c r="B230" s="21">
        <v>1874</v>
      </c>
      <c r="C230" s="21">
        <v>1819</v>
      </c>
      <c r="D230" s="21">
        <v>29</v>
      </c>
      <c r="E230" s="21">
        <v>15</v>
      </c>
      <c r="F230" s="21" t="s">
        <v>1104</v>
      </c>
      <c r="G230" s="21">
        <v>11</v>
      </c>
      <c r="H230" s="21">
        <v>97.638217928073004</v>
      </c>
      <c r="I230" s="21">
        <v>1.5566290928609701</v>
      </c>
      <c r="J230" s="21">
        <v>0.80515297906602201</v>
      </c>
      <c r="K230" s="21" t="s">
        <v>1104</v>
      </c>
    </row>
    <row r="231" spans="1:11" x14ac:dyDescent="0.25">
      <c r="A231" t="s">
        <v>636</v>
      </c>
      <c r="B231" s="21">
        <v>1063</v>
      </c>
      <c r="C231" s="21">
        <v>1015</v>
      </c>
      <c r="D231" s="21">
        <v>4</v>
      </c>
      <c r="E231" s="21">
        <v>6</v>
      </c>
      <c r="F231" s="21">
        <v>6</v>
      </c>
      <c r="G231" s="21">
        <v>32</v>
      </c>
      <c r="H231" s="21">
        <v>98.448108632395702</v>
      </c>
      <c r="I231" s="21">
        <v>0.38797284190106601</v>
      </c>
      <c r="J231" s="21">
        <v>0.58195926285160005</v>
      </c>
      <c r="K231" s="21">
        <v>0.58195926285160005</v>
      </c>
    </row>
    <row r="232" spans="1:11" x14ac:dyDescent="0.25">
      <c r="A232" t="s">
        <v>637</v>
      </c>
      <c r="B232" s="21">
        <v>241</v>
      </c>
      <c r="C232" s="21">
        <v>231</v>
      </c>
      <c r="D232" s="21">
        <v>1</v>
      </c>
      <c r="E232" s="21">
        <v>3</v>
      </c>
      <c r="F232" s="21" t="s">
        <v>1104</v>
      </c>
      <c r="G232" s="21">
        <v>6</v>
      </c>
      <c r="H232" s="21">
        <v>98.297872340425499</v>
      </c>
      <c r="I232" s="21">
        <v>0.42553191489361702</v>
      </c>
      <c r="J232" s="21">
        <v>1.27659574468085</v>
      </c>
      <c r="K232" s="21" t="s">
        <v>1104</v>
      </c>
    </row>
    <row r="233" spans="1:11" x14ac:dyDescent="0.25">
      <c r="A233" t="s">
        <v>638</v>
      </c>
      <c r="B233" s="21">
        <v>1075</v>
      </c>
      <c r="C233" s="21">
        <v>1046</v>
      </c>
      <c r="D233" s="21">
        <v>12</v>
      </c>
      <c r="E233" s="21">
        <v>15</v>
      </c>
      <c r="F233" s="21" t="s">
        <v>1104</v>
      </c>
      <c r="G233" s="21">
        <v>2</v>
      </c>
      <c r="H233" s="21">
        <v>97.483690587138796</v>
      </c>
      <c r="I233" s="21">
        <v>1.11835973904939</v>
      </c>
      <c r="J233" s="21">
        <v>1.3979496738117401</v>
      </c>
      <c r="K233" s="21" t="s">
        <v>1104</v>
      </c>
    </row>
    <row r="234" spans="1:11" x14ac:dyDescent="0.25">
      <c r="A234" t="s">
        <v>639</v>
      </c>
      <c r="B234" s="21">
        <v>3322</v>
      </c>
      <c r="C234" s="21">
        <v>3171</v>
      </c>
      <c r="D234" s="21">
        <v>16</v>
      </c>
      <c r="E234" s="21">
        <v>17</v>
      </c>
      <c r="F234" s="21">
        <v>13</v>
      </c>
      <c r="G234" s="21">
        <v>105</v>
      </c>
      <c r="H234" s="21">
        <v>98.570096363071102</v>
      </c>
      <c r="I234" s="21">
        <v>0.49735778675784797</v>
      </c>
      <c r="J234" s="21">
        <v>0.52844264843021405</v>
      </c>
      <c r="K234" s="21">
        <v>0.40410320174075198</v>
      </c>
    </row>
    <row r="235" spans="1:11" x14ac:dyDescent="0.25">
      <c r="A235" t="s">
        <v>640</v>
      </c>
      <c r="B235" s="21">
        <v>818</v>
      </c>
      <c r="C235" s="21">
        <v>810</v>
      </c>
      <c r="D235" s="21">
        <v>1</v>
      </c>
      <c r="E235" s="21">
        <v>4</v>
      </c>
      <c r="F235" s="21">
        <v>1</v>
      </c>
      <c r="G235" s="21">
        <v>2</v>
      </c>
      <c r="H235" s="21">
        <v>99.264705882352899</v>
      </c>
      <c r="I235" s="21">
        <v>0.12254901960784299</v>
      </c>
      <c r="J235" s="21">
        <v>0.49019607843137197</v>
      </c>
      <c r="K235" s="21">
        <v>0.12254901960784299</v>
      </c>
    </row>
    <row r="236" spans="1:11" x14ac:dyDescent="0.25">
      <c r="A236" t="s">
        <v>641</v>
      </c>
      <c r="B236" s="21">
        <v>1008</v>
      </c>
      <c r="C236" s="21">
        <v>971</v>
      </c>
      <c r="D236" s="21">
        <v>17</v>
      </c>
      <c r="E236" s="21">
        <v>4</v>
      </c>
      <c r="F236" s="21" t="s">
        <v>1104</v>
      </c>
      <c r="G236" s="21">
        <v>16</v>
      </c>
      <c r="H236" s="21">
        <v>97.883064516128997</v>
      </c>
      <c r="I236" s="21">
        <v>1.7137096774193501</v>
      </c>
      <c r="J236" s="21">
        <v>0.40322580645161199</v>
      </c>
      <c r="K236" s="21" t="s">
        <v>1104</v>
      </c>
    </row>
    <row r="237" spans="1:11" x14ac:dyDescent="0.25">
      <c r="A237" t="s">
        <v>642</v>
      </c>
      <c r="B237" s="21">
        <v>1969</v>
      </c>
      <c r="C237" s="21">
        <v>1882</v>
      </c>
      <c r="D237" s="21">
        <v>21</v>
      </c>
      <c r="E237" s="21">
        <v>16</v>
      </c>
      <c r="F237" s="21" t="s">
        <v>1104</v>
      </c>
      <c r="G237" s="21">
        <v>50</v>
      </c>
      <c r="H237" s="21">
        <v>98.071912454403304</v>
      </c>
      <c r="I237" s="21">
        <v>1.0943199583116201</v>
      </c>
      <c r="J237" s="21">
        <v>0.83376758728504397</v>
      </c>
      <c r="K237" s="21" t="s">
        <v>1104</v>
      </c>
    </row>
    <row r="238" spans="1:11" x14ac:dyDescent="0.25">
      <c r="A238" t="s">
        <v>225</v>
      </c>
      <c r="B238" s="21">
        <v>215</v>
      </c>
      <c r="C238" s="21">
        <v>204</v>
      </c>
      <c r="D238" s="21">
        <v>4</v>
      </c>
      <c r="E238" s="21" t="s">
        <v>1104</v>
      </c>
      <c r="F238" s="21">
        <v>1</v>
      </c>
      <c r="G238" s="21">
        <v>6</v>
      </c>
      <c r="H238" s="21">
        <v>97.607655502392305</v>
      </c>
      <c r="I238" s="21">
        <v>1.91387559808612</v>
      </c>
      <c r="J238" s="21" t="s">
        <v>1104</v>
      </c>
      <c r="K238" s="21">
        <v>0.47846889952153099</v>
      </c>
    </row>
    <row r="239" spans="1:11" x14ac:dyDescent="0.25">
      <c r="A239" t="s">
        <v>226</v>
      </c>
      <c r="B239" s="21">
        <v>57041</v>
      </c>
      <c r="C239" s="21">
        <v>54336</v>
      </c>
      <c r="D239" s="21">
        <v>607</v>
      </c>
      <c r="E239" s="21">
        <v>356</v>
      </c>
      <c r="F239" s="21">
        <v>118</v>
      </c>
      <c r="G239" s="21">
        <v>1624</v>
      </c>
      <c r="H239" s="21">
        <v>98.049335041593693</v>
      </c>
      <c r="I239" s="21">
        <v>1.09533175740296</v>
      </c>
      <c r="J239" s="21">
        <v>0.64240215096450504</v>
      </c>
      <c r="K239" s="21">
        <v>0.212931050038796</v>
      </c>
    </row>
    <row r="240" spans="1:11" x14ac:dyDescent="0.25">
      <c r="A240" t="s">
        <v>643</v>
      </c>
      <c r="B240" s="21">
        <v>2730</v>
      </c>
      <c r="C240" s="21">
        <v>2605</v>
      </c>
      <c r="D240" s="21">
        <v>32</v>
      </c>
      <c r="E240" s="21">
        <v>23</v>
      </c>
      <c r="F240" s="21" t="s">
        <v>1104</v>
      </c>
      <c r="G240" s="21">
        <v>70</v>
      </c>
      <c r="H240" s="21">
        <v>97.932330827067602</v>
      </c>
      <c r="I240" s="21">
        <v>1.20300751879699</v>
      </c>
      <c r="J240" s="21">
        <v>0.86466165413533802</v>
      </c>
      <c r="K240" s="21" t="s">
        <v>1104</v>
      </c>
    </row>
    <row r="241" spans="1:11" x14ac:dyDescent="0.25">
      <c r="A241" t="s">
        <v>644</v>
      </c>
      <c r="B241" s="21">
        <v>2471</v>
      </c>
      <c r="C241" s="21">
        <v>2334</v>
      </c>
      <c r="D241" s="21">
        <v>24</v>
      </c>
      <c r="E241" s="21">
        <v>22</v>
      </c>
      <c r="F241" s="21">
        <v>2</v>
      </c>
      <c r="G241" s="21">
        <v>89</v>
      </c>
      <c r="H241" s="21">
        <v>97.984886649873999</v>
      </c>
      <c r="I241" s="21">
        <v>1.0075566750629701</v>
      </c>
      <c r="J241" s="21">
        <v>0.92359361880772395</v>
      </c>
      <c r="K241" s="21">
        <v>8.3963056255247595E-2</v>
      </c>
    </row>
    <row r="242" spans="1:11" x14ac:dyDescent="0.25">
      <c r="A242" t="s">
        <v>645</v>
      </c>
      <c r="B242" s="21">
        <v>1176</v>
      </c>
      <c r="C242" s="21">
        <v>1144</v>
      </c>
      <c r="D242" s="21">
        <v>20</v>
      </c>
      <c r="E242" s="21">
        <v>8</v>
      </c>
      <c r="F242" s="21" t="s">
        <v>1104</v>
      </c>
      <c r="G242" s="21">
        <v>4</v>
      </c>
      <c r="H242" s="21">
        <v>97.6109215017064</v>
      </c>
      <c r="I242" s="21">
        <v>1.70648464163822</v>
      </c>
      <c r="J242" s="21">
        <v>0.68259385665529004</v>
      </c>
      <c r="K242" s="21" t="s">
        <v>1104</v>
      </c>
    </row>
    <row r="243" spans="1:11" x14ac:dyDescent="0.25">
      <c r="A243" t="s">
        <v>646</v>
      </c>
      <c r="B243" s="21">
        <v>719</v>
      </c>
      <c r="C243" s="21">
        <v>688</v>
      </c>
      <c r="D243" s="21">
        <v>11</v>
      </c>
      <c r="E243" s="21">
        <v>4</v>
      </c>
      <c r="F243" s="21" t="s">
        <v>1104</v>
      </c>
      <c r="G243" s="21">
        <v>16</v>
      </c>
      <c r="H243" s="21">
        <v>97.866287339971507</v>
      </c>
      <c r="I243" s="21">
        <v>1.5647226173541899</v>
      </c>
      <c r="J243" s="21">
        <v>0.56899004267425302</v>
      </c>
      <c r="K243" s="21" t="s">
        <v>1104</v>
      </c>
    </row>
    <row r="244" spans="1:11" x14ac:dyDescent="0.25">
      <c r="A244" t="s">
        <v>647</v>
      </c>
      <c r="B244" s="21">
        <v>5659</v>
      </c>
      <c r="C244" s="21">
        <v>5379</v>
      </c>
      <c r="D244" s="21">
        <v>94</v>
      </c>
      <c r="E244" s="21">
        <v>33</v>
      </c>
      <c r="F244" s="21">
        <v>1</v>
      </c>
      <c r="G244" s="21">
        <v>152</v>
      </c>
      <c r="H244" s="21">
        <v>97.675685491192993</v>
      </c>
      <c r="I244" s="21">
        <v>1.7069184674051201</v>
      </c>
      <c r="J244" s="21">
        <v>0.59923733430179704</v>
      </c>
      <c r="K244" s="21">
        <v>1.8158707100054398E-2</v>
      </c>
    </row>
    <row r="245" spans="1:11" x14ac:dyDescent="0.25">
      <c r="A245" t="s">
        <v>648</v>
      </c>
      <c r="B245" s="21">
        <v>575</v>
      </c>
      <c r="C245" s="21">
        <v>567</v>
      </c>
      <c r="D245" s="21">
        <v>3</v>
      </c>
      <c r="E245" s="21">
        <v>5</v>
      </c>
      <c r="F245" s="21" t="s">
        <v>1104</v>
      </c>
      <c r="G245" s="21" t="s">
        <v>1104</v>
      </c>
      <c r="H245" s="21">
        <v>98.608695652173907</v>
      </c>
      <c r="I245" s="21">
        <v>0.52173913043478204</v>
      </c>
      <c r="J245" s="21">
        <v>0.86956521739130399</v>
      </c>
      <c r="K245" s="21" t="s">
        <v>1104</v>
      </c>
    </row>
    <row r="246" spans="1:11" x14ac:dyDescent="0.25">
      <c r="A246" t="s">
        <v>649</v>
      </c>
      <c r="B246" s="21">
        <v>1371</v>
      </c>
      <c r="C246" s="21">
        <v>1319</v>
      </c>
      <c r="D246" s="21">
        <v>39</v>
      </c>
      <c r="E246" s="21">
        <v>8</v>
      </c>
      <c r="F246" s="21">
        <v>2</v>
      </c>
      <c r="G246" s="21">
        <v>3</v>
      </c>
      <c r="H246" s="21">
        <v>96.418128654970701</v>
      </c>
      <c r="I246" s="21">
        <v>2.8508771929824501</v>
      </c>
      <c r="J246" s="21">
        <v>0.58479532163742598</v>
      </c>
      <c r="K246" s="21">
        <v>0.146198830409356</v>
      </c>
    </row>
    <row r="247" spans="1:11" x14ac:dyDescent="0.25">
      <c r="A247" t="s">
        <v>650</v>
      </c>
      <c r="B247" s="21">
        <v>1746</v>
      </c>
      <c r="C247" s="21">
        <v>1679</v>
      </c>
      <c r="D247" s="21">
        <v>59</v>
      </c>
      <c r="E247" s="21">
        <v>7</v>
      </c>
      <c r="F247" s="21" t="s">
        <v>1104</v>
      </c>
      <c r="G247" s="21">
        <v>1</v>
      </c>
      <c r="H247" s="21">
        <v>96.217765042979906</v>
      </c>
      <c r="I247" s="21">
        <v>3.3810888252149001</v>
      </c>
      <c r="J247" s="21">
        <v>0.40114613180515701</v>
      </c>
      <c r="K247" s="21" t="s">
        <v>1104</v>
      </c>
    </row>
    <row r="248" spans="1:11" x14ac:dyDescent="0.25">
      <c r="A248" t="s">
        <v>651</v>
      </c>
      <c r="B248" s="21">
        <v>1344</v>
      </c>
      <c r="C248" s="21">
        <v>1321</v>
      </c>
      <c r="D248" s="21">
        <v>12</v>
      </c>
      <c r="E248" s="21">
        <v>9</v>
      </c>
      <c r="F248" s="21">
        <v>1</v>
      </c>
      <c r="G248" s="21">
        <v>1</v>
      </c>
      <c r="H248" s="21">
        <v>98.361876396127997</v>
      </c>
      <c r="I248" s="21">
        <v>0.89352196574832399</v>
      </c>
      <c r="J248" s="21">
        <v>0.67014147431124305</v>
      </c>
      <c r="K248" s="21">
        <v>7.44601638123603E-2</v>
      </c>
    </row>
    <row r="249" spans="1:11" x14ac:dyDescent="0.25">
      <c r="A249" t="s">
        <v>652</v>
      </c>
      <c r="B249" s="21">
        <v>880</v>
      </c>
      <c r="C249" s="21">
        <v>789</v>
      </c>
      <c r="D249" s="21">
        <v>8</v>
      </c>
      <c r="E249" s="21">
        <v>4</v>
      </c>
      <c r="F249" s="21">
        <v>10</v>
      </c>
      <c r="G249" s="21">
        <v>69</v>
      </c>
      <c r="H249" s="21">
        <v>97.287299630086295</v>
      </c>
      <c r="I249" s="21">
        <v>0.986436498150431</v>
      </c>
      <c r="J249" s="21">
        <v>0.493218249075215</v>
      </c>
      <c r="K249" s="21">
        <v>1.23304562268803</v>
      </c>
    </row>
    <row r="250" spans="1:11" x14ac:dyDescent="0.25">
      <c r="A250" t="s">
        <v>653</v>
      </c>
      <c r="B250" s="21">
        <v>941</v>
      </c>
      <c r="C250" s="21">
        <v>883</v>
      </c>
      <c r="D250" s="21">
        <v>14</v>
      </c>
      <c r="E250" s="21">
        <v>6</v>
      </c>
      <c r="F250" s="21">
        <v>1</v>
      </c>
      <c r="G250" s="21">
        <v>37</v>
      </c>
      <c r="H250" s="21">
        <v>97.676991150442404</v>
      </c>
      <c r="I250" s="21">
        <v>1.54867256637168</v>
      </c>
      <c r="J250" s="21">
        <v>0.66371681415929196</v>
      </c>
      <c r="K250" s="21">
        <v>0.110619469026548</v>
      </c>
    </row>
    <row r="251" spans="1:11" x14ac:dyDescent="0.25">
      <c r="A251" t="s">
        <v>654</v>
      </c>
      <c r="B251" s="21">
        <v>827</v>
      </c>
      <c r="C251" s="21">
        <v>797</v>
      </c>
      <c r="D251" s="21">
        <v>17</v>
      </c>
      <c r="E251" s="21">
        <v>5</v>
      </c>
      <c r="F251" s="21">
        <v>1</v>
      </c>
      <c r="G251" s="21">
        <v>7</v>
      </c>
      <c r="H251" s="21">
        <v>97.195121951219505</v>
      </c>
      <c r="I251" s="21">
        <v>2.07317073170731</v>
      </c>
      <c r="J251" s="21">
        <v>0.60975609756097504</v>
      </c>
      <c r="K251" s="21">
        <v>0.12195121951219499</v>
      </c>
    </row>
    <row r="252" spans="1:11" x14ac:dyDescent="0.25">
      <c r="A252" t="s">
        <v>655</v>
      </c>
      <c r="B252" s="21">
        <v>1745</v>
      </c>
      <c r="C252" s="21">
        <v>1715</v>
      </c>
      <c r="D252" s="21">
        <v>10</v>
      </c>
      <c r="E252" s="21">
        <v>18</v>
      </c>
      <c r="F252" s="21" t="s">
        <v>1104</v>
      </c>
      <c r="G252" s="21">
        <v>2</v>
      </c>
      <c r="H252" s="21">
        <v>98.393574297188707</v>
      </c>
      <c r="I252" s="21">
        <v>0.57372346528972995</v>
      </c>
      <c r="J252" s="21">
        <v>1.03270223752151</v>
      </c>
      <c r="K252" s="21" t="s">
        <v>1104</v>
      </c>
    </row>
    <row r="253" spans="1:11" x14ac:dyDescent="0.25">
      <c r="A253" t="s">
        <v>656</v>
      </c>
      <c r="B253" s="21">
        <v>4119</v>
      </c>
      <c r="C253" s="21">
        <v>4003</v>
      </c>
      <c r="D253" s="21">
        <v>70</v>
      </c>
      <c r="E253" s="21">
        <v>35</v>
      </c>
      <c r="F253" s="21" t="s">
        <v>1104</v>
      </c>
      <c r="G253" s="21">
        <v>11</v>
      </c>
      <c r="H253" s="21">
        <v>97.444011684518003</v>
      </c>
      <c r="I253" s="21">
        <v>1.7039922103213201</v>
      </c>
      <c r="J253" s="21">
        <v>0.85199610516066204</v>
      </c>
      <c r="K253" s="21" t="s">
        <v>1104</v>
      </c>
    </row>
    <row r="254" spans="1:11" x14ac:dyDescent="0.25">
      <c r="A254" t="s">
        <v>657</v>
      </c>
      <c r="B254" s="21">
        <v>7553</v>
      </c>
      <c r="C254" s="21">
        <v>7024</v>
      </c>
      <c r="D254" s="21">
        <v>67</v>
      </c>
      <c r="E254" s="21">
        <v>29</v>
      </c>
      <c r="F254" s="21">
        <v>39</v>
      </c>
      <c r="G254" s="21">
        <v>394</v>
      </c>
      <c r="H254" s="21">
        <v>98.114261768403395</v>
      </c>
      <c r="I254" s="21">
        <v>0.93588490012571501</v>
      </c>
      <c r="J254" s="21">
        <v>0.40508450900963799</v>
      </c>
      <c r="K254" s="21">
        <v>0.54476882246123703</v>
      </c>
    </row>
    <row r="255" spans="1:11" x14ac:dyDescent="0.25">
      <c r="A255" t="s">
        <v>658</v>
      </c>
      <c r="B255" s="21">
        <v>2359</v>
      </c>
      <c r="C255" s="21">
        <v>2301</v>
      </c>
      <c r="D255" s="21">
        <v>31</v>
      </c>
      <c r="E255" s="21">
        <v>9</v>
      </c>
      <c r="F255" s="21">
        <v>8</v>
      </c>
      <c r="G255" s="21">
        <v>10</v>
      </c>
      <c r="H255" s="21">
        <v>97.956577266922096</v>
      </c>
      <c r="I255" s="21">
        <v>1.3197105151128099</v>
      </c>
      <c r="J255" s="21">
        <v>0.38314176245210702</v>
      </c>
      <c r="K255" s="21">
        <v>0.34057045551298398</v>
      </c>
    </row>
    <row r="256" spans="1:11" x14ac:dyDescent="0.25">
      <c r="A256" t="s">
        <v>659</v>
      </c>
      <c r="B256" s="21">
        <v>774</v>
      </c>
      <c r="C256" s="21">
        <v>744</v>
      </c>
      <c r="D256" s="21">
        <v>24</v>
      </c>
      <c r="E256" s="21">
        <v>2</v>
      </c>
      <c r="F256" s="21">
        <v>1</v>
      </c>
      <c r="G256" s="21">
        <v>3</v>
      </c>
      <c r="H256" s="21">
        <v>96.498054474708098</v>
      </c>
      <c r="I256" s="21">
        <v>3.1128404669260701</v>
      </c>
      <c r="J256" s="21">
        <v>0.25940337224383903</v>
      </c>
      <c r="K256" s="21">
        <v>0.12970168612191901</v>
      </c>
    </row>
    <row r="257" spans="1:11" x14ac:dyDescent="0.25">
      <c r="A257" t="s">
        <v>660</v>
      </c>
      <c r="B257" s="21">
        <v>865</v>
      </c>
      <c r="C257" s="21">
        <v>811</v>
      </c>
      <c r="D257" s="21">
        <v>11</v>
      </c>
      <c r="E257" s="21">
        <v>6</v>
      </c>
      <c r="F257" s="21" t="s">
        <v>1104</v>
      </c>
      <c r="G257" s="21">
        <v>37</v>
      </c>
      <c r="H257" s="21">
        <v>97.946859903381593</v>
      </c>
      <c r="I257" s="21">
        <v>1.32850241545893</v>
      </c>
      <c r="J257" s="21">
        <v>0.72463768115941996</v>
      </c>
      <c r="K257" s="21" t="s">
        <v>1104</v>
      </c>
    </row>
    <row r="258" spans="1:11" x14ac:dyDescent="0.25">
      <c r="A258" t="s">
        <v>661</v>
      </c>
      <c r="B258" s="21">
        <v>870</v>
      </c>
      <c r="C258" s="21">
        <v>788</v>
      </c>
      <c r="D258" s="21">
        <v>5</v>
      </c>
      <c r="E258" s="21">
        <v>8</v>
      </c>
      <c r="F258" s="21">
        <v>3</v>
      </c>
      <c r="G258" s="21">
        <v>66</v>
      </c>
      <c r="H258" s="21">
        <v>98.009950248756198</v>
      </c>
      <c r="I258" s="21">
        <v>0.62189054726368098</v>
      </c>
      <c r="J258" s="21">
        <v>0.99502487562189001</v>
      </c>
      <c r="K258" s="21">
        <v>0.37313432835820798</v>
      </c>
    </row>
    <row r="259" spans="1:11" x14ac:dyDescent="0.25">
      <c r="A259" t="s">
        <v>662</v>
      </c>
      <c r="B259" s="21">
        <v>245</v>
      </c>
      <c r="C259" s="21">
        <v>236</v>
      </c>
      <c r="D259" s="21" t="s">
        <v>1104</v>
      </c>
      <c r="E259" s="21">
        <v>3</v>
      </c>
      <c r="F259" s="21" t="s">
        <v>1104</v>
      </c>
      <c r="G259" s="21">
        <v>6</v>
      </c>
      <c r="H259" s="21">
        <v>98.744769874476901</v>
      </c>
      <c r="I259" s="21" t="s">
        <v>1104</v>
      </c>
      <c r="J259" s="21">
        <v>1.2552301255230101</v>
      </c>
      <c r="K259" s="21" t="s">
        <v>1104</v>
      </c>
    </row>
    <row r="260" spans="1:11" x14ac:dyDescent="0.25">
      <c r="A260" t="s">
        <v>663</v>
      </c>
      <c r="B260" s="21">
        <v>1412</v>
      </c>
      <c r="C260" s="21">
        <v>1389</v>
      </c>
      <c r="D260" s="21">
        <v>14</v>
      </c>
      <c r="E260" s="21">
        <v>8</v>
      </c>
      <c r="F260" s="21" t="s">
        <v>1104</v>
      </c>
      <c r="G260" s="21">
        <v>1</v>
      </c>
      <c r="H260" s="21">
        <v>98.440822111977297</v>
      </c>
      <c r="I260" s="21">
        <v>0.992204110559886</v>
      </c>
      <c r="J260" s="21">
        <v>0.56697377746279198</v>
      </c>
      <c r="K260" s="21" t="s">
        <v>1104</v>
      </c>
    </row>
    <row r="261" spans="1:11" x14ac:dyDescent="0.25">
      <c r="A261" t="s">
        <v>664</v>
      </c>
      <c r="B261" s="21">
        <v>3815</v>
      </c>
      <c r="C261" s="21">
        <v>3623</v>
      </c>
      <c r="D261" s="21">
        <v>40</v>
      </c>
      <c r="E261" s="21">
        <v>19</v>
      </c>
      <c r="F261" s="21">
        <v>10</v>
      </c>
      <c r="G261" s="21">
        <v>123</v>
      </c>
      <c r="H261" s="21">
        <v>98.131094257854798</v>
      </c>
      <c r="I261" s="21">
        <v>1.08342361863488</v>
      </c>
      <c r="J261" s="21">
        <v>0.514626218851571</v>
      </c>
      <c r="K261" s="21">
        <v>0.270855904658721</v>
      </c>
    </row>
    <row r="262" spans="1:11" x14ac:dyDescent="0.25">
      <c r="A262" t="s">
        <v>665</v>
      </c>
      <c r="B262" s="21">
        <v>199</v>
      </c>
      <c r="C262" s="21">
        <v>196</v>
      </c>
      <c r="D262" s="21">
        <v>2</v>
      </c>
      <c r="E262" s="21">
        <v>1</v>
      </c>
      <c r="F262" s="21" t="s">
        <v>1104</v>
      </c>
      <c r="G262" s="21" t="s">
        <v>1104</v>
      </c>
      <c r="H262" s="21">
        <v>98.492462311557702</v>
      </c>
      <c r="I262" s="21">
        <v>1.0050251256281399</v>
      </c>
      <c r="J262" s="21">
        <v>0.50251256281406997</v>
      </c>
      <c r="K262" s="21" t="s">
        <v>1104</v>
      </c>
    </row>
    <row r="263" spans="1:11" x14ac:dyDescent="0.25">
      <c r="A263" t="s">
        <v>666</v>
      </c>
      <c r="B263" s="21">
        <v>1417</v>
      </c>
      <c r="C263" s="21">
        <v>1375</v>
      </c>
      <c r="D263" s="21">
        <v>31</v>
      </c>
      <c r="E263" s="21">
        <v>6</v>
      </c>
      <c r="F263" s="21">
        <v>2</v>
      </c>
      <c r="G263" s="21">
        <v>3</v>
      </c>
      <c r="H263" s="21">
        <v>97.241867043847193</v>
      </c>
      <c r="I263" s="21">
        <v>2.1923620933521901</v>
      </c>
      <c r="J263" s="21">
        <v>0.42432814710042399</v>
      </c>
      <c r="K263" s="21">
        <v>0.141442715700141</v>
      </c>
    </row>
    <row r="264" spans="1:11" x14ac:dyDescent="0.25">
      <c r="A264" t="s">
        <v>667</v>
      </c>
      <c r="B264" s="21">
        <v>1872</v>
      </c>
      <c r="C264" s="21">
        <v>1802</v>
      </c>
      <c r="D264" s="21">
        <v>50</v>
      </c>
      <c r="E264" s="21">
        <v>12</v>
      </c>
      <c r="F264" s="21">
        <v>1</v>
      </c>
      <c r="G264" s="21">
        <v>7</v>
      </c>
      <c r="H264" s="21">
        <v>96.621983914209096</v>
      </c>
      <c r="I264" s="21">
        <v>2.68096514745308</v>
      </c>
      <c r="J264" s="21">
        <v>0.64343163538873904</v>
      </c>
      <c r="K264" s="21">
        <v>5.3619302949061601E-2</v>
      </c>
    </row>
    <row r="265" spans="1:11" x14ac:dyDescent="0.25">
      <c r="A265" t="s">
        <v>668</v>
      </c>
      <c r="B265" s="21">
        <v>1005</v>
      </c>
      <c r="C265" s="21">
        <v>956</v>
      </c>
      <c r="D265" s="21">
        <v>11</v>
      </c>
      <c r="E265" s="21">
        <v>8</v>
      </c>
      <c r="F265" s="21" t="s">
        <v>1104</v>
      </c>
      <c r="G265" s="21">
        <v>30</v>
      </c>
      <c r="H265" s="21">
        <v>98.051282051282001</v>
      </c>
      <c r="I265" s="21">
        <v>1.12820512820512</v>
      </c>
      <c r="J265" s="21">
        <v>0.82051282051282004</v>
      </c>
      <c r="K265" s="21" t="s">
        <v>1104</v>
      </c>
    </row>
    <row r="266" spans="1:11" x14ac:dyDescent="0.25">
      <c r="A266" t="s">
        <v>669</v>
      </c>
      <c r="B266" s="21">
        <v>244</v>
      </c>
      <c r="C266" s="21">
        <v>238</v>
      </c>
      <c r="D266" s="21">
        <v>2</v>
      </c>
      <c r="E266" s="21">
        <v>2</v>
      </c>
      <c r="F266" s="21" t="s">
        <v>1104</v>
      </c>
      <c r="G266" s="21">
        <v>2</v>
      </c>
      <c r="H266" s="21">
        <v>98.347107438016494</v>
      </c>
      <c r="I266" s="21">
        <v>0.82644628099173501</v>
      </c>
      <c r="J266" s="21">
        <v>0.82644628099173501</v>
      </c>
      <c r="K266" s="21" t="s">
        <v>1104</v>
      </c>
    </row>
    <row r="267" spans="1:11" x14ac:dyDescent="0.25">
      <c r="A267" t="s">
        <v>670</v>
      </c>
      <c r="B267" s="21">
        <v>1015</v>
      </c>
      <c r="C267" s="21">
        <v>998</v>
      </c>
      <c r="D267" s="21">
        <v>6</v>
      </c>
      <c r="E267" s="21">
        <v>11</v>
      </c>
      <c r="F267" s="21" t="s">
        <v>1104</v>
      </c>
      <c r="G267" s="21" t="s">
        <v>1104</v>
      </c>
      <c r="H267" s="21">
        <v>98.325123152709295</v>
      </c>
      <c r="I267" s="21">
        <v>0.59113300492610799</v>
      </c>
      <c r="J267" s="21">
        <v>1.08374384236453</v>
      </c>
      <c r="K267" s="21" t="s">
        <v>1104</v>
      </c>
    </row>
    <row r="268" spans="1:11" x14ac:dyDescent="0.25">
      <c r="A268" t="s">
        <v>671</v>
      </c>
      <c r="B268" s="21">
        <v>3351</v>
      </c>
      <c r="C268" s="21">
        <v>3200</v>
      </c>
      <c r="D268" s="21">
        <v>25</v>
      </c>
      <c r="E268" s="21">
        <v>20</v>
      </c>
      <c r="F268" s="21">
        <v>5</v>
      </c>
      <c r="G268" s="21">
        <v>101</v>
      </c>
      <c r="H268" s="21">
        <v>98.461538461538396</v>
      </c>
      <c r="I268" s="21">
        <v>0.76923076923076905</v>
      </c>
      <c r="J268" s="21">
        <v>0.61538461538461497</v>
      </c>
      <c r="K268" s="21">
        <v>0.15384615384615299</v>
      </c>
    </row>
    <row r="269" spans="1:11" x14ac:dyDescent="0.25">
      <c r="A269" t="s">
        <v>672</v>
      </c>
      <c r="B269" s="21">
        <v>829</v>
      </c>
      <c r="C269" s="21">
        <v>820</v>
      </c>
      <c r="D269" s="21">
        <v>4</v>
      </c>
      <c r="E269" s="21">
        <v>3</v>
      </c>
      <c r="F269" s="21" t="s">
        <v>1104</v>
      </c>
      <c r="G269" s="21">
        <v>2</v>
      </c>
      <c r="H269" s="21">
        <v>99.153567110036207</v>
      </c>
      <c r="I269" s="21">
        <v>0.48367593712212797</v>
      </c>
      <c r="J269" s="21">
        <v>0.36275695284159598</v>
      </c>
      <c r="K269" s="21" t="s">
        <v>1104</v>
      </c>
    </row>
    <row r="270" spans="1:11" x14ac:dyDescent="0.25">
      <c r="A270" t="s">
        <v>673</v>
      </c>
      <c r="B270" s="21">
        <v>1030</v>
      </c>
      <c r="C270" s="21">
        <v>996</v>
      </c>
      <c r="D270" s="21">
        <v>20</v>
      </c>
      <c r="E270" s="21">
        <v>7</v>
      </c>
      <c r="F270" s="21">
        <v>1</v>
      </c>
      <c r="G270" s="21">
        <v>6</v>
      </c>
      <c r="H270" s="21">
        <v>97.265625</v>
      </c>
      <c r="I270" s="21">
        <v>1.953125</v>
      </c>
      <c r="J270" s="21">
        <v>0.68359375</v>
      </c>
      <c r="K270" s="21">
        <v>9.765625E-2</v>
      </c>
    </row>
    <row r="271" spans="1:11" x14ac:dyDescent="0.25">
      <c r="A271" t="s">
        <v>674</v>
      </c>
      <c r="B271" s="21">
        <v>1957</v>
      </c>
      <c r="C271" s="21">
        <v>1870</v>
      </c>
      <c r="D271" s="21">
        <v>29</v>
      </c>
      <c r="E271" s="21">
        <v>14</v>
      </c>
      <c r="F271" s="21" t="s">
        <v>1104</v>
      </c>
      <c r="G271" s="21">
        <v>44</v>
      </c>
      <c r="H271" s="21">
        <v>97.752221641400894</v>
      </c>
      <c r="I271" s="21">
        <v>1.5159435441714499</v>
      </c>
      <c r="J271" s="21">
        <v>0.73183481442760001</v>
      </c>
      <c r="K271" s="21" t="s">
        <v>1104</v>
      </c>
    </row>
    <row r="272" spans="1:11" x14ac:dyDescent="0.25">
      <c r="A272" t="s">
        <v>241</v>
      </c>
      <c r="B272" s="21">
        <v>256</v>
      </c>
      <c r="C272" s="21">
        <v>238</v>
      </c>
      <c r="D272" s="21">
        <v>2</v>
      </c>
      <c r="E272" s="21" t="s">
        <v>1104</v>
      </c>
      <c r="F272" s="21" t="s">
        <v>1104</v>
      </c>
      <c r="G272" s="21">
        <v>16</v>
      </c>
      <c r="H272" s="21">
        <v>99.1666666666666</v>
      </c>
      <c r="I272" s="21">
        <v>0.83333333333333304</v>
      </c>
      <c r="J272" s="21" t="s">
        <v>1104</v>
      </c>
      <c r="K272" s="21" t="s">
        <v>1104</v>
      </c>
    </row>
    <row r="273" spans="1:11" x14ac:dyDescent="0.25">
      <c r="A273" t="s">
        <v>242</v>
      </c>
      <c r="B273" s="21">
        <v>57371</v>
      </c>
      <c r="C273" s="21">
        <v>54828</v>
      </c>
      <c r="D273" s="21">
        <v>787</v>
      </c>
      <c r="E273" s="21">
        <v>355</v>
      </c>
      <c r="F273" s="21">
        <v>88</v>
      </c>
      <c r="G273" s="21">
        <v>1313</v>
      </c>
      <c r="H273" s="21">
        <v>97.805843947340193</v>
      </c>
      <c r="I273" s="21">
        <v>1.4039031003603399</v>
      </c>
      <c r="J273" s="21">
        <v>0.63327268186521102</v>
      </c>
      <c r="K273" s="21">
        <v>0.15698027043419299</v>
      </c>
    </row>
    <row r="274" spans="1:11" x14ac:dyDescent="0.25">
      <c r="A274" t="s">
        <v>675</v>
      </c>
      <c r="B274" s="21">
        <v>2758</v>
      </c>
      <c r="C274" s="21">
        <v>2647</v>
      </c>
      <c r="D274" s="21">
        <v>63</v>
      </c>
      <c r="E274" s="21">
        <v>14</v>
      </c>
      <c r="F274" s="21" t="s">
        <v>1104</v>
      </c>
      <c r="G274" s="21">
        <v>34</v>
      </c>
      <c r="H274" s="21">
        <v>97.173274596181997</v>
      </c>
      <c r="I274" s="21">
        <v>2.31277533039647</v>
      </c>
      <c r="J274" s="21">
        <v>0.51395007342143895</v>
      </c>
      <c r="K274" s="21" t="s">
        <v>1104</v>
      </c>
    </row>
    <row r="275" spans="1:11" x14ac:dyDescent="0.25">
      <c r="A275" t="s">
        <v>676</v>
      </c>
      <c r="B275" s="21">
        <v>2542</v>
      </c>
      <c r="C275" s="21">
        <v>2451</v>
      </c>
      <c r="D275" s="21">
        <v>45</v>
      </c>
      <c r="E275" s="21">
        <v>18</v>
      </c>
      <c r="F275" s="21" t="s">
        <v>1104</v>
      </c>
      <c r="G275" s="21">
        <v>28</v>
      </c>
      <c r="H275" s="21">
        <v>97.494033412887802</v>
      </c>
      <c r="I275" s="21">
        <v>1.7899761336515501</v>
      </c>
      <c r="J275" s="21">
        <v>0.71599045346061996</v>
      </c>
      <c r="K275" s="21" t="s">
        <v>1104</v>
      </c>
    </row>
    <row r="276" spans="1:11" x14ac:dyDescent="0.25">
      <c r="A276" t="s">
        <v>677</v>
      </c>
      <c r="B276" s="21">
        <v>1116</v>
      </c>
      <c r="C276" s="21">
        <v>1057</v>
      </c>
      <c r="D276" s="21">
        <v>41</v>
      </c>
      <c r="E276" s="21">
        <v>15</v>
      </c>
      <c r="F276" s="21">
        <v>1</v>
      </c>
      <c r="G276" s="21">
        <v>2</v>
      </c>
      <c r="H276" s="21">
        <v>94.883303411130996</v>
      </c>
      <c r="I276" s="21">
        <v>3.6804308797127399</v>
      </c>
      <c r="J276" s="21">
        <v>1.3464991023339301</v>
      </c>
      <c r="K276" s="21">
        <v>8.9766606822262104E-2</v>
      </c>
    </row>
    <row r="277" spans="1:11" x14ac:dyDescent="0.25">
      <c r="A277" t="s">
        <v>678</v>
      </c>
      <c r="B277" s="21">
        <v>654</v>
      </c>
      <c r="C277" s="21">
        <v>604</v>
      </c>
      <c r="D277" s="21">
        <v>17</v>
      </c>
      <c r="E277" s="21">
        <v>6</v>
      </c>
      <c r="F277" s="21">
        <v>1</v>
      </c>
      <c r="G277" s="21">
        <v>26</v>
      </c>
      <c r="H277" s="21">
        <v>96.178343949044503</v>
      </c>
      <c r="I277" s="21">
        <v>2.7070063694267499</v>
      </c>
      <c r="J277" s="21">
        <v>0.95541401273885296</v>
      </c>
      <c r="K277" s="21">
        <v>0.15923566878980799</v>
      </c>
    </row>
    <row r="278" spans="1:11" x14ac:dyDescent="0.25">
      <c r="A278" t="s">
        <v>679</v>
      </c>
      <c r="B278" s="21">
        <v>5489</v>
      </c>
      <c r="C278" s="21">
        <v>5228</v>
      </c>
      <c r="D278" s="21">
        <v>156</v>
      </c>
      <c r="E278" s="21">
        <v>29</v>
      </c>
      <c r="F278" s="21" t="s">
        <v>1104</v>
      </c>
      <c r="G278" s="21">
        <v>76</v>
      </c>
      <c r="H278" s="21">
        <v>96.582301865878406</v>
      </c>
      <c r="I278" s="21">
        <v>2.88195085904304</v>
      </c>
      <c r="J278" s="21">
        <v>0.53574727507851405</v>
      </c>
      <c r="K278" s="21" t="s">
        <v>1104</v>
      </c>
    </row>
    <row r="279" spans="1:11" x14ac:dyDescent="0.25">
      <c r="A279" t="s">
        <v>680</v>
      </c>
      <c r="B279" s="21">
        <v>591</v>
      </c>
      <c r="C279" s="21">
        <v>571</v>
      </c>
      <c r="D279" s="21">
        <v>13</v>
      </c>
      <c r="E279" s="21">
        <v>6</v>
      </c>
      <c r="F279" s="21" t="s">
        <v>1104</v>
      </c>
      <c r="G279" s="21">
        <v>1</v>
      </c>
      <c r="H279" s="21">
        <v>96.779661016949106</v>
      </c>
      <c r="I279" s="21">
        <v>2.20338983050847</v>
      </c>
      <c r="J279" s="21">
        <v>1.0169491525423699</v>
      </c>
      <c r="K279" s="21" t="s">
        <v>1104</v>
      </c>
    </row>
    <row r="280" spans="1:11" x14ac:dyDescent="0.25">
      <c r="A280" t="s">
        <v>681</v>
      </c>
      <c r="B280" s="21">
        <v>1331</v>
      </c>
      <c r="C280" s="21">
        <v>1268</v>
      </c>
      <c r="D280" s="21">
        <v>46</v>
      </c>
      <c r="E280" s="21">
        <v>12</v>
      </c>
      <c r="F280" s="21">
        <v>2</v>
      </c>
      <c r="G280" s="21">
        <v>3</v>
      </c>
      <c r="H280" s="21">
        <v>95.481927710843294</v>
      </c>
      <c r="I280" s="21">
        <v>3.4638554216867399</v>
      </c>
      <c r="J280" s="21">
        <v>0.90361445783132499</v>
      </c>
      <c r="K280" s="21">
        <v>0.15060240963855401</v>
      </c>
    </row>
    <row r="281" spans="1:11" x14ac:dyDescent="0.25">
      <c r="A281" t="s">
        <v>682</v>
      </c>
      <c r="B281" s="21">
        <v>1677</v>
      </c>
      <c r="C281" s="21">
        <v>1612</v>
      </c>
      <c r="D281" s="21">
        <v>53</v>
      </c>
      <c r="E281" s="21">
        <v>11</v>
      </c>
      <c r="F281" s="21" t="s">
        <v>1104</v>
      </c>
      <c r="G281" s="21">
        <v>1</v>
      </c>
      <c r="H281" s="21">
        <v>96.181384248209994</v>
      </c>
      <c r="I281" s="21">
        <v>3.1622911694510698</v>
      </c>
      <c r="J281" s="21">
        <v>0.65632458233890201</v>
      </c>
      <c r="K281" s="21" t="s">
        <v>1104</v>
      </c>
    </row>
    <row r="282" spans="1:11" x14ac:dyDescent="0.25">
      <c r="A282" t="s">
        <v>683</v>
      </c>
      <c r="B282" s="21">
        <v>1285</v>
      </c>
      <c r="C282" s="21">
        <v>1238</v>
      </c>
      <c r="D282" s="21">
        <v>27</v>
      </c>
      <c r="E282" s="21">
        <v>18</v>
      </c>
      <c r="F282" s="21" t="s">
        <v>1104</v>
      </c>
      <c r="G282" s="21">
        <v>2</v>
      </c>
      <c r="H282" s="21">
        <v>96.492595479345198</v>
      </c>
      <c r="I282" s="21">
        <v>2.10444271239282</v>
      </c>
      <c r="J282" s="21">
        <v>1.40296180826188</v>
      </c>
      <c r="K282" s="21" t="s">
        <v>1104</v>
      </c>
    </row>
    <row r="283" spans="1:11" x14ac:dyDescent="0.25">
      <c r="A283" t="s">
        <v>684</v>
      </c>
      <c r="B283" s="21">
        <v>901</v>
      </c>
      <c r="C283" s="21">
        <v>805</v>
      </c>
      <c r="D283" s="21">
        <v>4</v>
      </c>
      <c r="E283" s="21">
        <v>3</v>
      </c>
      <c r="F283" s="21">
        <v>5</v>
      </c>
      <c r="G283" s="21">
        <v>84</v>
      </c>
      <c r="H283" s="21">
        <v>98.531211750305999</v>
      </c>
      <c r="I283" s="21">
        <v>0.48959608323133402</v>
      </c>
      <c r="J283" s="21">
        <v>0.36719706242349998</v>
      </c>
      <c r="K283" s="21">
        <v>0.61199510403916701</v>
      </c>
    </row>
    <row r="284" spans="1:11" x14ac:dyDescent="0.25">
      <c r="A284" t="s">
        <v>685</v>
      </c>
      <c r="B284" s="21">
        <v>944</v>
      </c>
      <c r="C284" s="21">
        <v>887</v>
      </c>
      <c r="D284" s="21">
        <v>28</v>
      </c>
      <c r="E284" s="21">
        <v>3</v>
      </c>
      <c r="F284" s="21" t="s">
        <v>1104</v>
      </c>
      <c r="G284" s="21">
        <v>26</v>
      </c>
      <c r="H284" s="21">
        <v>96.623093681917197</v>
      </c>
      <c r="I284" s="21">
        <v>3.0501089324618702</v>
      </c>
      <c r="J284" s="21">
        <v>0.32679738562091498</v>
      </c>
      <c r="K284" s="21" t="s">
        <v>1104</v>
      </c>
    </row>
    <row r="285" spans="1:11" x14ac:dyDescent="0.25">
      <c r="A285" t="s">
        <v>686</v>
      </c>
      <c r="B285" s="21">
        <v>753</v>
      </c>
      <c r="C285" s="21">
        <v>720</v>
      </c>
      <c r="D285" s="21">
        <v>11</v>
      </c>
      <c r="E285" s="21">
        <v>2</v>
      </c>
      <c r="F285" s="21">
        <v>2</v>
      </c>
      <c r="G285" s="21">
        <v>18</v>
      </c>
      <c r="H285" s="21">
        <v>97.959183673469298</v>
      </c>
      <c r="I285" s="21">
        <v>1.49659863945578</v>
      </c>
      <c r="J285" s="21">
        <v>0.27210884353741399</v>
      </c>
      <c r="K285" s="21">
        <v>0.27210884353741399</v>
      </c>
    </row>
    <row r="286" spans="1:11" x14ac:dyDescent="0.25">
      <c r="A286" t="s">
        <v>687</v>
      </c>
      <c r="B286" s="21">
        <v>1659</v>
      </c>
      <c r="C286" s="21">
        <v>1611</v>
      </c>
      <c r="D286" s="21">
        <v>32</v>
      </c>
      <c r="E286" s="21">
        <v>14</v>
      </c>
      <c r="F286" s="21" t="s">
        <v>1104</v>
      </c>
      <c r="G286" s="21">
        <v>2</v>
      </c>
      <c r="H286" s="21">
        <v>97.223898611949295</v>
      </c>
      <c r="I286" s="21">
        <v>1.93120096560048</v>
      </c>
      <c r="J286" s="21">
        <v>0.84490042245021102</v>
      </c>
      <c r="K286" s="21" t="s">
        <v>1104</v>
      </c>
    </row>
    <row r="287" spans="1:11" x14ac:dyDescent="0.25">
      <c r="A287" t="s">
        <v>688</v>
      </c>
      <c r="B287" s="21">
        <v>3873</v>
      </c>
      <c r="C287" s="21">
        <v>3736</v>
      </c>
      <c r="D287" s="21">
        <v>95</v>
      </c>
      <c r="E287" s="21">
        <v>23</v>
      </c>
      <c r="F287" s="21" t="s">
        <v>1104</v>
      </c>
      <c r="G287" s="21">
        <v>19</v>
      </c>
      <c r="H287" s="21">
        <v>96.938245978204407</v>
      </c>
      <c r="I287" s="21">
        <v>2.4649714582252198</v>
      </c>
      <c r="J287" s="21">
        <v>0.596782563570316</v>
      </c>
      <c r="K287" s="21" t="s">
        <v>1104</v>
      </c>
    </row>
    <row r="288" spans="1:11" x14ac:dyDescent="0.25">
      <c r="A288" t="s">
        <v>689</v>
      </c>
      <c r="B288" s="21">
        <v>7505</v>
      </c>
      <c r="C288" s="21">
        <v>6844</v>
      </c>
      <c r="D288" s="21">
        <v>85</v>
      </c>
      <c r="E288" s="21">
        <v>31</v>
      </c>
      <c r="F288" s="21">
        <v>58</v>
      </c>
      <c r="G288" s="21">
        <v>487</v>
      </c>
      <c r="H288" s="21">
        <v>97.520661157024705</v>
      </c>
      <c r="I288" s="21">
        <v>1.21117127386719</v>
      </c>
      <c r="J288" s="21">
        <v>0.44172128811627198</v>
      </c>
      <c r="K288" s="21">
        <v>0.82644628099173501</v>
      </c>
    </row>
    <row r="289" spans="1:11" x14ac:dyDescent="0.25">
      <c r="A289" t="s">
        <v>690</v>
      </c>
      <c r="B289" s="21">
        <v>2283</v>
      </c>
      <c r="C289" s="21">
        <v>2223</v>
      </c>
      <c r="D289" s="21">
        <v>38</v>
      </c>
      <c r="E289" s="21">
        <v>14</v>
      </c>
      <c r="F289" s="21">
        <v>4</v>
      </c>
      <c r="G289" s="21">
        <v>4</v>
      </c>
      <c r="H289" s="21">
        <v>97.542781921895497</v>
      </c>
      <c r="I289" s="21">
        <v>1.6673979815708599</v>
      </c>
      <c r="J289" s="21">
        <v>0.61430451952610798</v>
      </c>
      <c r="K289" s="21">
        <v>0.17551557700745901</v>
      </c>
    </row>
    <row r="290" spans="1:11" x14ac:dyDescent="0.25">
      <c r="A290" t="s">
        <v>691</v>
      </c>
      <c r="B290" s="21">
        <v>763</v>
      </c>
      <c r="C290" s="21">
        <v>714</v>
      </c>
      <c r="D290" s="21">
        <v>35</v>
      </c>
      <c r="E290" s="21">
        <v>6</v>
      </c>
      <c r="F290" s="21" t="s">
        <v>1104</v>
      </c>
      <c r="G290" s="21">
        <v>8</v>
      </c>
      <c r="H290" s="21">
        <v>94.569536423841001</v>
      </c>
      <c r="I290" s="21">
        <v>4.6357615894039697</v>
      </c>
      <c r="J290" s="21">
        <v>0.79470198675496595</v>
      </c>
      <c r="K290" s="21" t="s">
        <v>1104</v>
      </c>
    </row>
    <row r="291" spans="1:11" x14ac:dyDescent="0.25">
      <c r="A291" t="s">
        <v>692</v>
      </c>
      <c r="B291" s="21">
        <v>901</v>
      </c>
      <c r="C291" s="21">
        <v>860</v>
      </c>
      <c r="D291" s="21">
        <v>17</v>
      </c>
      <c r="E291" s="21">
        <v>6</v>
      </c>
      <c r="F291" s="21" t="s">
        <v>1104</v>
      </c>
      <c r="G291" s="21">
        <v>18</v>
      </c>
      <c r="H291" s="21">
        <v>97.395243488108704</v>
      </c>
      <c r="I291" s="21">
        <v>1.92525481313703</v>
      </c>
      <c r="J291" s="21">
        <v>0.67950169875424604</v>
      </c>
      <c r="K291" s="21" t="s">
        <v>1104</v>
      </c>
    </row>
    <row r="292" spans="1:11" x14ac:dyDescent="0.25">
      <c r="A292" t="s">
        <v>693</v>
      </c>
      <c r="B292" s="21">
        <v>882</v>
      </c>
      <c r="C292" s="21">
        <v>850</v>
      </c>
      <c r="D292" s="21">
        <v>25</v>
      </c>
      <c r="E292" s="21">
        <v>6</v>
      </c>
      <c r="F292" s="21" t="s">
        <v>1104</v>
      </c>
      <c r="G292" s="21">
        <v>1</v>
      </c>
      <c r="H292" s="21">
        <v>96.481271282633301</v>
      </c>
      <c r="I292" s="21">
        <v>2.8376844494892102</v>
      </c>
      <c r="J292" s="21">
        <v>0.68104426787741201</v>
      </c>
      <c r="K292" s="21" t="s">
        <v>1104</v>
      </c>
    </row>
    <row r="293" spans="1:11" x14ac:dyDescent="0.25">
      <c r="A293" t="s">
        <v>694</v>
      </c>
      <c r="B293" s="21">
        <v>234</v>
      </c>
      <c r="C293" s="21">
        <v>228</v>
      </c>
      <c r="D293" s="21">
        <v>2</v>
      </c>
      <c r="E293" s="21">
        <v>1</v>
      </c>
      <c r="F293" s="21">
        <v>2</v>
      </c>
      <c r="G293" s="21">
        <v>1</v>
      </c>
      <c r="H293" s="21">
        <v>97.854077253218804</v>
      </c>
      <c r="I293" s="21">
        <v>0.85836909871244604</v>
      </c>
      <c r="J293" s="21">
        <v>0.42918454935622302</v>
      </c>
      <c r="K293" s="21">
        <v>0.85836909871244604</v>
      </c>
    </row>
    <row r="294" spans="1:11" x14ac:dyDescent="0.25">
      <c r="A294" t="s">
        <v>695</v>
      </c>
      <c r="B294" s="21">
        <v>1307</v>
      </c>
      <c r="C294" s="21">
        <v>1260</v>
      </c>
      <c r="D294" s="21">
        <v>35</v>
      </c>
      <c r="E294" s="21">
        <v>11</v>
      </c>
      <c r="F294" s="21" t="s">
        <v>1104</v>
      </c>
      <c r="G294" s="21">
        <v>1</v>
      </c>
      <c r="H294" s="21">
        <v>96.477794793261793</v>
      </c>
      <c r="I294" s="21">
        <v>2.67993874425727</v>
      </c>
      <c r="J294" s="21">
        <v>0.84226646248085701</v>
      </c>
      <c r="K294" s="21" t="s">
        <v>1104</v>
      </c>
    </row>
    <row r="295" spans="1:11" x14ac:dyDescent="0.25">
      <c r="A295" t="s">
        <v>696</v>
      </c>
      <c r="B295" s="21">
        <v>3676</v>
      </c>
      <c r="C295" s="21">
        <v>3434</v>
      </c>
      <c r="D295" s="21">
        <v>53</v>
      </c>
      <c r="E295" s="21">
        <v>30</v>
      </c>
      <c r="F295" s="21">
        <v>10</v>
      </c>
      <c r="G295" s="21">
        <v>149</v>
      </c>
      <c r="H295" s="21">
        <v>97.363198185426697</v>
      </c>
      <c r="I295" s="21">
        <v>1.5026935072299401</v>
      </c>
      <c r="J295" s="21">
        <v>0.850581230507513</v>
      </c>
      <c r="K295" s="21">
        <v>0.283527076835837</v>
      </c>
    </row>
    <row r="296" spans="1:11" x14ac:dyDescent="0.25">
      <c r="A296" t="s">
        <v>697</v>
      </c>
      <c r="B296" s="21">
        <v>200</v>
      </c>
      <c r="C296" s="21">
        <v>196</v>
      </c>
      <c r="D296" s="21">
        <v>4</v>
      </c>
      <c r="E296" s="21" t="s">
        <v>1104</v>
      </c>
      <c r="F296" s="21" t="s">
        <v>1104</v>
      </c>
      <c r="G296" s="21" t="s">
        <v>1104</v>
      </c>
      <c r="H296" s="21">
        <v>98</v>
      </c>
      <c r="I296" s="21">
        <v>2</v>
      </c>
      <c r="J296" s="21" t="s">
        <v>1104</v>
      </c>
      <c r="K296" s="21" t="s">
        <v>1104</v>
      </c>
    </row>
    <row r="297" spans="1:11" x14ac:dyDescent="0.25">
      <c r="A297" t="s">
        <v>698</v>
      </c>
      <c r="B297" s="21">
        <v>1258</v>
      </c>
      <c r="C297" s="21">
        <v>1220</v>
      </c>
      <c r="D297" s="21">
        <v>26</v>
      </c>
      <c r="E297" s="21">
        <v>9</v>
      </c>
      <c r="F297" s="21">
        <v>1</v>
      </c>
      <c r="G297" s="21">
        <v>2</v>
      </c>
      <c r="H297" s="21">
        <v>97.133757961783402</v>
      </c>
      <c r="I297" s="21">
        <v>2.0700636942675099</v>
      </c>
      <c r="J297" s="21">
        <v>0.71656050955413997</v>
      </c>
      <c r="K297" s="21">
        <v>7.9617834394904399E-2</v>
      </c>
    </row>
    <row r="298" spans="1:11" x14ac:dyDescent="0.25">
      <c r="A298" t="s">
        <v>699</v>
      </c>
      <c r="B298" s="21">
        <v>1777</v>
      </c>
      <c r="C298" s="21">
        <v>1690</v>
      </c>
      <c r="D298" s="21">
        <v>67</v>
      </c>
      <c r="E298" s="21">
        <v>12</v>
      </c>
      <c r="F298" s="21" t="s">
        <v>1104</v>
      </c>
      <c r="G298" s="21">
        <v>8</v>
      </c>
      <c r="H298" s="21">
        <v>95.534200113058205</v>
      </c>
      <c r="I298" s="21">
        <v>3.7874505370265599</v>
      </c>
      <c r="J298" s="21">
        <v>0.67834934991520601</v>
      </c>
      <c r="K298" s="21" t="s">
        <v>1104</v>
      </c>
    </row>
    <row r="299" spans="1:11" x14ac:dyDescent="0.25">
      <c r="A299" t="s">
        <v>700</v>
      </c>
      <c r="B299" s="21">
        <v>1012</v>
      </c>
      <c r="C299" s="21">
        <v>893</v>
      </c>
      <c r="D299" s="21">
        <v>15</v>
      </c>
      <c r="E299" s="21">
        <v>8</v>
      </c>
      <c r="F299" s="21">
        <v>4</v>
      </c>
      <c r="G299" s="21">
        <v>92</v>
      </c>
      <c r="H299" s="21">
        <v>97.065217391304301</v>
      </c>
      <c r="I299" s="21">
        <v>1.63043478260869</v>
      </c>
      <c r="J299" s="21">
        <v>0.86956521739130399</v>
      </c>
      <c r="K299" s="21">
        <v>0.434782608695652</v>
      </c>
    </row>
    <row r="300" spans="1:11" x14ac:dyDescent="0.25">
      <c r="A300" t="s">
        <v>701</v>
      </c>
      <c r="B300" s="21">
        <v>280</v>
      </c>
      <c r="C300" s="21">
        <v>273</v>
      </c>
      <c r="D300" s="21">
        <v>3</v>
      </c>
      <c r="E300" s="21">
        <v>2</v>
      </c>
      <c r="F300" s="21" t="s">
        <v>1104</v>
      </c>
      <c r="G300" s="21">
        <v>2</v>
      </c>
      <c r="H300" s="21">
        <v>98.201438848920802</v>
      </c>
      <c r="I300" s="21">
        <v>1.07913669064748</v>
      </c>
      <c r="J300" s="21">
        <v>0.71942446043165398</v>
      </c>
      <c r="K300" s="21" t="s">
        <v>1104</v>
      </c>
    </row>
    <row r="301" spans="1:11" x14ac:dyDescent="0.25">
      <c r="A301" t="s">
        <v>702</v>
      </c>
      <c r="B301" s="21">
        <v>1011</v>
      </c>
      <c r="C301" s="21">
        <v>982</v>
      </c>
      <c r="D301" s="21">
        <v>20</v>
      </c>
      <c r="E301" s="21">
        <v>9</v>
      </c>
      <c r="F301" s="21" t="s">
        <v>1104</v>
      </c>
      <c r="G301" s="21" t="s">
        <v>1104</v>
      </c>
      <c r="H301" s="21">
        <v>97.131552917902994</v>
      </c>
      <c r="I301" s="21">
        <v>1.9782393669634</v>
      </c>
      <c r="J301" s="21">
        <v>0.89020771513353103</v>
      </c>
      <c r="K301" s="21" t="s">
        <v>1104</v>
      </c>
    </row>
    <row r="302" spans="1:11" x14ac:dyDescent="0.25">
      <c r="A302" t="s">
        <v>703</v>
      </c>
      <c r="B302" s="21">
        <v>3207</v>
      </c>
      <c r="C302" s="21">
        <v>3016</v>
      </c>
      <c r="D302" s="21">
        <v>36</v>
      </c>
      <c r="E302" s="21">
        <v>17</v>
      </c>
      <c r="F302" s="21">
        <v>14</v>
      </c>
      <c r="G302" s="21">
        <v>124</v>
      </c>
      <c r="H302" s="21">
        <v>97.8267920856308</v>
      </c>
      <c r="I302" s="21">
        <v>1.16769380473564</v>
      </c>
      <c r="J302" s="21">
        <v>0.55141096334738804</v>
      </c>
      <c r="K302" s="21">
        <v>0.454103146286084</v>
      </c>
    </row>
    <row r="303" spans="1:11" x14ac:dyDescent="0.25">
      <c r="A303" t="s">
        <v>704</v>
      </c>
      <c r="B303" s="21">
        <v>800</v>
      </c>
      <c r="C303" s="21">
        <v>784</v>
      </c>
      <c r="D303" s="21">
        <v>11</v>
      </c>
      <c r="E303" s="21" t="s">
        <v>1104</v>
      </c>
      <c r="F303" s="21" t="s">
        <v>1104</v>
      </c>
      <c r="G303" s="21">
        <v>5</v>
      </c>
      <c r="H303" s="21">
        <v>98.616352201257797</v>
      </c>
      <c r="I303" s="21">
        <v>1.3836477987421301</v>
      </c>
      <c r="J303" s="21" t="s">
        <v>1104</v>
      </c>
      <c r="K303" s="21" t="s">
        <v>1104</v>
      </c>
    </row>
    <row r="304" spans="1:11" x14ac:dyDescent="0.25">
      <c r="A304" t="s">
        <v>705</v>
      </c>
      <c r="B304" s="21">
        <v>1005</v>
      </c>
      <c r="C304" s="21">
        <v>929</v>
      </c>
      <c r="D304" s="21">
        <v>26</v>
      </c>
      <c r="E304" s="21">
        <v>10</v>
      </c>
      <c r="F304" s="21">
        <v>1</v>
      </c>
      <c r="G304" s="21">
        <v>39</v>
      </c>
      <c r="H304" s="21">
        <v>96.169772256728706</v>
      </c>
      <c r="I304" s="21">
        <v>2.6915113871635601</v>
      </c>
      <c r="J304" s="21">
        <v>1.0351966873706</v>
      </c>
      <c r="K304" s="21">
        <v>0.10351966873706001</v>
      </c>
    </row>
    <row r="305" spans="1:11" x14ac:dyDescent="0.25">
      <c r="A305" t="s">
        <v>706</v>
      </c>
      <c r="B305" s="21">
        <v>1905</v>
      </c>
      <c r="C305" s="21">
        <v>1809</v>
      </c>
      <c r="D305" s="21">
        <v>36</v>
      </c>
      <c r="E305" s="21">
        <v>16</v>
      </c>
      <c r="F305" s="21">
        <v>1</v>
      </c>
      <c r="G305" s="21">
        <v>43</v>
      </c>
      <c r="H305" s="21">
        <v>97.1535982814178</v>
      </c>
      <c r="I305" s="21">
        <v>1.9334049409237299</v>
      </c>
      <c r="J305" s="21">
        <v>0.85929108485499395</v>
      </c>
      <c r="K305" s="21">
        <v>5.3705692803437101E-2</v>
      </c>
    </row>
    <row r="306" spans="1:11" x14ac:dyDescent="0.25">
      <c r="A306" t="s">
        <v>257</v>
      </c>
      <c r="B306" s="21">
        <v>241</v>
      </c>
      <c r="C306" s="21">
        <v>218</v>
      </c>
      <c r="D306" s="21">
        <v>3</v>
      </c>
      <c r="E306" s="21">
        <v>2</v>
      </c>
      <c r="F306" s="21" t="s">
        <v>1104</v>
      </c>
      <c r="G306" s="21">
        <v>18</v>
      </c>
      <c r="H306" s="21">
        <v>97.757847533632201</v>
      </c>
      <c r="I306" s="21">
        <v>1.3452914798206199</v>
      </c>
      <c r="J306" s="21">
        <v>0.89686098654708502</v>
      </c>
      <c r="K306" s="21" t="s">
        <v>1104</v>
      </c>
    </row>
    <row r="307" spans="1:11" x14ac:dyDescent="0.25">
      <c r="A307" t="s">
        <v>258</v>
      </c>
      <c r="B307" s="21">
        <v>55820</v>
      </c>
      <c r="C307" s="21">
        <v>52858</v>
      </c>
      <c r="D307" s="21">
        <v>1168</v>
      </c>
      <c r="E307" s="21">
        <v>364</v>
      </c>
      <c r="F307" s="21">
        <v>106</v>
      </c>
      <c r="G307" s="21">
        <v>1324</v>
      </c>
      <c r="H307" s="21">
        <v>96.994274809160302</v>
      </c>
      <c r="I307" s="21">
        <v>2.1432765707574801</v>
      </c>
      <c r="J307" s="21">
        <v>0.66793893129770898</v>
      </c>
      <c r="K307" s="21">
        <v>0.19450968878449701</v>
      </c>
    </row>
    <row r="308" spans="1:11" x14ac:dyDescent="0.25">
      <c r="A308" t="s">
        <v>707</v>
      </c>
      <c r="B308" s="21">
        <v>2589</v>
      </c>
      <c r="C308" s="21">
        <v>2386</v>
      </c>
      <c r="D308" s="21">
        <v>75</v>
      </c>
      <c r="E308" s="21">
        <v>14</v>
      </c>
      <c r="F308" s="21" t="s">
        <v>1104</v>
      </c>
      <c r="G308" s="21">
        <v>114</v>
      </c>
      <c r="H308" s="21">
        <v>96.404040404040401</v>
      </c>
      <c r="I308" s="21">
        <v>3.0303030303030298</v>
      </c>
      <c r="J308" s="21">
        <v>0.56565656565656497</v>
      </c>
      <c r="K308" s="21" t="s">
        <v>1104</v>
      </c>
    </row>
    <row r="309" spans="1:11" x14ac:dyDescent="0.25">
      <c r="A309" t="s">
        <v>708</v>
      </c>
      <c r="B309" s="21">
        <v>2622</v>
      </c>
      <c r="C309" s="21">
        <v>2455</v>
      </c>
      <c r="D309" s="21">
        <v>54</v>
      </c>
      <c r="E309" s="21">
        <v>13</v>
      </c>
      <c r="F309" s="21" t="s">
        <v>1104</v>
      </c>
      <c r="G309" s="21">
        <v>100</v>
      </c>
      <c r="H309" s="21">
        <v>97.343378271213297</v>
      </c>
      <c r="I309" s="21">
        <v>2.1411578112609</v>
      </c>
      <c r="J309" s="21">
        <v>0.51546391752577303</v>
      </c>
      <c r="K309" s="21" t="s">
        <v>1104</v>
      </c>
    </row>
    <row r="310" spans="1:11" x14ac:dyDescent="0.25">
      <c r="A310" t="s">
        <v>709</v>
      </c>
      <c r="B310" s="21">
        <v>1114</v>
      </c>
      <c r="C310" s="21">
        <v>1059</v>
      </c>
      <c r="D310" s="21">
        <v>41</v>
      </c>
      <c r="E310" s="21">
        <v>10</v>
      </c>
      <c r="F310" s="21" t="s">
        <v>1104</v>
      </c>
      <c r="G310" s="21">
        <v>4</v>
      </c>
      <c r="H310" s="21">
        <v>95.405405405405403</v>
      </c>
      <c r="I310" s="21">
        <v>3.6936936936936902</v>
      </c>
      <c r="J310" s="21">
        <v>0.90090090090090003</v>
      </c>
      <c r="K310" s="21" t="s">
        <v>1104</v>
      </c>
    </row>
    <row r="311" spans="1:11" x14ac:dyDescent="0.25">
      <c r="A311" t="s">
        <v>710</v>
      </c>
      <c r="B311" s="21">
        <v>693</v>
      </c>
      <c r="C311" s="21">
        <v>650</v>
      </c>
      <c r="D311" s="21">
        <v>22</v>
      </c>
      <c r="E311" s="21">
        <v>5</v>
      </c>
      <c r="F311" s="21">
        <v>1</v>
      </c>
      <c r="G311" s="21">
        <v>15</v>
      </c>
      <c r="H311" s="21">
        <v>95.870206489675496</v>
      </c>
      <c r="I311" s="21">
        <v>3.24483775811209</v>
      </c>
      <c r="J311" s="21">
        <v>0.737463126843657</v>
      </c>
      <c r="K311" s="21">
        <v>0.14749262536873101</v>
      </c>
    </row>
    <row r="312" spans="1:11" x14ac:dyDescent="0.25">
      <c r="A312" t="s">
        <v>711</v>
      </c>
      <c r="B312" s="21">
        <v>5666</v>
      </c>
      <c r="C312" s="21">
        <v>5388</v>
      </c>
      <c r="D312" s="21">
        <v>168</v>
      </c>
      <c r="E312" s="21">
        <v>34</v>
      </c>
      <c r="F312" s="21" t="s">
        <v>1104</v>
      </c>
      <c r="G312" s="21">
        <v>76</v>
      </c>
      <c r="H312" s="21">
        <v>96.386404293381005</v>
      </c>
      <c r="I312" s="21">
        <v>3.0053667262969501</v>
      </c>
      <c r="J312" s="21">
        <v>0.60822898032200301</v>
      </c>
      <c r="K312" s="21" t="s">
        <v>1104</v>
      </c>
    </row>
    <row r="313" spans="1:11" x14ac:dyDescent="0.25">
      <c r="A313" t="s">
        <v>712</v>
      </c>
      <c r="B313" s="21">
        <v>531</v>
      </c>
      <c r="C313" s="21">
        <v>522</v>
      </c>
      <c r="D313" s="21">
        <v>3</v>
      </c>
      <c r="E313" s="21">
        <v>5</v>
      </c>
      <c r="F313" s="21" t="s">
        <v>1104</v>
      </c>
      <c r="G313" s="21">
        <v>1</v>
      </c>
      <c r="H313" s="21">
        <v>98.490566037735803</v>
      </c>
      <c r="I313" s="21">
        <v>0.56603773584905603</v>
      </c>
      <c r="J313" s="21">
        <v>0.94339622641509402</v>
      </c>
      <c r="K313" s="21" t="s">
        <v>1104</v>
      </c>
    </row>
    <row r="314" spans="1:11" x14ac:dyDescent="0.25">
      <c r="A314" t="s">
        <v>713</v>
      </c>
      <c r="B314" s="21">
        <v>1265</v>
      </c>
      <c r="C314" s="21">
        <v>1194</v>
      </c>
      <c r="D314" s="21">
        <v>54</v>
      </c>
      <c r="E314" s="21">
        <v>11</v>
      </c>
      <c r="F314" s="21" t="s">
        <v>1104</v>
      </c>
      <c r="G314" s="21">
        <v>6</v>
      </c>
      <c r="H314" s="21">
        <v>94.837172359015</v>
      </c>
      <c r="I314" s="21">
        <v>4.2891183478951502</v>
      </c>
      <c r="J314" s="21">
        <v>0.87370929308975298</v>
      </c>
      <c r="K314" s="21" t="s">
        <v>1104</v>
      </c>
    </row>
    <row r="315" spans="1:11" x14ac:dyDescent="0.25">
      <c r="A315" t="s">
        <v>714</v>
      </c>
      <c r="B315" s="21">
        <v>1563</v>
      </c>
      <c r="C315" s="21">
        <v>1494</v>
      </c>
      <c r="D315" s="21">
        <v>56</v>
      </c>
      <c r="E315" s="21">
        <v>12</v>
      </c>
      <c r="F315" s="21" t="s">
        <v>1104</v>
      </c>
      <c r="G315" s="21">
        <v>1</v>
      </c>
      <c r="H315" s="21">
        <v>95.646606914212498</v>
      </c>
      <c r="I315" s="21">
        <v>3.5851472471190702</v>
      </c>
      <c r="J315" s="21">
        <v>0.76824583866837304</v>
      </c>
      <c r="K315" s="21" t="s">
        <v>1104</v>
      </c>
    </row>
    <row r="316" spans="1:11" x14ac:dyDescent="0.25">
      <c r="A316" t="s">
        <v>715</v>
      </c>
      <c r="B316" s="21">
        <v>1269</v>
      </c>
      <c r="C316" s="21">
        <v>1223</v>
      </c>
      <c r="D316" s="21">
        <v>34</v>
      </c>
      <c r="E316" s="21">
        <v>9</v>
      </c>
      <c r="F316" s="21">
        <v>1</v>
      </c>
      <c r="G316" s="21">
        <v>2</v>
      </c>
      <c r="H316" s="21">
        <v>96.527229676400907</v>
      </c>
      <c r="I316" s="21">
        <v>2.6835043409628998</v>
      </c>
      <c r="J316" s="21">
        <v>0.71033938437253297</v>
      </c>
      <c r="K316" s="21">
        <v>7.8926598263614797E-2</v>
      </c>
    </row>
    <row r="317" spans="1:11" x14ac:dyDescent="0.25">
      <c r="A317" t="s">
        <v>716</v>
      </c>
      <c r="B317" s="21">
        <v>979</v>
      </c>
      <c r="C317" s="21">
        <v>880</v>
      </c>
      <c r="D317" s="21">
        <v>21</v>
      </c>
      <c r="E317" s="21">
        <v>4</v>
      </c>
      <c r="F317" s="21" t="s">
        <v>1104</v>
      </c>
      <c r="G317" s="21">
        <v>74</v>
      </c>
      <c r="H317" s="21">
        <v>97.237569060773396</v>
      </c>
      <c r="I317" s="21">
        <v>2.3204419889502699</v>
      </c>
      <c r="J317" s="21">
        <v>0.44198895027624302</v>
      </c>
      <c r="K317" s="21" t="s">
        <v>1104</v>
      </c>
    </row>
    <row r="318" spans="1:11" x14ac:dyDescent="0.25">
      <c r="A318" t="s">
        <v>717</v>
      </c>
      <c r="B318" s="21">
        <v>913</v>
      </c>
      <c r="C318" s="21">
        <v>867</v>
      </c>
      <c r="D318" s="21">
        <v>25</v>
      </c>
      <c r="E318" s="21">
        <v>8</v>
      </c>
      <c r="F318" s="21" t="s">
        <v>1104</v>
      </c>
      <c r="G318" s="21">
        <v>13</v>
      </c>
      <c r="H318" s="21">
        <v>96.3333333333333</v>
      </c>
      <c r="I318" s="21">
        <v>2.7777777777777701</v>
      </c>
      <c r="J318" s="21">
        <v>0.88888888888888795</v>
      </c>
      <c r="K318" s="21" t="s">
        <v>1104</v>
      </c>
    </row>
    <row r="319" spans="1:11" x14ac:dyDescent="0.25">
      <c r="A319" t="s">
        <v>718</v>
      </c>
      <c r="B319" s="21">
        <v>899</v>
      </c>
      <c r="C319" s="21">
        <v>858</v>
      </c>
      <c r="D319" s="21">
        <v>13</v>
      </c>
      <c r="E319" s="21">
        <v>7</v>
      </c>
      <c r="F319" s="21">
        <v>4</v>
      </c>
      <c r="G319" s="21">
        <v>17</v>
      </c>
      <c r="H319" s="21">
        <v>97.278911564625801</v>
      </c>
      <c r="I319" s="21">
        <v>1.4739229024943299</v>
      </c>
      <c r="J319" s="21">
        <v>0.79365079365079305</v>
      </c>
      <c r="K319" s="21">
        <v>0.45351473922902402</v>
      </c>
    </row>
    <row r="320" spans="1:11" x14ac:dyDescent="0.25">
      <c r="A320" t="s">
        <v>719</v>
      </c>
      <c r="B320" s="21">
        <v>1657</v>
      </c>
      <c r="C320" s="21">
        <v>1606</v>
      </c>
      <c r="D320" s="21">
        <v>30</v>
      </c>
      <c r="E320" s="21">
        <v>12</v>
      </c>
      <c r="F320" s="21" t="s">
        <v>1104</v>
      </c>
      <c r="G320" s="21">
        <v>9</v>
      </c>
      <c r="H320" s="21">
        <v>97.451456310679603</v>
      </c>
      <c r="I320" s="21">
        <v>1.8203883495145601</v>
      </c>
      <c r="J320" s="21">
        <v>0.72815533980582503</v>
      </c>
      <c r="K320" s="21" t="s">
        <v>1104</v>
      </c>
    </row>
    <row r="321" spans="1:11" x14ac:dyDescent="0.25">
      <c r="A321" t="s">
        <v>720</v>
      </c>
      <c r="B321" s="21">
        <v>3848</v>
      </c>
      <c r="C321" s="21">
        <v>3660</v>
      </c>
      <c r="D321" s="21">
        <v>149</v>
      </c>
      <c r="E321" s="21">
        <v>27</v>
      </c>
      <c r="F321" s="21" t="s">
        <v>1104</v>
      </c>
      <c r="G321" s="21">
        <v>12</v>
      </c>
      <c r="H321" s="21">
        <v>95.411887382690296</v>
      </c>
      <c r="I321" s="21">
        <v>3.8842544316996799</v>
      </c>
      <c r="J321" s="21">
        <v>0.70385818561001001</v>
      </c>
      <c r="K321" s="21" t="s">
        <v>1104</v>
      </c>
    </row>
    <row r="322" spans="1:11" x14ac:dyDescent="0.25">
      <c r="A322" t="s">
        <v>721</v>
      </c>
      <c r="B322" s="21">
        <v>6647</v>
      </c>
      <c r="C322" s="21">
        <v>6069</v>
      </c>
      <c r="D322" s="21">
        <v>108</v>
      </c>
      <c r="E322" s="21">
        <v>39</v>
      </c>
      <c r="F322" s="21">
        <v>12</v>
      </c>
      <c r="G322" s="21">
        <v>419</v>
      </c>
      <c r="H322" s="21">
        <v>97.4470134874759</v>
      </c>
      <c r="I322" s="21">
        <v>1.7341040462427699</v>
      </c>
      <c r="J322" s="21">
        <v>0.62620423892100097</v>
      </c>
      <c r="K322" s="21">
        <v>0.19267822736030801</v>
      </c>
    </row>
    <row r="323" spans="1:11" x14ac:dyDescent="0.25">
      <c r="A323" t="s">
        <v>722</v>
      </c>
      <c r="B323" s="21">
        <v>2218</v>
      </c>
      <c r="C323" s="21">
        <v>2142</v>
      </c>
      <c r="D323" s="21">
        <v>32</v>
      </c>
      <c r="E323" s="21">
        <v>13</v>
      </c>
      <c r="F323" s="21">
        <v>6</v>
      </c>
      <c r="G323" s="21">
        <v>25</v>
      </c>
      <c r="H323" s="21">
        <v>97.674418604651095</v>
      </c>
      <c r="I323" s="21">
        <v>1.45918832649338</v>
      </c>
      <c r="J323" s="21">
        <v>0.59279525763793794</v>
      </c>
      <c r="K323" s="21">
        <v>0.27359781121750998</v>
      </c>
    </row>
    <row r="324" spans="1:11" x14ac:dyDescent="0.25">
      <c r="A324" t="s">
        <v>723</v>
      </c>
      <c r="B324" s="21">
        <v>737</v>
      </c>
      <c r="C324" s="21">
        <v>678</v>
      </c>
      <c r="D324" s="21">
        <v>41</v>
      </c>
      <c r="E324" s="21">
        <v>7</v>
      </c>
      <c r="F324" s="21">
        <v>1</v>
      </c>
      <c r="G324" s="21">
        <v>10</v>
      </c>
      <c r="H324" s="21">
        <v>93.259972489683605</v>
      </c>
      <c r="I324" s="21">
        <v>5.6396148555708301</v>
      </c>
      <c r="J324" s="21">
        <v>0.96286107290233802</v>
      </c>
      <c r="K324" s="21">
        <v>0.137551581843191</v>
      </c>
    </row>
    <row r="325" spans="1:11" x14ac:dyDescent="0.25">
      <c r="A325" t="s">
        <v>724</v>
      </c>
      <c r="B325" s="21">
        <v>932</v>
      </c>
      <c r="C325" s="21">
        <v>895</v>
      </c>
      <c r="D325" s="21">
        <v>22</v>
      </c>
      <c r="E325" s="21">
        <v>2</v>
      </c>
      <c r="F325" s="21" t="s">
        <v>1104</v>
      </c>
      <c r="G325" s="21">
        <v>13</v>
      </c>
      <c r="H325" s="21">
        <v>97.388465723612597</v>
      </c>
      <c r="I325" s="21">
        <v>2.3939064200217599</v>
      </c>
      <c r="J325" s="21">
        <v>0.21762785636561399</v>
      </c>
      <c r="K325" s="21" t="s">
        <v>1104</v>
      </c>
    </row>
    <row r="326" spans="1:11" x14ac:dyDescent="0.25">
      <c r="A326" t="s">
        <v>725</v>
      </c>
      <c r="B326" s="21">
        <v>910</v>
      </c>
      <c r="C326" s="21">
        <v>870</v>
      </c>
      <c r="D326" s="21">
        <v>27</v>
      </c>
      <c r="E326" s="21">
        <v>10</v>
      </c>
      <c r="F326" s="21" t="s">
        <v>1104</v>
      </c>
      <c r="G326" s="21">
        <v>3</v>
      </c>
      <c r="H326" s="21">
        <v>95.920617420066094</v>
      </c>
      <c r="I326" s="21">
        <v>2.9768467475192901</v>
      </c>
      <c r="J326" s="21">
        <v>1.10253583241455</v>
      </c>
      <c r="K326" s="21" t="s">
        <v>1104</v>
      </c>
    </row>
    <row r="327" spans="1:11" x14ac:dyDescent="0.25">
      <c r="A327" t="s">
        <v>726</v>
      </c>
      <c r="B327" s="21">
        <v>246</v>
      </c>
      <c r="C327" s="21">
        <v>234</v>
      </c>
      <c r="D327" s="21">
        <v>1</v>
      </c>
      <c r="E327" s="21">
        <v>1</v>
      </c>
      <c r="F327" s="21">
        <v>6</v>
      </c>
      <c r="G327" s="21">
        <v>4</v>
      </c>
      <c r="H327" s="21">
        <v>96.694214876033001</v>
      </c>
      <c r="I327" s="21">
        <v>0.413223140495867</v>
      </c>
      <c r="J327" s="21">
        <v>0.413223140495867</v>
      </c>
      <c r="K327" s="21">
        <v>2.4793388429752001</v>
      </c>
    </row>
    <row r="328" spans="1:11" x14ac:dyDescent="0.25">
      <c r="A328" t="s">
        <v>727</v>
      </c>
      <c r="B328" s="21">
        <v>1268</v>
      </c>
      <c r="C328" s="21">
        <v>1201</v>
      </c>
      <c r="D328" s="21">
        <v>50</v>
      </c>
      <c r="E328" s="21">
        <v>13</v>
      </c>
      <c r="F328" s="21" t="s">
        <v>1104</v>
      </c>
      <c r="G328" s="21">
        <v>4</v>
      </c>
      <c r="H328" s="21">
        <v>95.015822784810098</v>
      </c>
      <c r="I328" s="21">
        <v>3.95569620253164</v>
      </c>
      <c r="J328" s="21">
        <v>1.02848101265822</v>
      </c>
      <c r="K328" s="21" t="s">
        <v>1104</v>
      </c>
    </row>
    <row r="329" spans="1:11" x14ac:dyDescent="0.25">
      <c r="A329" t="s">
        <v>728</v>
      </c>
      <c r="B329" s="21">
        <v>3699</v>
      </c>
      <c r="C329" s="21">
        <v>3436</v>
      </c>
      <c r="D329" s="21">
        <v>78</v>
      </c>
      <c r="E329" s="21">
        <v>29</v>
      </c>
      <c r="F329" s="21">
        <v>4</v>
      </c>
      <c r="G329" s="21">
        <v>152</v>
      </c>
      <c r="H329" s="21">
        <v>96.870594868903297</v>
      </c>
      <c r="I329" s="21">
        <v>2.1990414434733498</v>
      </c>
      <c r="J329" s="21">
        <v>0.81759233154778699</v>
      </c>
      <c r="K329" s="21">
        <v>0.112771356075556</v>
      </c>
    </row>
    <row r="330" spans="1:11" x14ac:dyDescent="0.25">
      <c r="A330" t="s">
        <v>729</v>
      </c>
      <c r="B330" s="21">
        <v>182</v>
      </c>
      <c r="C330" s="21">
        <v>181</v>
      </c>
      <c r="D330" s="21" t="s">
        <v>1104</v>
      </c>
      <c r="E330" s="21" t="s">
        <v>1104</v>
      </c>
      <c r="F330" s="21" t="s">
        <v>1104</v>
      </c>
      <c r="G330" s="21">
        <v>1</v>
      </c>
      <c r="H330" s="21">
        <v>100</v>
      </c>
      <c r="I330" s="21" t="s">
        <v>1104</v>
      </c>
      <c r="J330" s="21" t="s">
        <v>1104</v>
      </c>
      <c r="K330" s="21" t="s">
        <v>1104</v>
      </c>
    </row>
    <row r="331" spans="1:11" x14ac:dyDescent="0.25">
      <c r="A331" t="s">
        <v>730</v>
      </c>
      <c r="B331" s="21">
        <v>1292</v>
      </c>
      <c r="C331" s="21">
        <v>1236</v>
      </c>
      <c r="D331" s="21">
        <v>33</v>
      </c>
      <c r="E331" s="21">
        <v>9</v>
      </c>
      <c r="F331" s="21" t="s">
        <v>1104</v>
      </c>
      <c r="G331" s="21">
        <v>14</v>
      </c>
      <c r="H331" s="21">
        <v>96.713615023474105</v>
      </c>
      <c r="I331" s="21">
        <v>2.5821596244131402</v>
      </c>
      <c r="J331" s="21">
        <v>0.70422535211267601</v>
      </c>
      <c r="K331" s="21" t="s">
        <v>1104</v>
      </c>
    </row>
    <row r="332" spans="1:11" x14ac:dyDescent="0.25">
      <c r="A332" t="s">
        <v>731</v>
      </c>
      <c r="B332" s="21">
        <v>1734</v>
      </c>
      <c r="C332" s="21">
        <v>1648</v>
      </c>
      <c r="D332" s="21">
        <v>57</v>
      </c>
      <c r="E332" s="21">
        <v>9</v>
      </c>
      <c r="F332" s="21">
        <v>2</v>
      </c>
      <c r="G332" s="21">
        <v>18</v>
      </c>
      <c r="H332" s="21">
        <v>96.037296037296002</v>
      </c>
      <c r="I332" s="21">
        <v>3.3216783216783199</v>
      </c>
      <c r="J332" s="21">
        <v>0.52447552447552404</v>
      </c>
      <c r="K332" s="21">
        <v>0.116550116550116</v>
      </c>
    </row>
    <row r="333" spans="1:11" x14ac:dyDescent="0.25">
      <c r="A333" t="s">
        <v>732</v>
      </c>
      <c r="B333" s="21">
        <v>1031</v>
      </c>
      <c r="C333" s="21">
        <v>938</v>
      </c>
      <c r="D333" s="21">
        <v>21</v>
      </c>
      <c r="E333" s="21">
        <v>6</v>
      </c>
      <c r="F333" s="21">
        <v>3</v>
      </c>
      <c r="G333" s="21">
        <v>63</v>
      </c>
      <c r="H333" s="21">
        <v>96.900826446281002</v>
      </c>
      <c r="I333" s="21">
        <v>2.1694214876032998</v>
      </c>
      <c r="J333" s="21">
        <v>0.61983471074380103</v>
      </c>
      <c r="K333" s="21">
        <v>0.30991735537190002</v>
      </c>
    </row>
    <row r="334" spans="1:11" x14ac:dyDescent="0.25">
      <c r="A334" t="s">
        <v>733</v>
      </c>
      <c r="B334" s="21">
        <v>232</v>
      </c>
      <c r="C334" s="21">
        <v>215</v>
      </c>
      <c r="D334" s="21">
        <v>7</v>
      </c>
      <c r="E334" s="21">
        <v>4</v>
      </c>
      <c r="F334" s="21" t="s">
        <v>1104</v>
      </c>
      <c r="G334" s="21">
        <v>6</v>
      </c>
      <c r="H334" s="21">
        <v>95.132743362831803</v>
      </c>
      <c r="I334" s="21">
        <v>3.0973451327433601</v>
      </c>
      <c r="J334" s="21">
        <v>1.76991150442477</v>
      </c>
      <c r="K334" s="21" t="s">
        <v>1104</v>
      </c>
    </row>
    <row r="335" spans="1:11" x14ac:dyDescent="0.25">
      <c r="A335" t="s">
        <v>734</v>
      </c>
      <c r="B335" s="21">
        <v>976</v>
      </c>
      <c r="C335" s="21">
        <v>947</v>
      </c>
      <c r="D335" s="21">
        <v>18</v>
      </c>
      <c r="E335" s="21">
        <v>8</v>
      </c>
      <c r="F335" s="21" t="s">
        <v>1104</v>
      </c>
      <c r="G335" s="21">
        <v>3</v>
      </c>
      <c r="H335" s="21">
        <v>97.327852004110994</v>
      </c>
      <c r="I335" s="21">
        <v>1.84994861253854</v>
      </c>
      <c r="J335" s="21">
        <v>0.82219938335046205</v>
      </c>
      <c r="K335" s="21" t="s">
        <v>1104</v>
      </c>
    </row>
    <row r="336" spans="1:11" x14ac:dyDescent="0.25">
      <c r="A336" t="s">
        <v>735</v>
      </c>
      <c r="B336" s="21">
        <v>3131</v>
      </c>
      <c r="C336" s="21">
        <v>2943</v>
      </c>
      <c r="D336" s="21">
        <v>54</v>
      </c>
      <c r="E336" s="21">
        <v>19</v>
      </c>
      <c r="F336" s="21">
        <v>1</v>
      </c>
      <c r="G336" s="21">
        <v>114</v>
      </c>
      <c r="H336" s="21">
        <v>97.5472323500165</v>
      </c>
      <c r="I336" s="21">
        <v>1.78985747431223</v>
      </c>
      <c r="J336" s="21">
        <v>0.62976466688763599</v>
      </c>
      <c r="K336" s="21">
        <v>3.3145508783559798E-2</v>
      </c>
    </row>
    <row r="337" spans="1:11" x14ac:dyDescent="0.25">
      <c r="A337" t="s">
        <v>736</v>
      </c>
      <c r="B337" s="21">
        <v>837</v>
      </c>
      <c r="C337" s="21">
        <v>817</v>
      </c>
      <c r="D337" s="21">
        <v>9</v>
      </c>
      <c r="E337" s="21">
        <v>6</v>
      </c>
      <c r="F337" s="21" t="s">
        <v>1104</v>
      </c>
      <c r="G337" s="21">
        <v>5</v>
      </c>
      <c r="H337" s="21">
        <v>98.197115384615302</v>
      </c>
      <c r="I337" s="21">
        <v>1.0817307692307601</v>
      </c>
      <c r="J337" s="21">
        <v>0.72115384615384603</v>
      </c>
      <c r="K337" s="21" t="s">
        <v>1104</v>
      </c>
    </row>
    <row r="338" spans="1:11" x14ac:dyDescent="0.25">
      <c r="A338" t="s">
        <v>737</v>
      </c>
      <c r="B338" s="21">
        <v>932</v>
      </c>
      <c r="C338" s="21">
        <v>894</v>
      </c>
      <c r="D338" s="21">
        <v>22</v>
      </c>
      <c r="E338" s="21">
        <v>6</v>
      </c>
      <c r="F338" s="21">
        <v>1</v>
      </c>
      <c r="G338" s="21">
        <v>9</v>
      </c>
      <c r="H338" s="21">
        <v>96.858071505958804</v>
      </c>
      <c r="I338" s="21">
        <v>2.3835319609967498</v>
      </c>
      <c r="J338" s="21">
        <v>0.65005417118093101</v>
      </c>
      <c r="K338" s="21">
        <v>0.108342361863488</v>
      </c>
    </row>
    <row r="339" spans="1:11" x14ac:dyDescent="0.25">
      <c r="A339" t="s">
        <v>738</v>
      </c>
      <c r="B339" s="21">
        <v>1922</v>
      </c>
      <c r="C339" s="21">
        <v>1801</v>
      </c>
      <c r="D339" s="21">
        <v>60</v>
      </c>
      <c r="E339" s="21">
        <v>15</v>
      </c>
      <c r="F339" s="21" t="s">
        <v>1104</v>
      </c>
      <c r="G339" s="21">
        <v>46</v>
      </c>
      <c r="H339" s="21">
        <v>96.002132196161995</v>
      </c>
      <c r="I339" s="21">
        <v>3.19829424307036</v>
      </c>
      <c r="J339" s="21">
        <v>0.79957356076759001</v>
      </c>
      <c r="K339" s="21" t="s">
        <v>1104</v>
      </c>
    </row>
    <row r="340" spans="1:11" x14ac:dyDescent="0.25">
      <c r="A340" t="s">
        <v>273</v>
      </c>
      <c r="B340" s="21">
        <v>175</v>
      </c>
      <c r="C340" s="21">
        <v>162</v>
      </c>
      <c r="D340" s="21">
        <v>2</v>
      </c>
      <c r="E340" s="21">
        <v>1</v>
      </c>
      <c r="F340" s="21" t="s">
        <v>1104</v>
      </c>
      <c r="G340" s="21">
        <v>10</v>
      </c>
      <c r="H340" s="21">
        <v>98.181818181818102</v>
      </c>
      <c r="I340" s="21">
        <v>1.2121212121212099</v>
      </c>
      <c r="J340" s="21">
        <v>0.60606060606060597</v>
      </c>
      <c r="K340" s="21" t="s">
        <v>1104</v>
      </c>
    </row>
    <row r="341" spans="1:11" x14ac:dyDescent="0.25">
      <c r="A341" t="s">
        <v>274</v>
      </c>
      <c r="B341" s="21">
        <v>54709</v>
      </c>
      <c r="C341" s="21">
        <v>51549</v>
      </c>
      <c r="D341" s="21">
        <v>1387</v>
      </c>
      <c r="E341" s="21">
        <v>368</v>
      </c>
      <c r="F341" s="21">
        <v>42</v>
      </c>
      <c r="G341" s="21">
        <v>1363</v>
      </c>
      <c r="H341" s="21">
        <v>96.631425036553793</v>
      </c>
      <c r="I341" s="21">
        <v>2.6000074982191701</v>
      </c>
      <c r="J341" s="21">
        <v>0.68983616391107105</v>
      </c>
      <c r="K341" s="21">
        <v>7.8731301315937405E-2</v>
      </c>
    </row>
    <row r="342" spans="1:11" x14ac:dyDescent="0.25">
      <c r="A342" t="s">
        <v>739</v>
      </c>
      <c r="B342" s="21">
        <v>2716</v>
      </c>
      <c r="C342" s="21">
        <v>2609</v>
      </c>
      <c r="D342" s="21">
        <v>87</v>
      </c>
      <c r="E342" s="21">
        <v>17</v>
      </c>
      <c r="F342" s="21" t="s">
        <v>1104</v>
      </c>
      <c r="G342" s="21">
        <v>3</v>
      </c>
      <c r="H342" s="21">
        <v>96.166605234058196</v>
      </c>
      <c r="I342" s="21">
        <v>3.2067821599705102</v>
      </c>
      <c r="J342" s="21">
        <v>0.62661260597124901</v>
      </c>
      <c r="K342" s="21" t="s">
        <v>1104</v>
      </c>
    </row>
    <row r="343" spans="1:11" x14ac:dyDescent="0.25">
      <c r="A343" t="s">
        <v>740</v>
      </c>
      <c r="B343" s="21">
        <v>2581</v>
      </c>
      <c r="C343" s="21">
        <v>2510</v>
      </c>
      <c r="D343" s="21">
        <v>42</v>
      </c>
      <c r="E343" s="21">
        <v>13</v>
      </c>
      <c r="F343" s="21" t="s">
        <v>1104</v>
      </c>
      <c r="G343" s="21">
        <v>16</v>
      </c>
      <c r="H343" s="21">
        <v>97.855750487329402</v>
      </c>
      <c r="I343" s="21">
        <v>1.6374269005847899</v>
      </c>
      <c r="J343" s="21">
        <v>0.50682261208576995</v>
      </c>
      <c r="K343" s="21" t="s">
        <v>1104</v>
      </c>
    </row>
    <row r="344" spans="1:11" x14ac:dyDescent="0.25">
      <c r="A344" t="s">
        <v>741</v>
      </c>
      <c r="B344" s="21">
        <v>1109</v>
      </c>
      <c r="C344" s="21">
        <v>1050</v>
      </c>
      <c r="D344" s="21">
        <v>43</v>
      </c>
      <c r="E344" s="21">
        <v>15</v>
      </c>
      <c r="F344" s="21" t="s">
        <v>1104</v>
      </c>
      <c r="G344" s="21">
        <v>1</v>
      </c>
      <c r="H344" s="21">
        <v>94.765342960288805</v>
      </c>
      <c r="I344" s="21">
        <v>3.8808664259927799</v>
      </c>
      <c r="J344" s="21">
        <v>1.3537906137184099</v>
      </c>
      <c r="K344" s="21" t="s">
        <v>1104</v>
      </c>
    </row>
    <row r="345" spans="1:11" x14ac:dyDescent="0.25">
      <c r="A345" t="s">
        <v>742</v>
      </c>
      <c r="B345" s="21">
        <v>670</v>
      </c>
      <c r="C345" s="21">
        <v>625</v>
      </c>
      <c r="D345" s="21">
        <v>22</v>
      </c>
      <c r="E345" s="21">
        <v>1</v>
      </c>
      <c r="F345" s="21">
        <v>2</v>
      </c>
      <c r="G345" s="21">
        <v>20</v>
      </c>
      <c r="H345" s="21">
        <v>96.153846153846104</v>
      </c>
      <c r="I345" s="21">
        <v>3.3846153846153801</v>
      </c>
      <c r="J345" s="21">
        <v>0.15384615384615299</v>
      </c>
      <c r="K345" s="21">
        <v>0.30769230769230699</v>
      </c>
    </row>
    <row r="346" spans="1:11" x14ac:dyDescent="0.25">
      <c r="A346" t="s">
        <v>743</v>
      </c>
      <c r="B346" s="21">
        <v>5245</v>
      </c>
      <c r="C346" s="21">
        <v>4979</v>
      </c>
      <c r="D346" s="21">
        <v>161</v>
      </c>
      <c r="E346" s="21">
        <v>50</v>
      </c>
      <c r="F346" s="21">
        <v>1</v>
      </c>
      <c r="G346" s="21">
        <v>54</v>
      </c>
      <c r="H346" s="21">
        <v>95.916008476208802</v>
      </c>
      <c r="I346" s="21">
        <v>3.1015218647659402</v>
      </c>
      <c r="J346" s="21">
        <v>0.96320554806395597</v>
      </c>
      <c r="K346" s="21">
        <v>1.9264110961279099E-2</v>
      </c>
    </row>
    <row r="347" spans="1:11" x14ac:dyDescent="0.25">
      <c r="A347" t="s">
        <v>744</v>
      </c>
      <c r="B347" s="21">
        <v>531</v>
      </c>
      <c r="C347" s="21">
        <v>508</v>
      </c>
      <c r="D347" s="21">
        <v>14</v>
      </c>
      <c r="E347" s="21">
        <v>3</v>
      </c>
      <c r="F347" s="21">
        <v>1</v>
      </c>
      <c r="G347" s="21">
        <v>5</v>
      </c>
      <c r="H347" s="21">
        <v>96.577946768060798</v>
      </c>
      <c r="I347" s="21">
        <v>2.6615969581749002</v>
      </c>
      <c r="J347" s="21">
        <v>0.57034220532319302</v>
      </c>
      <c r="K347" s="21">
        <v>0.19011406844106399</v>
      </c>
    </row>
    <row r="348" spans="1:11" x14ac:dyDescent="0.25">
      <c r="A348" t="s">
        <v>745</v>
      </c>
      <c r="B348" s="21">
        <v>1207</v>
      </c>
      <c r="C348" s="21">
        <v>1127</v>
      </c>
      <c r="D348" s="21">
        <v>51</v>
      </c>
      <c r="E348" s="21">
        <v>17</v>
      </c>
      <c r="F348" s="21" t="s">
        <v>1104</v>
      </c>
      <c r="G348" s="21">
        <v>12</v>
      </c>
      <c r="H348" s="21">
        <v>94.309623430962304</v>
      </c>
      <c r="I348" s="21">
        <v>4.2677824267782398</v>
      </c>
      <c r="J348" s="21">
        <v>1.4225941422594099</v>
      </c>
      <c r="K348" s="21" t="s">
        <v>1104</v>
      </c>
    </row>
    <row r="349" spans="1:11" x14ac:dyDescent="0.25">
      <c r="A349" t="s">
        <v>746</v>
      </c>
      <c r="B349" s="21">
        <v>1668</v>
      </c>
      <c r="C349" s="21">
        <v>1577</v>
      </c>
      <c r="D349" s="21">
        <v>73</v>
      </c>
      <c r="E349" s="21">
        <v>17</v>
      </c>
      <c r="F349" s="21" t="s">
        <v>1104</v>
      </c>
      <c r="G349" s="21">
        <v>1</v>
      </c>
      <c r="H349" s="21">
        <v>94.601079784043193</v>
      </c>
      <c r="I349" s="21">
        <v>4.3791241751649599</v>
      </c>
      <c r="J349" s="21">
        <v>1.0197960407918401</v>
      </c>
      <c r="K349" s="21" t="s">
        <v>1104</v>
      </c>
    </row>
    <row r="350" spans="1:11" x14ac:dyDescent="0.25">
      <c r="A350" t="s">
        <v>747</v>
      </c>
      <c r="B350" s="21">
        <v>1231</v>
      </c>
      <c r="C350" s="21">
        <v>1156</v>
      </c>
      <c r="D350" s="21">
        <v>53</v>
      </c>
      <c r="E350" s="21">
        <v>19</v>
      </c>
      <c r="F350" s="21" t="s">
        <v>1104</v>
      </c>
      <c r="G350" s="21">
        <v>3</v>
      </c>
      <c r="H350" s="21">
        <v>94.136807817589499</v>
      </c>
      <c r="I350" s="21">
        <v>4.3159609120521099</v>
      </c>
      <c r="J350" s="21">
        <v>1.5472312703583</v>
      </c>
      <c r="K350" s="21" t="s">
        <v>1104</v>
      </c>
    </row>
    <row r="351" spans="1:11" x14ac:dyDescent="0.25">
      <c r="A351" t="s">
        <v>748</v>
      </c>
      <c r="B351" s="21">
        <v>927</v>
      </c>
      <c r="C351" s="21">
        <v>795</v>
      </c>
      <c r="D351" s="21">
        <v>19</v>
      </c>
      <c r="E351" s="21">
        <v>4</v>
      </c>
      <c r="F351" s="21" t="s">
        <v>1104</v>
      </c>
      <c r="G351" s="21">
        <v>109</v>
      </c>
      <c r="H351" s="21">
        <v>97.188264058679707</v>
      </c>
      <c r="I351" s="21">
        <v>2.32273838630806</v>
      </c>
      <c r="J351" s="21">
        <v>0.48899755501222397</v>
      </c>
      <c r="K351" s="21" t="s">
        <v>1104</v>
      </c>
    </row>
    <row r="352" spans="1:11" x14ac:dyDescent="0.25">
      <c r="A352" t="s">
        <v>749</v>
      </c>
      <c r="B352" s="21">
        <v>1005</v>
      </c>
      <c r="C352" s="21">
        <v>965</v>
      </c>
      <c r="D352" s="21">
        <v>22</v>
      </c>
      <c r="E352" s="21">
        <v>12</v>
      </c>
      <c r="F352" s="21" t="s">
        <v>1104</v>
      </c>
      <c r="G352" s="21">
        <v>6</v>
      </c>
      <c r="H352" s="21">
        <v>96.596596596596598</v>
      </c>
      <c r="I352" s="21">
        <v>2.2022022022022001</v>
      </c>
      <c r="J352" s="21">
        <v>1.2012012012012001</v>
      </c>
      <c r="K352" s="21" t="s">
        <v>1104</v>
      </c>
    </row>
    <row r="353" spans="1:11" x14ac:dyDescent="0.25">
      <c r="A353" t="s">
        <v>750</v>
      </c>
      <c r="B353" s="21">
        <v>850</v>
      </c>
      <c r="C353" s="21">
        <v>794</v>
      </c>
      <c r="D353" s="21">
        <v>19</v>
      </c>
      <c r="E353" s="21">
        <v>7</v>
      </c>
      <c r="F353" s="21" t="s">
        <v>1104</v>
      </c>
      <c r="G353" s="21">
        <v>30</v>
      </c>
      <c r="H353" s="21">
        <v>96.829268292682897</v>
      </c>
      <c r="I353" s="21">
        <v>2.3170731707317</v>
      </c>
      <c r="J353" s="21">
        <v>0.85365853658536595</v>
      </c>
      <c r="K353" s="21" t="s">
        <v>1104</v>
      </c>
    </row>
    <row r="354" spans="1:11" x14ac:dyDescent="0.25">
      <c r="A354" t="s">
        <v>751</v>
      </c>
      <c r="B354" s="21">
        <v>1668</v>
      </c>
      <c r="C354" s="21">
        <v>1609</v>
      </c>
      <c r="D354" s="21">
        <v>40</v>
      </c>
      <c r="E354" s="21">
        <v>16</v>
      </c>
      <c r="F354" s="21" t="s">
        <v>1104</v>
      </c>
      <c r="G354" s="21">
        <v>3</v>
      </c>
      <c r="H354" s="21">
        <v>96.636636636636595</v>
      </c>
      <c r="I354" s="21">
        <v>2.4024024024024002</v>
      </c>
      <c r="J354" s="21">
        <v>0.96096096096096095</v>
      </c>
      <c r="K354" s="21" t="s">
        <v>1104</v>
      </c>
    </row>
    <row r="355" spans="1:11" x14ac:dyDescent="0.25">
      <c r="A355" t="s">
        <v>752</v>
      </c>
      <c r="B355" s="21">
        <v>3739</v>
      </c>
      <c r="C355" s="21">
        <v>3576</v>
      </c>
      <c r="D355" s="21">
        <v>117</v>
      </c>
      <c r="E355" s="21">
        <v>35</v>
      </c>
      <c r="F355" s="21" t="s">
        <v>1104</v>
      </c>
      <c r="G355" s="21">
        <v>11</v>
      </c>
      <c r="H355" s="21">
        <v>95.922746781115805</v>
      </c>
      <c r="I355" s="21">
        <v>3.1384120171673802</v>
      </c>
      <c r="J355" s="21">
        <v>0.93884120171673802</v>
      </c>
      <c r="K355" s="21" t="s">
        <v>1104</v>
      </c>
    </row>
    <row r="356" spans="1:11" x14ac:dyDescent="0.25">
      <c r="A356" t="s">
        <v>753</v>
      </c>
      <c r="B356" s="21">
        <v>7118</v>
      </c>
      <c r="C356" s="21">
        <v>6272</v>
      </c>
      <c r="D356" s="21">
        <v>156</v>
      </c>
      <c r="E356" s="21">
        <v>40</v>
      </c>
      <c r="F356" s="21">
        <v>5</v>
      </c>
      <c r="G356" s="21">
        <v>645</v>
      </c>
      <c r="H356" s="21">
        <v>96.8947937586899</v>
      </c>
      <c r="I356" s="21">
        <v>2.4100108141510801</v>
      </c>
      <c r="J356" s="21">
        <v>0.61795149080797096</v>
      </c>
      <c r="K356" s="21">
        <v>7.7243936350996398E-2</v>
      </c>
    </row>
    <row r="357" spans="1:11" x14ac:dyDescent="0.25">
      <c r="A357" t="s">
        <v>754</v>
      </c>
      <c r="B357" s="21">
        <v>2239</v>
      </c>
      <c r="C357" s="21">
        <v>2174</v>
      </c>
      <c r="D357" s="21">
        <v>41</v>
      </c>
      <c r="E357" s="21">
        <v>17</v>
      </c>
      <c r="F357" s="21" t="s">
        <v>1104</v>
      </c>
      <c r="G357" s="21">
        <v>7</v>
      </c>
      <c r="H357" s="21">
        <v>97.401433691756196</v>
      </c>
      <c r="I357" s="21">
        <v>1.83691756272401</v>
      </c>
      <c r="J357" s="21">
        <v>0.76164874551971296</v>
      </c>
      <c r="K357" s="21" t="s">
        <v>1104</v>
      </c>
    </row>
    <row r="358" spans="1:11" x14ac:dyDescent="0.25">
      <c r="A358" t="s">
        <v>755</v>
      </c>
      <c r="B358" s="21">
        <v>710</v>
      </c>
      <c r="C358" s="21">
        <v>663</v>
      </c>
      <c r="D358" s="21">
        <v>38</v>
      </c>
      <c r="E358" s="21">
        <v>5</v>
      </c>
      <c r="F358" s="21" t="s">
        <v>1104</v>
      </c>
      <c r="G358" s="21">
        <v>4</v>
      </c>
      <c r="H358" s="21">
        <v>93.909348441926298</v>
      </c>
      <c r="I358" s="21">
        <v>5.3824362606232201</v>
      </c>
      <c r="J358" s="21">
        <v>0.708215297450425</v>
      </c>
      <c r="K358" s="21" t="s">
        <v>1104</v>
      </c>
    </row>
    <row r="359" spans="1:11" x14ac:dyDescent="0.25">
      <c r="A359" t="s">
        <v>756</v>
      </c>
      <c r="B359" s="21">
        <v>1009</v>
      </c>
      <c r="C359" s="21">
        <v>964</v>
      </c>
      <c r="D359" s="21">
        <v>21</v>
      </c>
      <c r="E359" s="21">
        <v>10</v>
      </c>
      <c r="F359" s="21" t="s">
        <v>1104</v>
      </c>
      <c r="G359" s="21">
        <v>14</v>
      </c>
      <c r="H359" s="21">
        <v>96.884422110552705</v>
      </c>
      <c r="I359" s="21">
        <v>2.11055276381909</v>
      </c>
      <c r="J359" s="21">
        <v>1.0050251256281399</v>
      </c>
      <c r="K359" s="21" t="s">
        <v>1104</v>
      </c>
    </row>
    <row r="360" spans="1:11" x14ac:dyDescent="0.25">
      <c r="A360" t="s">
        <v>757</v>
      </c>
      <c r="B360" s="21">
        <v>853</v>
      </c>
      <c r="C360" s="21">
        <v>823</v>
      </c>
      <c r="D360" s="21">
        <v>23</v>
      </c>
      <c r="E360" s="21">
        <v>6</v>
      </c>
      <c r="F360" s="21" t="s">
        <v>1104</v>
      </c>
      <c r="G360" s="21">
        <v>1</v>
      </c>
      <c r="H360" s="21">
        <v>96.596244131455293</v>
      </c>
      <c r="I360" s="21">
        <v>2.6995305164319201</v>
      </c>
      <c r="J360" s="21">
        <v>0.70422535211267601</v>
      </c>
      <c r="K360" s="21" t="s">
        <v>1104</v>
      </c>
    </row>
    <row r="361" spans="1:11" x14ac:dyDescent="0.25">
      <c r="A361" t="s">
        <v>758</v>
      </c>
      <c r="B361" s="21">
        <v>203</v>
      </c>
      <c r="C361" s="21">
        <v>185</v>
      </c>
      <c r="D361" s="21">
        <v>3</v>
      </c>
      <c r="E361" s="21">
        <v>2</v>
      </c>
      <c r="F361" s="21">
        <v>1</v>
      </c>
      <c r="G361" s="21">
        <v>12</v>
      </c>
      <c r="H361" s="21">
        <v>96.858638743455501</v>
      </c>
      <c r="I361" s="21">
        <v>1.5706806282722501</v>
      </c>
      <c r="J361" s="21">
        <v>1.04712041884816</v>
      </c>
      <c r="K361" s="21">
        <v>0.52356020942408299</v>
      </c>
    </row>
    <row r="362" spans="1:11" x14ac:dyDescent="0.25">
      <c r="A362" t="s">
        <v>759</v>
      </c>
      <c r="B362" s="21">
        <v>1266</v>
      </c>
      <c r="C362" s="21">
        <v>1215</v>
      </c>
      <c r="D362" s="21">
        <v>36</v>
      </c>
      <c r="E362" s="21">
        <v>11</v>
      </c>
      <c r="F362" s="21">
        <v>1</v>
      </c>
      <c r="G362" s="21">
        <v>3</v>
      </c>
      <c r="H362" s="21">
        <v>96.199524940617493</v>
      </c>
      <c r="I362" s="21">
        <v>2.8503562945368102</v>
      </c>
      <c r="J362" s="21">
        <v>0.87094220110847198</v>
      </c>
      <c r="K362" s="21">
        <v>7.9176563737133804E-2</v>
      </c>
    </row>
    <row r="363" spans="1:11" x14ac:dyDescent="0.25">
      <c r="A363" t="s">
        <v>760</v>
      </c>
      <c r="B363" s="21">
        <v>3634</v>
      </c>
      <c r="C363" s="21">
        <v>3343</v>
      </c>
      <c r="D363" s="21">
        <v>91</v>
      </c>
      <c r="E363" s="21">
        <v>36</v>
      </c>
      <c r="F363" s="21" t="s">
        <v>1104</v>
      </c>
      <c r="G363" s="21">
        <v>164</v>
      </c>
      <c r="H363" s="21">
        <v>96.340057636887593</v>
      </c>
      <c r="I363" s="21">
        <v>2.6224783861671401</v>
      </c>
      <c r="J363" s="21">
        <v>1.0374639769452401</v>
      </c>
      <c r="K363" s="21" t="s">
        <v>1104</v>
      </c>
    </row>
    <row r="364" spans="1:11" x14ac:dyDescent="0.25">
      <c r="A364" t="s">
        <v>761</v>
      </c>
      <c r="B364" s="21">
        <v>173</v>
      </c>
      <c r="C364" s="21">
        <v>167</v>
      </c>
      <c r="D364" s="21">
        <v>2</v>
      </c>
      <c r="E364" s="21" t="s">
        <v>1104</v>
      </c>
      <c r="F364" s="21" t="s">
        <v>1104</v>
      </c>
      <c r="G364" s="21">
        <v>4</v>
      </c>
      <c r="H364" s="21">
        <v>98.816568047337199</v>
      </c>
      <c r="I364" s="21">
        <v>1.1834319526627199</v>
      </c>
      <c r="J364" s="21" t="s">
        <v>1104</v>
      </c>
      <c r="K364" s="21" t="s">
        <v>1104</v>
      </c>
    </row>
    <row r="365" spans="1:11" x14ac:dyDescent="0.25">
      <c r="A365" t="s">
        <v>762</v>
      </c>
      <c r="B365" s="21">
        <v>1362</v>
      </c>
      <c r="C365" s="21">
        <v>1302</v>
      </c>
      <c r="D365" s="21">
        <v>48</v>
      </c>
      <c r="E365" s="21">
        <v>9</v>
      </c>
      <c r="F365" s="21" t="s">
        <v>1104</v>
      </c>
      <c r="G365" s="21">
        <v>3</v>
      </c>
      <c r="H365" s="21">
        <v>95.805739514348701</v>
      </c>
      <c r="I365" s="21">
        <v>3.53200883002207</v>
      </c>
      <c r="J365" s="21">
        <v>0.66225165562913901</v>
      </c>
      <c r="K365" s="21" t="s">
        <v>1104</v>
      </c>
    </row>
    <row r="366" spans="1:11" x14ac:dyDescent="0.25">
      <c r="A366" t="s">
        <v>763</v>
      </c>
      <c r="B366" s="21">
        <v>1665</v>
      </c>
      <c r="C366" s="21">
        <v>1548</v>
      </c>
      <c r="D366" s="21">
        <v>75</v>
      </c>
      <c r="E366" s="21">
        <v>16</v>
      </c>
      <c r="F366" s="21">
        <v>1</v>
      </c>
      <c r="G366" s="21">
        <v>25</v>
      </c>
      <c r="H366" s="21">
        <v>94.390243902438996</v>
      </c>
      <c r="I366" s="21">
        <v>4.57317073170731</v>
      </c>
      <c r="J366" s="21">
        <v>0.97560975609756095</v>
      </c>
      <c r="K366" s="21">
        <v>6.0975609756097497E-2</v>
      </c>
    </row>
    <row r="367" spans="1:11" x14ac:dyDescent="0.25">
      <c r="A367" t="s">
        <v>764</v>
      </c>
      <c r="B367" s="21">
        <v>908</v>
      </c>
      <c r="C367" s="21">
        <v>848</v>
      </c>
      <c r="D367" s="21">
        <v>30</v>
      </c>
      <c r="E367" s="21">
        <v>4</v>
      </c>
      <c r="F367" s="21" t="s">
        <v>1104</v>
      </c>
      <c r="G367" s="21">
        <v>26</v>
      </c>
      <c r="H367" s="21">
        <v>96.145124716553198</v>
      </c>
      <c r="I367" s="21">
        <v>3.4013605442176802</v>
      </c>
      <c r="J367" s="21">
        <v>0.45351473922902402</v>
      </c>
      <c r="K367" s="21" t="s">
        <v>1104</v>
      </c>
    </row>
    <row r="368" spans="1:11" x14ac:dyDescent="0.25">
      <c r="A368" t="s">
        <v>765</v>
      </c>
      <c r="B368" s="21">
        <v>246</v>
      </c>
      <c r="C368" s="21">
        <v>236</v>
      </c>
      <c r="D368" s="21">
        <v>3</v>
      </c>
      <c r="E368" s="21">
        <v>4</v>
      </c>
      <c r="F368" s="21">
        <v>1</v>
      </c>
      <c r="G368" s="21">
        <v>2</v>
      </c>
      <c r="H368" s="21">
        <v>96.721311475409806</v>
      </c>
      <c r="I368" s="21">
        <v>1.22950819672131</v>
      </c>
      <c r="J368" s="21">
        <v>1.63934426229508</v>
      </c>
      <c r="K368" s="21">
        <v>0.40983606557377</v>
      </c>
    </row>
    <row r="369" spans="1:11" x14ac:dyDescent="0.25">
      <c r="A369" t="s">
        <v>766</v>
      </c>
      <c r="B369" s="21">
        <v>1047</v>
      </c>
      <c r="C369" s="21">
        <v>1009</v>
      </c>
      <c r="D369" s="21">
        <v>23</v>
      </c>
      <c r="E369" s="21">
        <v>10</v>
      </c>
      <c r="F369" s="21" t="s">
        <v>1104</v>
      </c>
      <c r="G369" s="21">
        <v>5</v>
      </c>
      <c r="H369" s="21">
        <v>96.833013435700494</v>
      </c>
      <c r="I369" s="21">
        <v>2.20729366602687</v>
      </c>
      <c r="J369" s="21">
        <v>0.959692898272552</v>
      </c>
      <c r="K369" s="21" t="s">
        <v>1104</v>
      </c>
    </row>
    <row r="370" spans="1:11" x14ac:dyDescent="0.25">
      <c r="A370" t="s">
        <v>767</v>
      </c>
      <c r="B370" s="21">
        <v>3357</v>
      </c>
      <c r="C370" s="21">
        <v>3096</v>
      </c>
      <c r="D370" s="21">
        <v>79</v>
      </c>
      <c r="E370" s="21">
        <v>25</v>
      </c>
      <c r="F370" s="21">
        <v>1</v>
      </c>
      <c r="G370" s="21">
        <v>156</v>
      </c>
      <c r="H370" s="21">
        <v>96.719775070290495</v>
      </c>
      <c r="I370" s="21">
        <v>2.46797875663855</v>
      </c>
      <c r="J370" s="21">
        <v>0.78100593564511001</v>
      </c>
      <c r="K370" s="21">
        <v>3.1240237425804399E-2</v>
      </c>
    </row>
    <row r="371" spans="1:11" x14ac:dyDescent="0.25">
      <c r="A371" t="s">
        <v>768</v>
      </c>
      <c r="B371" s="21">
        <v>775</v>
      </c>
      <c r="C371" s="21">
        <v>753</v>
      </c>
      <c r="D371" s="21">
        <v>14</v>
      </c>
      <c r="E371" s="21">
        <v>7</v>
      </c>
      <c r="F371" s="21" t="s">
        <v>1104</v>
      </c>
      <c r="G371" s="21">
        <v>1</v>
      </c>
      <c r="H371" s="21">
        <v>97.286821705426306</v>
      </c>
      <c r="I371" s="21">
        <v>1.80878552971576</v>
      </c>
      <c r="J371" s="21">
        <v>0.904392764857881</v>
      </c>
      <c r="K371" s="21" t="s">
        <v>1104</v>
      </c>
    </row>
    <row r="372" spans="1:11" x14ac:dyDescent="0.25">
      <c r="A372" t="s">
        <v>769</v>
      </c>
      <c r="B372" s="21">
        <v>932</v>
      </c>
      <c r="C372" s="21">
        <v>875</v>
      </c>
      <c r="D372" s="21">
        <v>29</v>
      </c>
      <c r="E372" s="21">
        <v>4</v>
      </c>
      <c r="F372" s="21" t="s">
        <v>1104</v>
      </c>
      <c r="G372" s="21">
        <v>24</v>
      </c>
      <c r="H372" s="21">
        <v>96.365638766519794</v>
      </c>
      <c r="I372" s="21">
        <v>3.1938325991189398</v>
      </c>
      <c r="J372" s="21">
        <v>0.44052863436123302</v>
      </c>
      <c r="K372" s="21" t="s">
        <v>1104</v>
      </c>
    </row>
    <row r="373" spans="1:11" x14ac:dyDescent="0.25">
      <c r="A373" t="s">
        <v>770</v>
      </c>
      <c r="B373" s="21">
        <v>1938</v>
      </c>
      <c r="C373" s="21">
        <v>1837</v>
      </c>
      <c r="D373" s="21">
        <v>57</v>
      </c>
      <c r="E373" s="21">
        <v>17</v>
      </c>
      <c r="F373" s="21" t="s">
        <v>1104</v>
      </c>
      <c r="G373" s="21">
        <v>27</v>
      </c>
      <c r="H373" s="21">
        <v>96.127681841967501</v>
      </c>
      <c r="I373" s="21">
        <v>2.9827315541601198</v>
      </c>
      <c r="J373" s="21">
        <v>0.88958660387231803</v>
      </c>
      <c r="K373" s="21" t="s">
        <v>1104</v>
      </c>
    </row>
    <row r="374" spans="1:11" x14ac:dyDescent="0.25">
      <c r="A374" t="s">
        <v>289</v>
      </c>
      <c r="B374" s="21">
        <v>143</v>
      </c>
      <c r="C374" s="21">
        <v>134</v>
      </c>
      <c r="D374" s="21">
        <v>4</v>
      </c>
      <c r="E374" s="21" t="s">
        <v>1104</v>
      </c>
      <c r="F374" s="21" t="s">
        <v>1104</v>
      </c>
      <c r="G374" s="21">
        <v>5</v>
      </c>
      <c r="H374" s="21">
        <v>97.101449275362299</v>
      </c>
      <c r="I374" s="21">
        <v>2.8985507246376798</v>
      </c>
      <c r="J374" s="21" t="s">
        <v>1104</v>
      </c>
      <c r="K374" s="21" t="s">
        <v>1104</v>
      </c>
    </row>
    <row r="375" spans="1:11" x14ac:dyDescent="0.25">
      <c r="A375" t="s">
        <v>290</v>
      </c>
      <c r="B375" s="21">
        <v>54725</v>
      </c>
      <c r="C375" s="21">
        <v>51324</v>
      </c>
      <c r="D375" s="21">
        <v>1536</v>
      </c>
      <c r="E375" s="21">
        <v>449</v>
      </c>
      <c r="F375" s="21">
        <v>14</v>
      </c>
      <c r="G375" s="21">
        <v>1402</v>
      </c>
      <c r="H375" s="21">
        <v>96.251148660052806</v>
      </c>
      <c r="I375" s="21">
        <v>2.8805581081334499</v>
      </c>
      <c r="J375" s="21">
        <v>0.84203814489057205</v>
      </c>
      <c r="K375" s="21">
        <v>2.6255086923091302E-2</v>
      </c>
    </row>
    <row r="376" spans="1:11" x14ac:dyDescent="0.25">
      <c r="A376" t="s">
        <v>771</v>
      </c>
      <c r="B376" s="21">
        <v>2701</v>
      </c>
      <c r="C376" s="21">
        <v>2598</v>
      </c>
      <c r="D376" s="21">
        <v>71</v>
      </c>
      <c r="E376" s="21">
        <v>25</v>
      </c>
      <c r="F376" s="21" t="s">
        <v>1104</v>
      </c>
      <c r="G376" s="21">
        <v>7</v>
      </c>
      <c r="H376" s="21">
        <v>96.436525612472096</v>
      </c>
      <c r="I376" s="21">
        <v>2.63548626577579</v>
      </c>
      <c r="J376" s="21">
        <v>0.92798812175204104</v>
      </c>
      <c r="K376" s="21" t="s">
        <v>1104</v>
      </c>
    </row>
    <row r="377" spans="1:11" x14ac:dyDescent="0.25">
      <c r="A377" t="s">
        <v>772</v>
      </c>
      <c r="B377" s="21">
        <v>2659</v>
      </c>
      <c r="C377" s="21">
        <v>2586</v>
      </c>
      <c r="D377" s="21">
        <v>43</v>
      </c>
      <c r="E377" s="21">
        <v>26</v>
      </c>
      <c r="F377" s="21" t="s">
        <v>1104</v>
      </c>
      <c r="G377" s="21">
        <v>4</v>
      </c>
      <c r="H377" s="21">
        <v>97.401129943502795</v>
      </c>
      <c r="I377" s="21">
        <v>1.61958568738229</v>
      </c>
      <c r="J377" s="21">
        <v>0.97928436911487704</v>
      </c>
      <c r="K377" s="21" t="s">
        <v>1104</v>
      </c>
    </row>
    <row r="378" spans="1:11" x14ac:dyDescent="0.25">
      <c r="A378" t="s">
        <v>773</v>
      </c>
      <c r="B378" s="21">
        <v>1055</v>
      </c>
      <c r="C378" s="21">
        <v>998</v>
      </c>
      <c r="D378" s="21">
        <v>40</v>
      </c>
      <c r="E378" s="21">
        <v>13</v>
      </c>
      <c r="F378" s="21" t="s">
        <v>1104</v>
      </c>
      <c r="G378" s="21">
        <v>4</v>
      </c>
      <c r="H378" s="21">
        <v>94.957183634633594</v>
      </c>
      <c r="I378" s="21">
        <v>3.8058991436726899</v>
      </c>
      <c r="J378" s="21">
        <v>1.23691722169362</v>
      </c>
      <c r="K378" s="21" t="s">
        <v>1104</v>
      </c>
    </row>
    <row r="379" spans="1:11" x14ac:dyDescent="0.25">
      <c r="A379" t="s">
        <v>774</v>
      </c>
      <c r="B379" s="21">
        <v>646</v>
      </c>
      <c r="C379" s="21">
        <v>607</v>
      </c>
      <c r="D379" s="21">
        <v>24</v>
      </c>
      <c r="E379" s="21">
        <v>3</v>
      </c>
      <c r="F379" s="21" t="s">
        <v>1104</v>
      </c>
      <c r="G379" s="21">
        <v>12</v>
      </c>
      <c r="H379" s="21">
        <v>95.7413249211356</v>
      </c>
      <c r="I379" s="21">
        <v>3.7854889589905301</v>
      </c>
      <c r="J379" s="21">
        <v>0.47318611987381698</v>
      </c>
      <c r="K379" s="21" t="s">
        <v>1104</v>
      </c>
    </row>
    <row r="380" spans="1:11" x14ac:dyDescent="0.25">
      <c r="A380" t="s">
        <v>775</v>
      </c>
      <c r="B380" s="21">
        <v>5218</v>
      </c>
      <c r="C380" s="21">
        <v>4964</v>
      </c>
      <c r="D380" s="21">
        <v>163</v>
      </c>
      <c r="E380" s="21">
        <v>41</v>
      </c>
      <c r="F380" s="21">
        <v>1</v>
      </c>
      <c r="G380" s="21">
        <v>49</v>
      </c>
      <c r="H380" s="21">
        <v>96.0340491390984</v>
      </c>
      <c r="I380" s="21">
        <v>3.1534145869607202</v>
      </c>
      <c r="J380" s="21">
        <v>0.79319017218030496</v>
      </c>
      <c r="K380" s="21">
        <v>1.9346101760495199E-2</v>
      </c>
    </row>
    <row r="381" spans="1:11" x14ac:dyDescent="0.25">
      <c r="A381" t="s">
        <v>776</v>
      </c>
      <c r="B381" s="21">
        <v>538</v>
      </c>
      <c r="C381" s="21">
        <v>511</v>
      </c>
      <c r="D381" s="21">
        <v>24</v>
      </c>
      <c r="E381" s="21">
        <v>3</v>
      </c>
      <c r="F381" s="21" t="s">
        <v>1104</v>
      </c>
      <c r="G381" s="21" t="s">
        <v>1104</v>
      </c>
      <c r="H381" s="21">
        <v>94.981412639405207</v>
      </c>
      <c r="I381" s="21">
        <v>4.4609665427509197</v>
      </c>
      <c r="J381" s="21">
        <v>0.55762081784386597</v>
      </c>
      <c r="K381" s="21" t="s">
        <v>1104</v>
      </c>
    </row>
    <row r="382" spans="1:11" x14ac:dyDescent="0.25">
      <c r="A382" t="s">
        <v>777</v>
      </c>
      <c r="B382" s="21">
        <v>1256</v>
      </c>
      <c r="C382" s="21">
        <v>1185</v>
      </c>
      <c r="D382" s="21">
        <v>51</v>
      </c>
      <c r="E382" s="21">
        <v>9</v>
      </c>
      <c r="F382" s="21">
        <v>2</v>
      </c>
      <c r="G382" s="21">
        <v>9</v>
      </c>
      <c r="H382" s="21">
        <v>95.028067361667993</v>
      </c>
      <c r="I382" s="21">
        <v>4.0898155573376096</v>
      </c>
      <c r="J382" s="21">
        <v>0.72173215717722505</v>
      </c>
      <c r="K382" s="21">
        <v>0.16038492381716099</v>
      </c>
    </row>
    <row r="383" spans="1:11" x14ac:dyDescent="0.25">
      <c r="A383" t="s">
        <v>778</v>
      </c>
      <c r="B383" s="21">
        <v>1528</v>
      </c>
      <c r="C383" s="21">
        <v>1452</v>
      </c>
      <c r="D383" s="21">
        <v>58</v>
      </c>
      <c r="E383" s="21">
        <v>12</v>
      </c>
      <c r="F383" s="21" t="s">
        <v>1104</v>
      </c>
      <c r="G383" s="21">
        <v>6</v>
      </c>
      <c r="H383" s="21">
        <v>95.400788436268002</v>
      </c>
      <c r="I383" s="21">
        <v>3.8107752956635998</v>
      </c>
      <c r="J383" s="21">
        <v>0.788436268068331</v>
      </c>
      <c r="K383" s="21" t="s">
        <v>1104</v>
      </c>
    </row>
    <row r="384" spans="1:11" x14ac:dyDescent="0.25">
      <c r="A384" t="s">
        <v>779</v>
      </c>
      <c r="B384" s="21">
        <v>1272</v>
      </c>
      <c r="C384" s="21">
        <v>1194</v>
      </c>
      <c r="D384" s="21">
        <v>61</v>
      </c>
      <c r="E384" s="21">
        <v>15</v>
      </c>
      <c r="F384" s="21">
        <v>1</v>
      </c>
      <c r="G384" s="21">
        <v>1</v>
      </c>
      <c r="H384" s="21">
        <v>93.941778127458605</v>
      </c>
      <c r="I384" s="21">
        <v>4.7993705743508999</v>
      </c>
      <c r="J384" s="21">
        <v>1.1801730920535001</v>
      </c>
      <c r="K384" s="21">
        <v>7.8678206136900006E-2</v>
      </c>
    </row>
    <row r="385" spans="1:11" x14ac:dyDescent="0.25">
      <c r="A385" t="s">
        <v>780</v>
      </c>
      <c r="B385" s="21">
        <v>987</v>
      </c>
      <c r="C385" s="21">
        <v>952</v>
      </c>
      <c r="D385" s="21">
        <v>21</v>
      </c>
      <c r="E385" s="21">
        <v>5</v>
      </c>
      <c r="F385" s="21">
        <v>3</v>
      </c>
      <c r="G385" s="21">
        <v>6</v>
      </c>
      <c r="H385" s="21">
        <v>97.043832823649296</v>
      </c>
      <c r="I385" s="21">
        <v>2.1406727828746099</v>
      </c>
      <c r="J385" s="21">
        <v>0.509683995922528</v>
      </c>
      <c r="K385" s="21">
        <v>0.30581039755351602</v>
      </c>
    </row>
    <row r="386" spans="1:11" x14ac:dyDescent="0.25">
      <c r="A386" t="s">
        <v>781</v>
      </c>
      <c r="B386" s="21">
        <v>1025</v>
      </c>
      <c r="C386" s="21">
        <v>971</v>
      </c>
      <c r="D386" s="21">
        <v>33</v>
      </c>
      <c r="E386" s="21">
        <v>5</v>
      </c>
      <c r="F386" s="21" t="s">
        <v>1104</v>
      </c>
      <c r="G386" s="21">
        <v>16</v>
      </c>
      <c r="H386" s="21">
        <v>96.233894945490505</v>
      </c>
      <c r="I386" s="21">
        <v>3.27056491575817</v>
      </c>
      <c r="J386" s="21">
        <v>0.49554013875123798</v>
      </c>
      <c r="K386" s="21" t="s">
        <v>1104</v>
      </c>
    </row>
    <row r="387" spans="1:11" x14ac:dyDescent="0.25">
      <c r="A387" t="s">
        <v>782</v>
      </c>
      <c r="B387" s="21">
        <v>857</v>
      </c>
      <c r="C387" s="21">
        <v>826</v>
      </c>
      <c r="D387" s="21">
        <v>25</v>
      </c>
      <c r="E387" s="21">
        <v>3</v>
      </c>
      <c r="F387" s="21" t="s">
        <v>1104</v>
      </c>
      <c r="G387" s="21">
        <v>3</v>
      </c>
      <c r="H387" s="21">
        <v>96.721311475409806</v>
      </c>
      <c r="I387" s="21">
        <v>2.9274004683840702</v>
      </c>
      <c r="J387" s="21">
        <v>0.35128805620608899</v>
      </c>
      <c r="K387" s="21" t="s">
        <v>1104</v>
      </c>
    </row>
    <row r="388" spans="1:11" x14ac:dyDescent="0.25">
      <c r="A388" t="s">
        <v>783</v>
      </c>
      <c r="B388" s="21">
        <v>1577</v>
      </c>
      <c r="C388" s="21">
        <v>1504</v>
      </c>
      <c r="D388" s="21">
        <v>56</v>
      </c>
      <c r="E388" s="21">
        <v>11</v>
      </c>
      <c r="F388" s="21" t="s">
        <v>1104</v>
      </c>
      <c r="G388" s="21">
        <v>6</v>
      </c>
      <c r="H388" s="21">
        <v>95.735200509229699</v>
      </c>
      <c r="I388" s="21">
        <v>3.56460852959898</v>
      </c>
      <c r="J388" s="21">
        <v>0.70019096117122803</v>
      </c>
      <c r="K388" s="21" t="s">
        <v>1104</v>
      </c>
    </row>
    <row r="389" spans="1:11" x14ac:dyDescent="0.25">
      <c r="A389" t="s">
        <v>784</v>
      </c>
      <c r="B389" s="21">
        <v>3677</v>
      </c>
      <c r="C389" s="21">
        <v>3560</v>
      </c>
      <c r="D389" s="21">
        <v>74</v>
      </c>
      <c r="E389" s="21">
        <v>35</v>
      </c>
      <c r="F389" s="21" t="s">
        <v>1104</v>
      </c>
      <c r="G389" s="21">
        <v>8</v>
      </c>
      <c r="H389" s="21">
        <v>97.029163259743797</v>
      </c>
      <c r="I389" s="21">
        <v>2.0168983374216398</v>
      </c>
      <c r="J389" s="21">
        <v>0.953938402834559</v>
      </c>
      <c r="K389" s="21" t="s">
        <v>1104</v>
      </c>
    </row>
    <row r="390" spans="1:11" x14ac:dyDescent="0.25">
      <c r="A390" t="s">
        <v>785</v>
      </c>
      <c r="B390" s="21">
        <v>6917</v>
      </c>
      <c r="C390" s="21">
        <v>6641</v>
      </c>
      <c r="D390" s="21">
        <v>178</v>
      </c>
      <c r="E390" s="21">
        <v>54</v>
      </c>
      <c r="F390" s="21">
        <v>7</v>
      </c>
      <c r="G390" s="21">
        <v>37</v>
      </c>
      <c r="H390" s="21">
        <v>96.526162790697597</v>
      </c>
      <c r="I390" s="21">
        <v>2.5872093023255802</v>
      </c>
      <c r="J390" s="21">
        <v>0.78488372093023195</v>
      </c>
      <c r="K390" s="21">
        <v>0.101744186046511</v>
      </c>
    </row>
    <row r="391" spans="1:11" x14ac:dyDescent="0.25">
      <c r="A391" t="s">
        <v>786</v>
      </c>
      <c r="B391" s="21">
        <v>2141</v>
      </c>
      <c r="C391" s="21">
        <v>2073</v>
      </c>
      <c r="D391" s="21">
        <v>51</v>
      </c>
      <c r="E391" s="21">
        <v>14</v>
      </c>
      <c r="F391" s="21" t="s">
        <v>1104</v>
      </c>
      <c r="G391" s="21">
        <v>3</v>
      </c>
      <c r="H391" s="21">
        <v>96.959775491113106</v>
      </c>
      <c r="I391" s="21">
        <v>2.38540692235734</v>
      </c>
      <c r="J391" s="21">
        <v>0.65481758652946598</v>
      </c>
      <c r="K391" s="21" t="s">
        <v>1104</v>
      </c>
    </row>
    <row r="392" spans="1:11" x14ac:dyDescent="0.25">
      <c r="A392" t="s">
        <v>787</v>
      </c>
      <c r="B392" s="21">
        <v>688</v>
      </c>
      <c r="C392" s="21">
        <v>646</v>
      </c>
      <c r="D392" s="21">
        <v>36</v>
      </c>
      <c r="E392" s="21">
        <v>2</v>
      </c>
      <c r="F392" s="21" t="s">
        <v>1104</v>
      </c>
      <c r="G392" s="21">
        <v>4</v>
      </c>
      <c r="H392" s="21">
        <v>94.4444444444444</v>
      </c>
      <c r="I392" s="21">
        <v>5.2631578947368398</v>
      </c>
      <c r="J392" s="21">
        <v>0.29239766081871299</v>
      </c>
      <c r="K392" s="21" t="s">
        <v>1104</v>
      </c>
    </row>
    <row r="393" spans="1:11" x14ac:dyDescent="0.25">
      <c r="A393" t="s">
        <v>788</v>
      </c>
      <c r="B393" s="21">
        <v>1056</v>
      </c>
      <c r="C393" s="21">
        <v>999</v>
      </c>
      <c r="D393" s="21">
        <v>31</v>
      </c>
      <c r="E393" s="21">
        <v>15</v>
      </c>
      <c r="F393" s="21" t="s">
        <v>1104</v>
      </c>
      <c r="G393" s="21">
        <v>11</v>
      </c>
      <c r="H393" s="21">
        <v>95.598086124401902</v>
      </c>
      <c r="I393" s="21">
        <v>2.9665071770334901</v>
      </c>
      <c r="J393" s="21">
        <v>1.4354066985645899</v>
      </c>
      <c r="K393" s="21" t="s">
        <v>1104</v>
      </c>
    </row>
    <row r="394" spans="1:11" x14ac:dyDescent="0.25">
      <c r="A394" t="s">
        <v>789</v>
      </c>
      <c r="B394" s="21">
        <v>943</v>
      </c>
      <c r="C394" s="21">
        <v>913</v>
      </c>
      <c r="D394" s="21">
        <v>19</v>
      </c>
      <c r="E394" s="21">
        <v>9</v>
      </c>
      <c r="F394" s="21" t="s">
        <v>1104</v>
      </c>
      <c r="G394" s="21">
        <v>2</v>
      </c>
      <c r="H394" s="21">
        <v>97.024442082890502</v>
      </c>
      <c r="I394" s="21">
        <v>2.01912858660998</v>
      </c>
      <c r="J394" s="21">
        <v>0.95642933049946799</v>
      </c>
      <c r="K394" s="21" t="s">
        <v>1104</v>
      </c>
    </row>
    <row r="395" spans="1:11" x14ac:dyDescent="0.25">
      <c r="A395" t="s">
        <v>790</v>
      </c>
      <c r="B395" s="21">
        <v>220</v>
      </c>
      <c r="C395" s="21">
        <v>215</v>
      </c>
      <c r="D395" s="21">
        <v>1</v>
      </c>
      <c r="E395" s="21">
        <v>2</v>
      </c>
      <c r="F395" s="21" t="s">
        <v>1104</v>
      </c>
      <c r="G395" s="21">
        <v>2</v>
      </c>
      <c r="H395" s="21">
        <v>98.623853211009106</v>
      </c>
      <c r="I395" s="21">
        <v>0.45871559633027498</v>
      </c>
      <c r="J395" s="21">
        <v>0.91743119266054995</v>
      </c>
      <c r="K395" s="21" t="s">
        <v>1104</v>
      </c>
    </row>
    <row r="396" spans="1:11" x14ac:dyDescent="0.25">
      <c r="A396" t="s">
        <v>791</v>
      </c>
      <c r="B396" s="21">
        <v>1230</v>
      </c>
      <c r="C396" s="21">
        <v>1168</v>
      </c>
      <c r="D396" s="21">
        <v>55</v>
      </c>
      <c r="E396" s="21">
        <v>4</v>
      </c>
      <c r="F396" s="21" t="s">
        <v>1104</v>
      </c>
      <c r="G396" s="21">
        <v>3</v>
      </c>
      <c r="H396" s="21">
        <v>95.191524042379697</v>
      </c>
      <c r="I396" s="21">
        <v>4.4824775876120597</v>
      </c>
      <c r="J396" s="21">
        <v>0.32599837000814902</v>
      </c>
      <c r="K396" s="21" t="s">
        <v>1104</v>
      </c>
    </row>
    <row r="397" spans="1:11" x14ac:dyDescent="0.25">
      <c r="A397" t="s">
        <v>792</v>
      </c>
      <c r="B397" s="21">
        <v>3564</v>
      </c>
      <c r="C397" s="21">
        <v>3441</v>
      </c>
      <c r="D397" s="21">
        <v>80</v>
      </c>
      <c r="E397" s="21">
        <v>28</v>
      </c>
      <c r="F397" s="21">
        <v>3</v>
      </c>
      <c r="G397" s="21">
        <v>12</v>
      </c>
      <c r="H397" s="21">
        <v>96.875</v>
      </c>
      <c r="I397" s="21">
        <v>2.2522522522522501</v>
      </c>
      <c r="J397" s="21">
        <v>0.78828828828828801</v>
      </c>
      <c r="K397" s="21">
        <v>8.4459459459459402E-2</v>
      </c>
    </row>
    <row r="398" spans="1:11" x14ac:dyDescent="0.25">
      <c r="A398" t="s">
        <v>793</v>
      </c>
      <c r="B398" s="21">
        <v>188</v>
      </c>
      <c r="C398" s="21">
        <v>185</v>
      </c>
      <c r="D398" s="21">
        <v>3</v>
      </c>
      <c r="E398" s="21" t="s">
        <v>1104</v>
      </c>
      <c r="F398" s="21" t="s">
        <v>1104</v>
      </c>
      <c r="G398" s="21" t="s">
        <v>1104</v>
      </c>
      <c r="H398" s="21">
        <v>98.404255319148902</v>
      </c>
      <c r="I398" s="21">
        <v>1.59574468085106</v>
      </c>
      <c r="J398" s="21" t="s">
        <v>1104</v>
      </c>
      <c r="K398" s="21" t="s">
        <v>1104</v>
      </c>
    </row>
    <row r="399" spans="1:11" x14ac:dyDescent="0.25">
      <c r="A399" t="s">
        <v>794</v>
      </c>
      <c r="B399" s="21">
        <v>1274</v>
      </c>
      <c r="C399" s="21">
        <v>1226</v>
      </c>
      <c r="D399" s="21">
        <v>33</v>
      </c>
      <c r="E399" s="21">
        <v>12</v>
      </c>
      <c r="F399" s="21" t="s">
        <v>1104</v>
      </c>
      <c r="G399" s="21">
        <v>3</v>
      </c>
      <c r="H399" s="21">
        <v>96.459480723839405</v>
      </c>
      <c r="I399" s="21">
        <v>2.5963808025177002</v>
      </c>
      <c r="J399" s="21">
        <v>0.94413847364280001</v>
      </c>
      <c r="K399" s="21" t="s">
        <v>1104</v>
      </c>
    </row>
    <row r="400" spans="1:11" x14ac:dyDescent="0.25">
      <c r="A400" t="s">
        <v>795</v>
      </c>
      <c r="B400" s="21">
        <v>1742</v>
      </c>
      <c r="C400" s="21">
        <v>1635</v>
      </c>
      <c r="D400" s="21">
        <v>85</v>
      </c>
      <c r="E400" s="21">
        <v>14</v>
      </c>
      <c r="F400" s="21" t="s">
        <v>1104</v>
      </c>
      <c r="G400" s="21">
        <v>8</v>
      </c>
      <c r="H400" s="21">
        <v>94.290657439446306</v>
      </c>
      <c r="I400" s="21">
        <v>4.9019607843137196</v>
      </c>
      <c r="J400" s="21">
        <v>0.80738177623990703</v>
      </c>
      <c r="K400" s="21" t="s">
        <v>1104</v>
      </c>
    </row>
    <row r="401" spans="1:11" x14ac:dyDescent="0.25">
      <c r="A401" t="s">
        <v>796</v>
      </c>
      <c r="B401" s="21">
        <v>956</v>
      </c>
      <c r="C401" s="21">
        <v>900</v>
      </c>
      <c r="D401" s="21">
        <v>43</v>
      </c>
      <c r="E401" s="21">
        <v>7</v>
      </c>
      <c r="F401" s="21">
        <v>1</v>
      </c>
      <c r="G401" s="21">
        <v>5</v>
      </c>
      <c r="H401" s="21">
        <v>94.637223974763401</v>
      </c>
      <c r="I401" s="21">
        <v>4.5215562565720298</v>
      </c>
      <c r="J401" s="21">
        <v>0.73606729758149303</v>
      </c>
      <c r="K401" s="21">
        <v>0.10515247108307001</v>
      </c>
    </row>
    <row r="402" spans="1:11" x14ac:dyDescent="0.25">
      <c r="A402" t="s">
        <v>797</v>
      </c>
      <c r="B402" s="21">
        <v>215</v>
      </c>
      <c r="C402" s="21">
        <v>200</v>
      </c>
      <c r="D402" s="21">
        <v>12</v>
      </c>
      <c r="E402" s="21">
        <v>3</v>
      </c>
      <c r="F402" s="21" t="s">
        <v>1104</v>
      </c>
      <c r="G402" s="21" t="s">
        <v>1104</v>
      </c>
      <c r="H402" s="21">
        <v>93.023255813953398</v>
      </c>
      <c r="I402" s="21">
        <v>5.5813953488371997</v>
      </c>
      <c r="J402" s="21">
        <v>1.3953488372092999</v>
      </c>
      <c r="K402" s="21" t="s">
        <v>1104</v>
      </c>
    </row>
    <row r="403" spans="1:11" x14ac:dyDescent="0.25">
      <c r="A403" t="s">
        <v>798</v>
      </c>
      <c r="B403" s="21">
        <v>979</v>
      </c>
      <c r="C403" s="21">
        <v>936</v>
      </c>
      <c r="D403" s="21">
        <v>29</v>
      </c>
      <c r="E403" s="21">
        <v>10</v>
      </c>
      <c r="F403" s="21" t="s">
        <v>1104</v>
      </c>
      <c r="G403" s="21">
        <v>4</v>
      </c>
      <c r="H403" s="21">
        <v>96</v>
      </c>
      <c r="I403" s="21">
        <v>2.97435897435897</v>
      </c>
      <c r="J403" s="21">
        <v>1.02564102564102</v>
      </c>
      <c r="K403" s="21" t="s">
        <v>1104</v>
      </c>
    </row>
    <row r="404" spans="1:11" x14ac:dyDescent="0.25">
      <c r="A404" t="s">
        <v>799</v>
      </c>
      <c r="B404" s="21">
        <v>3111</v>
      </c>
      <c r="C404" s="21">
        <v>2981</v>
      </c>
      <c r="D404" s="21">
        <v>93</v>
      </c>
      <c r="E404" s="21">
        <v>25</v>
      </c>
      <c r="F404" s="21">
        <v>1</v>
      </c>
      <c r="G404" s="21">
        <v>11</v>
      </c>
      <c r="H404" s="21">
        <v>96.161290322580598</v>
      </c>
      <c r="I404" s="21">
        <v>3</v>
      </c>
      <c r="J404" s="21">
        <v>0.80645161290322498</v>
      </c>
      <c r="K404" s="21">
        <v>3.2258064516128997E-2</v>
      </c>
    </row>
    <row r="405" spans="1:11" x14ac:dyDescent="0.25">
      <c r="A405" t="s">
        <v>800</v>
      </c>
      <c r="B405" s="21">
        <v>813</v>
      </c>
      <c r="C405" s="21">
        <v>788</v>
      </c>
      <c r="D405" s="21">
        <v>21</v>
      </c>
      <c r="E405" s="21">
        <v>3</v>
      </c>
      <c r="F405" s="21" t="s">
        <v>1104</v>
      </c>
      <c r="G405" s="21">
        <v>1</v>
      </c>
      <c r="H405" s="21">
        <v>97.044334975369395</v>
      </c>
      <c r="I405" s="21">
        <v>2.5862068965517202</v>
      </c>
      <c r="J405" s="21">
        <v>0.36945812807881701</v>
      </c>
      <c r="K405" s="21" t="s">
        <v>1104</v>
      </c>
    </row>
    <row r="406" spans="1:11" x14ac:dyDescent="0.25">
      <c r="A406" t="s">
        <v>801</v>
      </c>
      <c r="B406" s="21">
        <v>895</v>
      </c>
      <c r="C406" s="21">
        <v>852</v>
      </c>
      <c r="D406" s="21">
        <v>31</v>
      </c>
      <c r="E406" s="21">
        <v>10</v>
      </c>
      <c r="F406" s="21" t="s">
        <v>1104</v>
      </c>
      <c r="G406" s="21">
        <v>2</v>
      </c>
      <c r="H406" s="21">
        <v>95.408734602463596</v>
      </c>
      <c r="I406" s="21">
        <v>3.4714445688689799</v>
      </c>
      <c r="J406" s="21">
        <v>1.1198208286674101</v>
      </c>
      <c r="K406" s="21" t="s">
        <v>1104</v>
      </c>
    </row>
    <row r="407" spans="1:11" x14ac:dyDescent="0.25">
      <c r="A407" t="s">
        <v>802</v>
      </c>
      <c r="B407" s="21">
        <v>1920</v>
      </c>
      <c r="C407" s="21">
        <v>1802</v>
      </c>
      <c r="D407" s="21">
        <v>79</v>
      </c>
      <c r="E407" s="21">
        <v>13</v>
      </c>
      <c r="F407" s="21" t="s">
        <v>1104</v>
      </c>
      <c r="G407" s="21">
        <v>26</v>
      </c>
      <c r="H407" s="21">
        <v>95.142555438225898</v>
      </c>
      <c r="I407" s="21">
        <v>4.1710665258711703</v>
      </c>
      <c r="J407" s="21">
        <v>0.68637803590285096</v>
      </c>
      <c r="K407" s="21" t="s">
        <v>1104</v>
      </c>
    </row>
    <row r="408" spans="1:11" x14ac:dyDescent="0.25">
      <c r="A408" t="s">
        <v>305</v>
      </c>
      <c r="B408" s="21">
        <v>133</v>
      </c>
      <c r="C408" s="21">
        <v>127</v>
      </c>
      <c r="D408" s="21">
        <v>3</v>
      </c>
      <c r="E408" s="21">
        <v>1</v>
      </c>
      <c r="F408" s="21" t="s">
        <v>1104</v>
      </c>
      <c r="G408" s="21">
        <v>2</v>
      </c>
      <c r="H408" s="21">
        <v>96.946564885496102</v>
      </c>
      <c r="I408" s="21">
        <v>2.2900763358778602</v>
      </c>
      <c r="J408" s="21">
        <v>0.76335877862595403</v>
      </c>
      <c r="K408" s="21" t="s">
        <v>1104</v>
      </c>
    </row>
    <row r="409" spans="1:11" x14ac:dyDescent="0.25">
      <c r="A409" t="s">
        <v>306</v>
      </c>
      <c r="B409" s="21">
        <v>53981</v>
      </c>
      <c r="C409" s="21">
        <v>51636</v>
      </c>
      <c r="D409" s="21">
        <v>1627</v>
      </c>
      <c r="E409" s="21">
        <v>432</v>
      </c>
      <c r="F409" s="21">
        <v>19</v>
      </c>
      <c r="G409" s="21">
        <v>267</v>
      </c>
      <c r="H409" s="21">
        <v>96.131362400863793</v>
      </c>
      <c r="I409" s="21">
        <v>3.0290054734333598</v>
      </c>
      <c r="J409" s="21">
        <v>0.80425959712551598</v>
      </c>
      <c r="K409" s="21">
        <v>3.5372528577279599E-2</v>
      </c>
    </row>
    <row r="410" spans="1:11" x14ac:dyDescent="0.25">
      <c r="A410" t="s">
        <v>803</v>
      </c>
      <c r="B410" s="21">
        <v>2590</v>
      </c>
      <c r="C410" s="21">
        <v>2471</v>
      </c>
      <c r="D410" s="21">
        <v>103</v>
      </c>
      <c r="E410" s="21">
        <v>16</v>
      </c>
      <c r="F410" s="21" t="s">
        <v>1104</v>
      </c>
      <c r="G410" s="21" t="s">
        <v>1104</v>
      </c>
      <c r="H410" s="21">
        <v>95.405405405405403</v>
      </c>
      <c r="I410" s="21">
        <v>3.9768339768339702</v>
      </c>
      <c r="J410" s="21">
        <v>0.61776061776061697</v>
      </c>
      <c r="K410" s="21" t="s">
        <v>1104</v>
      </c>
    </row>
    <row r="411" spans="1:11" x14ac:dyDescent="0.25">
      <c r="A411" t="s">
        <v>804</v>
      </c>
      <c r="B411" s="21">
        <v>2589</v>
      </c>
      <c r="C411" s="21">
        <v>2500</v>
      </c>
      <c r="D411" s="21">
        <v>67</v>
      </c>
      <c r="E411" s="21">
        <v>20</v>
      </c>
      <c r="F411" s="21" t="s">
        <v>1104</v>
      </c>
      <c r="G411" s="21">
        <v>2</v>
      </c>
      <c r="H411" s="21">
        <v>96.6370313103981</v>
      </c>
      <c r="I411" s="21">
        <v>2.58987243911867</v>
      </c>
      <c r="J411" s="21">
        <v>0.77309625048318498</v>
      </c>
      <c r="K411" s="21" t="s">
        <v>1104</v>
      </c>
    </row>
    <row r="412" spans="1:11" x14ac:dyDescent="0.25">
      <c r="A412" t="s">
        <v>805</v>
      </c>
      <c r="B412" s="21">
        <v>975</v>
      </c>
      <c r="C412" s="21">
        <v>904</v>
      </c>
      <c r="D412" s="21">
        <v>54</v>
      </c>
      <c r="E412" s="21">
        <v>11</v>
      </c>
      <c r="F412" s="21">
        <v>1</v>
      </c>
      <c r="G412" s="21">
        <v>5</v>
      </c>
      <c r="H412" s="21">
        <v>93.195876288659704</v>
      </c>
      <c r="I412" s="21">
        <v>5.5670103092783503</v>
      </c>
      <c r="J412" s="21">
        <v>1.1340206185567001</v>
      </c>
      <c r="K412" s="21">
        <v>0.103092783505154</v>
      </c>
    </row>
    <row r="413" spans="1:11" x14ac:dyDescent="0.25">
      <c r="A413" t="s">
        <v>806</v>
      </c>
      <c r="B413" s="21">
        <v>682</v>
      </c>
      <c r="C413" s="21">
        <v>640</v>
      </c>
      <c r="D413" s="21">
        <v>12</v>
      </c>
      <c r="E413" s="21">
        <v>7</v>
      </c>
      <c r="F413" s="21" t="s">
        <v>1104</v>
      </c>
      <c r="G413" s="21">
        <v>23</v>
      </c>
      <c r="H413" s="21">
        <v>97.116843702579601</v>
      </c>
      <c r="I413" s="21">
        <v>1.8209408194233601</v>
      </c>
      <c r="J413" s="21">
        <v>1.0622154779969599</v>
      </c>
      <c r="K413" s="21" t="s">
        <v>1104</v>
      </c>
    </row>
    <row r="414" spans="1:11" x14ac:dyDescent="0.25">
      <c r="A414" t="s">
        <v>807</v>
      </c>
      <c r="B414" s="21">
        <v>5104</v>
      </c>
      <c r="C414" s="21">
        <v>4768</v>
      </c>
      <c r="D414" s="21">
        <v>208</v>
      </c>
      <c r="E414" s="21">
        <v>51</v>
      </c>
      <c r="F414" s="21" t="s">
        <v>1104</v>
      </c>
      <c r="G414" s="21">
        <v>77</v>
      </c>
      <c r="H414" s="21">
        <v>94.847821762482596</v>
      </c>
      <c r="I414" s="21">
        <v>4.1376566540680297</v>
      </c>
      <c r="J414" s="21">
        <v>1.0145215834493699</v>
      </c>
      <c r="K414" s="21" t="s">
        <v>1104</v>
      </c>
    </row>
    <row r="415" spans="1:11" x14ac:dyDescent="0.25">
      <c r="A415" t="s">
        <v>808</v>
      </c>
      <c r="B415" s="21">
        <v>517</v>
      </c>
      <c r="C415" s="21">
        <v>498</v>
      </c>
      <c r="D415" s="21">
        <v>11</v>
      </c>
      <c r="E415" s="21">
        <v>8</v>
      </c>
      <c r="F415" s="21" t="s">
        <v>1104</v>
      </c>
      <c r="G415" s="21" t="s">
        <v>1104</v>
      </c>
      <c r="H415" s="21">
        <v>96.324951644100494</v>
      </c>
      <c r="I415" s="21">
        <v>2.1276595744680802</v>
      </c>
      <c r="J415" s="21">
        <v>1.5473887814313301</v>
      </c>
      <c r="K415" s="21" t="s">
        <v>1104</v>
      </c>
    </row>
    <row r="416" spans="1:11" x14ac:dyDescent="0.25">
      <c r="A416" t="s">
        <v>809</v>
      </c>
      <c r="B416" s="21">
        <v>1239</v>
      </c>
      <c r="C416" s="21">
        <v>1174</v>
      </c>
      <c r="D416" s="21">
        <v>52</v>
      </c>
      <c r="E416" s="21">
        <v>10</v>
      </c>
      <c r="F416" s="21">
        <v>1</v>
      </c>
      <c r="G416" s="21">
        <v>2</v>
      </c>
      <c r="H416" s="21">
        <v>94.907033144704897</v>
      </c>
      <c r="I416" s="21">
        <v>4.2037186742117996</v>
      </c>
      <c r="J416" s="21">
        <v>0.80840743734842302</v>
      </c>
      <c r="K416" s="21">
        <v>8.0840743734842305E-2</v>
      </c>
    </row>
    <row r="417" spans="1:11" x14ac:dyDescent="0.25">
      <c r="A417" t="s">
        <v>810</v>
      </c>
      <c r="B417" s="21">
        <v>1562</v>
      </c>
      <c r="C417" s="21">
        <v>1469</v>
      </c>
      <c r="D417" s="21">
        <v>72</v>
      </c>
      <c r="E417" s="21">
        <v>15</v>
      </c>
      <c r="F417" s="21" t="s">
        <v>1104</v>
      </c>
      <c r="G417" s="21">
        <v>6</v>
      </c>
      <c r="H417" s="21">
        <v>94.408740359897095</v>
      </c>
      <c r="I417" s="21">
        <v>4.6272493573264697</v>
      </c>
      <c r="J417" s="21">
        <v>0.96401028277634904</v>
      </c>
      <c r="K417" s="21" t="s">
        <v>1104</v>
      </c>
    </row>
    <row r="418" spans="1:11" x14ac:dyDescent="0.25">
      <c r="A418" t="s">
        <v>811</v>
      </c>
      <c r="B418" s="21">
        <v>1217</v>
      </c>
      <c r="C418" s="21">
        <v>1152</v>
      </c>
      <c r="D418" s="21">
        <v>44</v>
      </c>
      <c r="E418" s="21">
        <v>15</v>
      </c>
      <c r="F418" s="21">
        <v>1</v>
      </c>
      <c r="G418" s="21">
        <v>5</v>
      </c>
      <c r="H418" s="21">
        <v>95.049504950495006</v>
      </c>
      <c r="I418" s="21">
        <v>3.6303630363036299</v>
      </c>
      <c r="J418" s="21">
        <v>1.2376237623762301</v>
      </c>
      <c r="K418" s="21">
        <v>8.2508250825082494E-2</v>
      </c>
    </row>
    <row r="419" spans="1:11" x14ac:dyDescent="0.25">
      <c r="A419" t="s">
        <v>812</v>
      </c>
      <c r="B419" s="21">
        <v>966</v>
      </c>
      <c r="C419" s="21">
        <v>939</v>
      </c>
      <c r="D419" s="21">
        <v>17</v>
      </c>
      <c r="E419" s="21">
        <v>8</v>
      </c>
      <c r="F419" s="21" t="s">
        <v>1104</v>
      </c>
      <c r="G419" s="21">
        <v>2</v>
      </c>
      <c r="H419" s="21">
        <v>97.406639004149298</v>
      </c>
      <c r="I419" s="21">
        <v>1.7634854771784201</v>
      </c>
      <c r="J419" s="21">
        <v>0.829875518672199</v>
      </c>
      <c r="K419" s="21" t="s">
        <v>1104</v>
      </c>
    </row>
    <row r="420" spans="1:11" x14ac:dyDescent="0.25">
      <c r="A420" t="s">
        <v>813</v>
      </c>
      <c r="B420" s="21">
        <v>1000</v>
      </c>
      <c r="C420" s="21">
        <v>950</v>
      </c>
      <c r="D420" s="21">
        <v>27</v>
      </c>
      <c r="E420" s="21">
        <v>9</v>
      </c>
      <c r="F420" s="21" t="s">
        <v>1104</v>
      </c>
      <c r="G420" s="21">
        <v>14</v>
      </c>
      <c r="H420" s="21">
        <v>96.348884381338706</v>
      </c>
      <c r="I420" s="21">
        <v>2.73833671399594</v>
      </c>
      <c r="J420" s="21">
        <v>0.91277890466531397</v>
      </c>
      <c r="K420" s="21" t="s">
        <v>1104</v>
      </c>
    </row>
    <row r="421" spans="1:11" x14ac:dyDescent="0.25">
      <c r="A421" t="s">
        <v>814</v>
      </c>
      <c r="B421" s="21">
        <v>844</v>
      </c>
      <c r="C421" s="21">
        <v>805</v>
      </c>
      <c r="D421" s="21">
        <v>28</v>
      </c>
      <c r="E421" s="21">
        <v>9</v>
      </c>
      <c r="F421" s="21" t="s">
        <v>1104</v>
      </c>
      <c r="G421" s="21">
        <v>2</v>
      </c>
      <c r="H421" s="21">
        <v>95.605700712588998</v>
      </c>
      <c r="I421" s="21">
        <v>3.3254156769596199</v>
      </c>
      <c r="J421" s="21">
        <v>1.0688836104513</v>
      </c>
      <c r="K421" s="21" t="s">
        <v>1104</v>
      </c>
    </row>
    <row r="422" spans="1:11" x14ac:dyDescent="0.25">
      <c r="A422" t="s">
        <v>815</v>
      </c>
      <c r="B422" s="21">
        <v>1549</v>
      </c>
      <c r="C422" s="21">
        <v>1481</v>
      </c>
      <c r="D422" s="21">
        <v>48</v>
      </c>
      <c r="E422" s="21">
        <v>10</v>
      </c>
      <c r="F422" s="21" t="s">
        <v>1104</v>
      </c>
      <c r="G422" s="21">
        <v>10</v>
      </c>
      <c r="H422" s="21">
        <v>96.231319038336494</v>
      </c>
      <c r="I422" s="21">
        <v>3.11890838206627</v>
      </c>
      <c r="J422" s="21">
        <v>0.64977257959714096</v>
      </c>
      <c r="K422" s="21" t="s">
        <v>1104</v>
      </c>
    </row>
    <row r="423" spans="1:11" x14ac:dyDescent="0.25">
      <c r="A423" t="s">
        <v>816</v>
      </c>
      <c r="B423" s="21">
        <v>3607</v>
      </c>
      <c r="C423" s="21">
        <v>3483</v>
      </c>
      <c r="D423" s="21">
        <v>78</v>
      </c>
      <c r="E423" s="21">
        <v>34</v>
      </c>
      <c r="F423" s="21" t="s">
        <v>1104</v>
      </c>
      <c r="G423" s="21">
        <v>12</v>
      </c>
      <c r="H423" s="21">
        <v>96.884561891516</v>
      </c>
      <c r="I423" s="21">
        <v>2.1696801112656399</v>
      </c>
      <c r="J423" s="21">
        <v>0.94575799721835796</v>
      </c>
      <c r="K423" s="21" t="s">
        <v>1104</v>
      </c>
    </row>
    <row r="424" spans="1:11" x14ac:dyDescent="0.25">
      <c r="A424" t="s">
        <v>817</v>
      </c>
      <c r="B424" s="21">
        <v>6841</v>
      </c>
      <c r="C424" s="21">
        <v>6589</v>
      </c>
      <c r="D424" s="21">
        <v>192</v>
      </c>
      <c r="E424" s="21">
        <v>39</v>
      </c>
      <c r="F424" s="21" t="s">
        <v>1104</v>
      </c>
      <c r="G424" s="21">
        <v>21</v>
      </c>
      <c r="H424" s="21">
        <v>96.612903225806406</v>
      </c>
      <c r="I424" s="21">
        <v>2.8152492668621698</v>
      </c>
      <c r="J424" s="21">
        <v>0.57184750733137801</v>
      </c>
      <c r="K424" s="21" t="s">
        <v>1104</v>
      </c>
    </row>
    <row r="425" spans="1:11" x14ac:dyDescent="0.25">
      <c r="A425" t="s">
        <v>818</v>
      </c>
      <c r="B425" s="21">
        <v>2074</v>
      </c>
      <c r="C425" s="21">
        <v>1958</v>
      </c>
      <c r="D425" s="21">
        <v>96</v>
      </c>
      <c r="E425" s="21">
        <v>17</v>
      </c>
      <c r="F425" s="21">
        <v>1</v>
      </c>
      <c r="G425" s="21">
        <v>2</v>
      </c>
      <c r="H425" s="21">
        <v>94.498069498069498</v>
      </c>
      <c r="I425" s="21">
        <v>4.6332046332046302</v>
      </c>
      <c r="J425" s="21">
        <v>0.82046332046332004</v>
      </c>
      <c r="K425" s="21">
        <v>4.8262548262548201E-2</v>
      </c>
    </row>
    <row r="426" spans="1:11" x14ac:dyDescent="0.25">
      <c r="A426" t="s">
        <v>819</v>
      </c>
      <c r="B426" s="21">
        <v>667</v>
      </c>
      <c r="C426" s="21">
        <v>630</v>
      </c>
      <c r="D426" s="21">
        <v>25</v>
      </c>
      <c r="E426" s="21">
        <v>8</v>
      </c>
      <c r="F426" s="21">
        <v>3</v>
      </c>
      <c r="G426" s="21">
        <v>1</v>
      </c>
      <c r="H426" s="21">
        <v>94.594594594594597</v>
      </c>
      <c r="I426" s="21">
        <v>3.7537537537537502</v>
      </c>
      <c r="J426" s="21">
        <v>1.2012012012012001</v>
      </c>
      <c r="K426" s="21">
        <v>0.45045045045045001</v>
      </c>
    </row>
    <row r="427" spans="1:11" x14ac:dyDescent="0.25">
      <c r="A427" t="s">
        <v>820</v>
      </c>
      <c r="B427" s="21">
        <v>1048</v>
      </c>
      <c r="C427" s="21">
        <v>985</v>
      </c>
      <c r="D427" s="21">
        <v>44</v>
      </c>
      <c r="E427" s="21">
        <v>6</v>
      </c>
      <c r="F427" s="21" t="s">
        <v>1104</v>
      </c>
      <c r="G427" s="21">
        <v>13</v>
      </c>
      <c r="H427" s="21">
        <v>95.169082125603794</v>
      </c>
      <c r="I427" s="21">
        <v>4.2512077294685904</v>
      </c>
      <c r="J427" s="21">
        <v>0.57971014492753603</v>
      </c>
      <c r="K427" s="21" t="s">
        <v>1104</v>
      </c>
    </row>
    <row r="428" spans="1:11" x14ac:dyDescent="0.25">
      <c r="A428" t="s">
        <v>821</v>
      </c>
      <c r="B428" s="21">
        <v>891</v>
      </c>
      <c r="C428" s="21">
        <v>864</v>
      </c>
      <c r="D428" s="21">
        <v>19</v>
      </c>
      <c r="E428" s="21">
        <v>6</v>
      </c>
      <c r="F428" s="21" t="s">
        <v>1104</v>
      </c>
      <c r="G428" s="21">
        <v>2</v>
      </c>
      <c r="H428" s="21">
        <v>97.187851518560095</v>
      </c>
      <c r="I428" s="21">
        <v>2.13723284589426</v>
      </c>
      <c r="J428" s="21">
        <v>0.674915635545556</v>
      </c>
      <c r="K428" s="21" t="s">
        <v>1104</v>
      </c>
    </row>
    <row r="429" spans="1:11" x14ac:dyDescent="0.25">
      <c r="A429" t="s">
        <v>822</v>
      </c>
      <c r="B429" s="21">
        <v>229</v>
      </c>
      <c r="C429" s="21">
        <v>209</v>
      </c>
      <c r="D429" s="21">
        <v>10</v>
      </c>
      <c r="E429" s="21">
        <v>6</v>
      </c>
      <c r="F429" s="21" t="s">
        <v>1104</v>
      </c>
      <c r="G429" s="21">
        <v>4</v>
      </c>
      <c r="H429" s="21">
        <v>92.8888888888888</v>
      </c>
      <c r="I429" s="21">
        <v>4.4444444444444402</v>
      </c>
      <c r="J429" s="21">
        <v>2.6666666666666599</v>
      </c>
      <c r="K429" s="21" t="s">
        <v>1104</v>
      </c>
    </row>
    <row r="430" spans="1:11" x14ac:dyDescent="0.25">
      <c r="A430" t="s">
        <v>823</v>
      </c>
      <c r="B430" s="21">
        <v>1177</v>
      </c>
      <c r="C430" s="21">
        <v>1124</v>
      </c>
      <c r="D430" s="21">
        <v>40</v>
      </c>
      <c r="E430" s="21">
        <v>11</v>
      </c>
      <c r="F430" s="21">
        <v>1</v>
      </c>
      <c r="G430" s="21">
        <v>1</v>
      </c>
      <c r="H430" s="21">
        <v>95.578231292517003</v>
      </c>
      <c r="I430" s="21">
        <v>3.4013605442176802</v>
      </c>
      <c r="J430" s="21">
        <v>0.93537414965986398</v>
      </c>
      <c r="K430" s="21">
        <v>8.5034013605442105E-2</v>
      </c>
    </row>
    <row r="431" spans="1:11" x14ac:dyDescent="0.25">
      <c r="A431" t="s">
        <v>824</v>
      </c>
      <c r="B431" s="21">
        <v>3428</v>
      </c>
      <c r="C431" s="21">
        <v>3277</v>
      </c>
      <c r="D431" s="21">
        <v>111</v>
      </c>
      <c r="E431" s="21">
        <v>25</v>
      </c>
      <c r="F431" s="21">
        <v>3</v>
      </c>
      <c r="G431" s="21">
        <v>12</v>
      </c>
      <c r="H431" s="21">
        <v>95.930913348946106</v>
      </c>
      <c r="I431" s="21">
        <v>3.24941451990632</v>
      </c>
      <c r="J431" s="21">
        <v>0.73185011709601799</v>
      </c>
      <c r="K431" s="21">
        <v>8.7822014051522193E-2</v>
      </c>
    </row>
    <row r="432" spans="1:11" x14ac:dyDescent="0.25">
      <c r="A432" t="s">
        <v>825</v>
      </c>
      <c r="B432" s="21">
        <v>177</v>
      </c>
      <c r="C432" s="21">
        <v>174</v>
      </c>
      <c r="D432" s="21">
        <v>2</v>
      </c>
      <c r="E432" s="21">
        <v>1</v>
      </c>
      <c r="F432" s="21" t="s">
        <v>1104</v>
      </c>
      <c r="G432" s="21" t="s">
        <v>1104</v>
      </c>
      <c r="H432" s="21">
        <v>98.305084745762699</v>
      </c>
      <c r="I432" s="21">
        <v>1.1299435028248499</v>
      </c>
      <c r="J432" s="21">
        <v>0.56497175141242895</v>
      </c>
      <c r="K432" s="21" t="s">
        <v>1104</v>
      </c>
    </row>
    <row r="433" spans="1:11" x14ac:dyDescent="0.25">
      <c r="A433" t="s">
        <v>826</v>
      </c>
      <c r="B433" s="21">
        <v>1306</v>
      </c>
      <c r="C433" s="21">
        <v>1240</v>
      </c>
      <c r="D433" s="21">
        <v>59</v>
      </c>
      <c r="E433" s="21">
        <v>6</v>
      </c>
      <c r="F433" s="21" t="s">
        <v>1104</v>
      </c>
      <c r="G433" s="21">
        <v>1</v>
      </c>
      <c r="H433" s="21">
        <v>95.019157088122597</v>
      </c>
      <c r="I433" s="21">
        <v>4.5210727969348596</v>
      </c>
      <c r="J433" s="21">
        <v>0.45977011494252801</v>
      </c>
      <c r="K433" s="21" t="s">
        <v>1104</v>
      </c>
    </row>
    <row r="434" spans="1:11" x14ac:dyDescent="0.25">
      <c r="A434" t="s">
        <v>827</v>
      </c>
      <c r="B434" s="21">
        <v>1693</v>
      </c>
      <c r="C434" s="21">
        <v>1626</v>
      </c>
      <c r="D434" s="21">
        <v>47</v>
      </c>
      <c r="E434" s="21">
        <v>12</v>
      </c>
      <c r="F434" s="21">
        <v>1</v>
      </c>
      <c r="G434" s="21">
        <v>7</v>
      </c>
      <c r="H434" s="21">
        <v>96.441281138790004</v>
      </c>
      <c r="I434" s="21">
        <v>2.7876631079477998</v>
      </c>
      <c r="J434" s="21">
        <v>0.71174377224199203</v>
      </c>
      <c r="K434" s="21">
        <v>5.9311981020166001E-2</v>
      </c>
    </row>
    <row r="435" spans="1:11" x14ac:dyDescent="0.25">
      <c r="A435" t="s">
        <v>828</v>
      </c>
      <c r="B435" s="21">
        <v>895</v>
      </c>
      <c r="C435" s="21">
        <v>848</v>
      </c>
      <c r="D435" s="21">
        <v>37</v>
      </c>
      <c r="E435" s="21">
        <v>7</v>
      </c>
      <c r="F435" s="21" t="s">
        <v>1104</v>
      </c>
      <c r="G435" s="21">
        <v>3</v>
      </c>
      <c r="H435" s="21">
        <v>95.067264573990997</v>
      </c>
      <c r="I435" s="21">
        <v>4.1479820627802599</v>
      </c>
      <c r="J435" s="21">
        <v>0.78475336322869904</v>
      </c>
      <c r="K435" s="21" t="s">
        <v>1104</v>
      </c>
    </row>
    <row r="436" spans="1:11" x14ac:dyDescent="0.25">
      <c r="A436" t="s">
        <v>829</v>
      </c>
      <c r="B436" s="21">
        <v>254</v>
      </c>
      <c r="C436" s="21">
        <v>236</v>
      </c>
      <c r="D436" s="21">
        <v>18</v>
      </c>
      <c r="E436" s="21" t="s">
        <v>1104</v>
      </c>
      <c r="F436" s="21" t="s">
        <v>1104</v>
      </c>
      <c r="G436" s="21" t="s">
        <v>1104</v>
      </c>
      <c r="H436" s="21">
        <v>92.913385826771602</v>
      </c>
      <c r="I436" s="21">
        <v>7.0866141732283401</v>
      </c>
      <c r="J436" s="21" t="s">
        <v>1104</v>
      </c>
      <c r="K436" s="21" t="s">
        <v>1104</v>
      </c>
    </row>
    <row r="437" spans="1:11" x14ac:dyDescent="0.25">
      <c r="A437" t="s">
        <v>830</v>
      </c>
      <c r="B437" s="21">
        <v>955</v>
      </c>
      <c r="C437" s="21">
        <v>913</v>
      </c>
      <c r="D437" s="21">
        <v>27</v>
      </c>
      <c r="E437" s="21">
        <v>12</v>
      </c>
      <c r="F437" s="21" t="s">
        <v>1104</v>
      </c>
      <c r="G437" s="21">
        <v>3</v>
      </c>
      <c r="H437" s="21">
        <v>95.903361344537799</v>
      </c>
      <c r="I437" s="21">
        <v>2.8361344537815101</v>
      </c>
      <c r="J437" s="21">
        <v>1.26050420168067</v>
      </c>
      <c r="K437" s="21" t="s">
        <v>1104</v>
      </c>
    </row>
    <row r="438" spans="1:11" x14ac:dyDescent="0.25">
      <c r="A438" t="s">
        <v>831</v>
      </c>
      <c r="B438" s="21">
        <v>3210</v>
      </c>
      <c r="C438" s="21">
        <v>3088</v>
      </c>
      <c r="D438" s="21">
        <v>82</v>
      </c>
      <c r="E438" s="21">
        <v>30</v>
      </c>
      <c r="F438" s="21" t="s">
        <v>1104</v>
      </c>
      <c r="G438" s="21">
        <v>10</v>
      </c>
      <c r="H438" s="21">
        <v>96.5</v>
      </c>
      <c r="I438" s="21">
        <v>2.5625</v>
      </c>
      <c r="J438" s="21">
        <v>0.9375</v>
      </c>
      <c r="K438" s="21" t="s">
        <v>1104</v>
      </c>
    </row>
    <row r="439" spans="1:11" x14ac:dyDescent="0.25">
      <c r="A439" t="s">
        <v>832</v>
      </c>
      <c r="B439" s="21">
        <v>809</v>
      </c>
      <c r="C439" s="21">
        <v>787</v>
      </c>
      <c r="D439" s="21">
        <v>19</v>
      </c>
      <c r="E439" s="21">
        <v>3</v>
      </c>
      <c r="F439" s="21" t="s">
        <v>1104</v>
      </c>
      <c r="G439" s="21" t="s">
        <v>1104</v>
      </c>
      <c r="H439" s="21">
        <v>97.280593325092696</v>
      </c>
      <c r="I439" s="21">
        <v>2.3485784919653798</v>
      </c>
      <c r="J439" s="21">
        <v>0.37082818294190301</v>
      </c>
      <c r="K439" s="21" t="s">
        <v>1104</v>
      </c>
    </row>
    <row r="440" spans="1:11" x14ac:dyDescent="0.25">
      <c r="A440" t="s">
        <v>833</v>
      </c>
      <c r="B440" s="21">
        <v>909</v>
      </c>
      <c r="C440" s="21">
        <v>872</v>
      </c>
      <c r="D440" s="21">
        <v>25</v>
      </c>
      <c r="E440" s="21">
        <v>7</v>
      </c>
      <c r="F440" s="21" t="s">
        <v>1104</v>
      </c>
      <c r="G440" s="21">
        <v>5</v>
      </c>
      <c r="H440" s="21">
        <v>96.460176991150405</v>
      </c>
      <c r="I440" s="21">
        <v>2.7654867256637101</v>
      </c>
      <c r="J440" s="21">
        <v>0.77433628318584002</v>
      </c>
      <c r="K440" s="21" t="s">
        <v>1104</v>
      </c>
    </row>
    <row r="441" spans="1:11" x14ac:dyDescent="0.25">
      <c r="A441" t="s">
        <v>834</v>
      </c>
      <c r="B441" s="21">
        <v>1917</v>
      </c>
      <c r="C441" s="21">
        <v>1782</v>
      </c>
      <c r="D441" s="21">
        <v>85</v>
      </c>
      <c r="E441" s="21">
        <v>19</v>
      </c>
      <c r="F441" s="21">
        <v>1</v>
      </c>
      <c r="G441" s="21">
        <v>30</v>
      </c>
      <c r="H441" s="21">
        <v>94.4356120826709</v>
      </c>
      <c r="I441" s="21">
        <v>4.5045045045045002</v>
      </c>
      <c r="J441" s="21">
        <v>1.00688924218336</v>
      </c>
      <c r="K441" s="21">
        <v>5.2994170641229403E-2</v>
      </c>
    </row>
    <row r="442" spans="1:11" x14ac:dyDescent="0.25">
      <c r="A442" t="s">
        <v>321</v>
      </c>
      <c r="B442" s="21">
        <v>124</v>
      </c>
      <c r="C442" s="21">
        <v>116</v>
      </c>
      <c r="D442" s="21">
        <v>4</v>
      </c>
      <c r="E442" s="21">
        <v>1</v>
      </c>
      <c r="F442" s="21" t="s">
        <v>1104</v>
      </c>
      <c r="G442" s="21">
        <v>3</v>
      </c>
      <c r="H442" s="21">
        <v>95.867768595041298</v>
      </c>
      <c r="I442" s="21">
        <v>3.30578512396694</v>
      </c>
      <c r="J442" s="21">
        <v>0.82644628099173501</v>
      </c>
      <c r="K442" s="21" t="s">
        <v>1104</v>
      </c>
    </row>
    <row r="443" spans="1:11" x14ac:dyDescent="0.25">
      <c r="A443" t="s">
        <v>322</v>
      </c>
      <c r="B443" s="21">
        <v>53045</v>
      </c>
      <c r="C443" s="21">
        <v>50552</v>
      </c>
      <c r="D443" s="21">
        <v>1763</v>
      </c>
      <c r="E443" s="21">
        <v>439</v>
      </c>
      <c r="F443" s="21">
        <v>13</v>
      </c>
      <c r="G443" s="21">
        <v>278</v>
      </c>
      <c r="H443" s="21">
        <v>95.802300680349404</v>
      </c>
      <c r="I443" s="21">
        <v>3.3411033411033402</v>
      </c>
      <c r="J443" s="21">
        <v>0.83195936854473396</v>
      </c>
      <c r="K443" s="21">
        <v>2.4636610002463599E-2</v>
      </c>
    </row>
    <row r="444" spans="1:11" x14ac:dyDescent="0.25">
      <c r="A444" t="s">
        <v>835</v>
      </c>
      <c r="B444" s="21">
        <v>2500</v>
      </c>
      <c r="C444" s="21">
        <v>2398</v>
      </c>
      <c r="D444" s="21">
        <v>86</v>
      </c>
      <c r="E444" s="21">
        <v>15</v>
      </c>
      <c r="F444" s="21" t="s">
        <v>1104</v>
      </c>
      <c r="G444" s="21">
        <v>1</v>
      </c>
      <c r="H444" s="21">
        <v>95.958383353341304</v>
      </c>
      <c r="I444" s="21">
        <v>3.4413765506202401</v>
      </c>
      <c r="J444" s="21">
        <v>0.60024009603841499</v>
      </c>
      <c r="K444" s="21" t="s">
        <v>1104</v>
      </c>
    </row>
    <row r="445" spans="1:11" x14ac:dyDescent="0.25">
      <c r="A445" t="s">
        <v>836</v>
      </c>
      <c r="B445" s="21">
        <v>2486</v>
      </c>
      <c r="C445" s="21">
        <v>2390</v>
      </c>
      <c r="D445" s="21">
        <v>74</v>
      </c>
      <c r="E445" s="21">
        <v>18</v>
      </c>
      <c r="F445" s="21" t="s">
        <v>1104</v>
      </c>
      <c r="G445" s="21">
        <v>4</v>
      </c>
      <c r="H445" s="21">
        <v>96.293311845285999</v>
      </c>
      <c r="I445" s="21">
        <v>2.9814665592264298</v>
      </c>
      <c r="J445" s="21">
        <v>0.72522159548750997</v>
      </c>
      <c r="K445" s="21" t="s">
        <v>1104</v>
      </c>
    </row>
    <row r="446" spans="1:11" x14ac:dyDescent="0.25">
      <c r="A446" t="s">
        <v>837</v>
      </c>
      <c r="B446" s="21">
        <v>992</v>
      </c>
      <c r="C446" s="21">
        <v>882</v>
      </c>
      <c r="D446" s="21">
        <v>44</v>
      </c>
      <c r="E446" s="21">
        <v>11</v>
      </c>
      <c r="F446" s="21">
        <v>1</v>
      </c>
      <c r="G446" s="21">
        <v>54</v>
      </c>
      <c r="H446" s="21">
        <v>94.029850746268593</v>
      </c>
      <c r="I446" s="21">
        <v>4.6908315565031904</v>
      </c>
      <c r="J446" s="21">
        <v>1.17270788912579</v>
      </c>
      <c r="K446" s="21">
        <v>0.10660980810234499</v>
      </c>
    </row>
    <row r="447" spans="1:11" x14ac:dyDescent="0.25">
      <c r="A447" t="s">
        <v>838</v>
      </c>
      <c r="B447" s="21">
        <v>607</v>
      </c>
      <c r="C447" s="21">
        <v>506</v>
      </c>
      <c r="D447" s="21">
        <v>14</v>
      </c>
      <c r="E447" s="21">
        <v>5</v>
      </c>
      <c r="F447" s="21">
        <v>3</v>
      </c>
      <c r="G447" s="21">
        <v>79</v>
      </c>
      <c r="H447" s="21">
        <v>95.8333333333333</v>
      </c>
      <c r="I447" s="21">
        <v>2.65151515151515</v>
      </c>
      <c r="J447" s="21">
        <v>0.94696969696969702</v>
      </c>
      <c r="K447" s="21">
        <v>0.56818181818181801</v>
      </c>
    </row>
    <row r="448" spans="1:11" x14ac:dyDescent="0.25">
      <c r="A448" t="s">
        <v>839</v>
      </c>
      <c r="B448" s="21">
        <v>4913</v>
      </c>
      <c r="C448" s="21">
        <v>4571</v>
      </c>
      <c r="D448" s="21">
        <v>246</v>
      </c>
      <c r="E448" s="21">
        <v>39</v>
      </c>
      <c r="F448" s="21" t="s">
        <v>1104</v>
      </c>
      <c r="G448" s="21">
        <v>57</v>
      </c>
      <c r="H448" s="21">
        <v>94.130971993410199</v>
      </c>
      <c r="I448" s="21">
        <v>5.0658978583195999</v>
      </c>
      <c r="J448" s="21">
        <v>0.80313014827018103</v>
      </c>
      <c r="K448" s="21" t="s">
        <v>1104</v>
      </c>
    </row>
    <row r="449" spans="1:11" x14ac:dyDescent="0.25">
      <c r="A449" t="s">
        <v>840</v>
      </c>
      <c r="B449" s="21">
        <v>523</v>
      </c>
      <c r="C449" s="21">
        <v>502</v>
      </c>
      <c r="D449" s="21">
        <v>14</v>
      </c>
      <c r="E449" s="21">
        <v>7</v>
      </c>
      <c r="F449" s="21" t="s">
        <v>1104</v>
      </c>
      <c r="G449" s="21" t="s">
        <v>1104</v>
      </c>
      <c r="H449" s="21">
        <v>95.984703632887104</v>
      </c>
      <c r="I449" s="21">
        <v>2.67686424474187</v>
      </c>
      <c r="J449" s="21">
        <v>1.3384321223709299</v>
      </c>
      <c r="K449" s="21" t="s">
        <v>1104</v>
      </c>
    </row>
    <row r="450" spans="1:11" x14ac:dyDescent="0.25">
      <c r="A450" t="s">
        <v>841</v>
      </c>
      <c r="B450" s="21">
        <v>1251</v>
      </c>
      <c r="C450" s="21">
        <v>1190</v>
      </c>
      <c r="D450" s="21">
        <v>45</v>
      </c>
      <c r="E450" s="21">
        <v>8</v>
      </c>
      <c r="F450" s="21">
        <v>2</v>
      </c>
      <c r="G450" s="21">
        <v>6</v>
      </c>
      <c r="H450" s="21">
        <v>95.582329317269</v>
      </c>
      <c r="I450" s="21">
        <v>3.6144578313253</v>
      </c>
      <c r="J450" s="21">
        <v>0.64257028112449799</v>
      </c>
      <c r="K450" s="21">
        <v>0.160642570281124</v>
      </c>
    </row>
    <row r="451" spans="1:11" x14ac:dyDescent="0.25">
      <c r="A451" t="s">
        <v>842</v>
      </c>
      <c r="B451" s="21">
        <v>1437</v>
      </c>
      <c r="C451" s="21">
        <v>1231</v>
      </c>
      <c r="D451" s="21">
        <v>83</v>
      </c>
      <c r="E451" s="21">
        <v>14</v>
      </c>
      <c r="F451" s="21">
        <v>1</v>
      </c>
      <c r="G451" s="21">
        <v>108</v>
      </c>
      <c r="H451" s="21">
        <v>92.626034612490599</v>
      </c>
      <c r="I451" s="21">
        <v>6.2452972159518403</v>
      </c>
      <c r="J451" s="21">
        <v>1.05342362678705</v>
      </c>
      <c r="K451" s="21">
        <v>7.5244544770504102E-2</v>
      </c>
    </row>
    <row r="452" spans="1:11" x14ac:dyDescent="0.25">
      <c r="A452" t="s">
        <v>843</v>
      </c>
      <c r="B452" s="21">
        <v>1156</v>
      </c>
      <c r="C452" s="21">
        <v>1089</v>
      </c>
      <c r="D452" s="21">
        <v>56</v>
      </c>
      <c r="E452" s="21">
        <v>8</v>
      </c>
      <c r="F452" s="21" t="s">
        <v>1104</v>
      </c>
      <c r="G452" s="21">
        <v>3</v>
      </c>
      <c r="H452" s="21">
        <v>94.449262792714606</v>
      </c>
      <c r="I452" s="21">
        <v>4.85689505637467</v>
      </c>
      <c r="J452" s="21">
        <v>0.69384215091066703</v>
      </c>
      <c r="K452" s="21" t="s">
        <v>1104</v>
      </c>
    </row>
    <row r="453" spans="1:11" x14ac:dyDescent="0.25">
      <c r="A453" t="s">
        <v>844</v>
      </c>
      <c r="B453" s="21">
        <v>982</v>
      </c>
      <c r="C453" s="21">
        <v>855</v>
      </c>
      <c r="D453" s="21">
        <v>22</v>
      </c>
      <c r="E453" s="21">
        <v>3</v>
      </c>
      <c r="F453" s="21">
        <v>1</v>
      </c>
      <c r="G453" s="21">
        <v>101</v>
      </c>
      <c r="H453" s="21">
        <v>97.048808172531196</v>
      </c>
      <c r="I453" s="21">
        <v>2.49716231555051</v>
      </c>
      <c r="J453" s="21">
        <v>0.34052213393870601</v>
      </c>
      <c r="K453" s="21">
        <v>0.113507377979568</v>
      </c>
    </row>
    <row r="454" spans="1:11" x14ac:dyDescent="0.25">
      <c r="A454" t="s">
        <v>845</v>
      </c>
      <c r="B454" s="21">
        <v>927</v>
      </c>
      <c r="C454" s="21">
        <v>856</v>
      </c>
      <c r="D454" s="21">
        <v>50</v>
      </c>
      <c r="E454" s="21">
        <v>7</v>
      </c>
      <c r="F454" s="21" t="s">
        <v>1104</v>
      </c>
      <c r="G454" s="21">
        <v>14</v>
      </c>
      <c r="H454" s="21">
        <v>93.756845564074396</v>
      </c>
      <c r="I454" s="21">
        <v>5.4764512595837802</v>
      </c>
      <c r="J454" s="21">
        <v>0.76670317634173002</v>
      </c>
      <c r="K454" s="21" t="s">
        <v>1104</v>
      </c>
    </row>
    <row r="455" spans="1:11" x14ac:dyDescent="0.25">
      <c r="A455" t="s">
        <v>846</v>
      </c>
      <c r="B455" s="21">
        <v>848</v>
      </c>
      <c r="C455" s="21">
        <v>735</v>
      </c>
      <c r="D455" s="21">
        <v>25</v>
      </c>
      <c r="E455" s="21">
        <v>7</v>
      </c>
      <c r="F455" s="21" t="s">
        <v>1104</v>
      </c>
      <c r="G455" s="21">
        <v>81</v>
      </c>
      <c r="H455" s="21">
        <v>95.827900912646598</v>
      </c>
      <c r="I455" s="21">
        <v>3.2594524119947801</v>
      </c>
      <c r="J455" s="21">
        <v>0.91264667535853905</v>
      </c>
      <c r="K455" s="21" t="s">
        <v>1104</v>
      </c>
    </row>
    <row r="456" spans="1:11" x14ac:dyDescent="0.25">
      <c r="A456" t="s">
        <v>847</v>
      </c>
      <c r="B456" s="21">
        <v>1486</v>
      </c>
      <c r="C456" s="21">
        <v>1410</v>
      </c>
      <c r="D456" s="21">
        <v>49</v>
      </c>
      <c r="E456" s="21">
        <v>20</v>
      </c>
      <c r="F456" s="21">
        <v>1</v>
      </c>
      <c r="G456" s="21">
        <v>6</v>
      </c>
      <c r="H456" s="21">
        <v>95.270270270270203</v>
      </c>
      <c r="I456" s="21">
        <v>3.3108108108108101</v>
      </c>
      <c r="J456" s="21">
        <v>1.35135135135135</v>
      </c>
      <c r="K456" s="21">
        <v>6.7567567567567502E-2</v>
      </c>
    </row>
    <row r="457" spans="1:11" x14ac:dyDescent="0.25">
      <c r="A457" t="s">
        <v>848</v>
      </c>
      <c r="B457" s="21">
        <v>3400</v>
      </c>
      <c r="C457" s="21">
        <v>3205</v>
      </c>
      <c r="D457" s="21">
        <v>120</v>
      </c>
      <c r="E457" s="21">
        <v>27</v>
      </c>
      <c r="F457" s="21" t="s">
        <v>1104</v>
      </c>
      <c r="G457" s="21">
        <v>48</v>
      </c>
      <c r="H457" s="21">
        <v>95.614558472553696</v>
      </c>
      <c r="I457" s="21">
        <v>3.5799522673031001</v>
      </c>
      <c r="J457" s="21">
        <v>0.80548926014319799</v>
      </c>
      <c r="K457" s="21" t="s">
        <v>1104</v>
      </c>
    </row>
    <row r="458" spans="1:11" x14ac:dyDescent="0.25">
      <c r="A458" t="s">
        <v>849</v>
      </c>
      <c r="B458" s="21">
        <v>6541</v>
      </c>
      <c r="C458" s="21">
        <v>5648</v>
      </c>
      <c r="D458" s="21">
        <v>218</v>
      </c>
      <c r="E458" s="21">
        <v>39</v>
      </c>
      <c r="F458" s="21">
        <v>1</v>
      </c>
      <c r="G458" s="21">
        <v>635</v>
      </c>
      <c r="H458" s="21">
        <v>95.631561124280395</v>
      </c>
      <c r="I458" s="21">
        <v>3.6911615306468</v>
      </c>
      <c r="J458" s="21">
        <v>0.66034541144598702</v>
      </c>
      <c r="K458" s="21">
        <v>1.6931933626820099E-2</v>
      </c>
    </row>
    <row r="459" spans="1:11" x14ac:dyDescent="0.25">
      <c r="A459" t="s">
        <v>850</v>
      </c>
      <c r="B459" s="21">
        <v>2013</v>
      </c>
      <c r="C459" s="21">
        <v>1889</v>
      </c>
      <c r="D459" s="21">
        <v>102</v>
      </c>
      <c r="E459" s="21">
        <v>21</v>
      </c>
      <c r="F459" s="21" t="s">
        <v>1104</v>
      </c>
      <c r="G459" s="21">
        <v>1</v>
      </c>
      <c r="H459" s="21">
        <v>93.886679920477107</v>
      </c>
      <c r="I459" s="21">
        <v>5.0695825049701702</v>
      </c>
      <c r="J459" s="21">
        <v>1.04373757455268</v>
      </c>
      <c r="K459" s="21" t="s">
        <v>1104</v>
      </c>
    </row>
    <row r="460" spans="1:11" x14ac:dyDescent="0.25">
      <c r="A460" t="s">
        <v>851</v>
      </c>
      <c r="B460" s="21">
        <v>676</v>
      </c>
      <c r="C460" s="21">
        <v>559</v>
      </c>
      <c r="D460" s="21">
        <v>18</v>
      </c>
      <c r="E460" s="21">
        <v>6</v>
      </c>
      <c r="F460" s="21">
        <v>4</v>
      </c>
      <c r="G460" s="21">
        <v>89</v>
      </c>
      <c r="H460" s="21">
        <v>95.229982964224803</v>
      </c>
      <c r="I460" s="21">
        <v>3.0664395229982899</v>
      </c>
      <c r="J460" s="21">
        <v>1.0221465076660901</v>
      </c>
      <c r="K460" s="21">
        <v>0.68143100511073196</v>
      </c>
    </row>
    <row r="461" spans="1:11" x14ac:dyDescent="0.25">
      <c r="A461" t="s">
        <v>852</v>
      </c>
      <c r="B461" s="21">
        <v>1050</v>
      </c>
      <c r="C461" s="21">
        <v>982</v>
      </c>
      <c r="D461" s="21">
        <v>49</v>
      </c>
      <c r="E461" s="21">
        <v>7</v>
      </c>
      <c r="F461" s="21" t="s">
        <v>1104</v>
      </c>
      <c r="G461" s="21">
        <v>12</v>
      </c>
      <c r="H461" s="21">
        <v>94.605009633911294</v>
      </c>
      <c r="I461" s="21">
        <v>4.7206165703275502</v>
      </c>
      <c r="J461" s="21">
        <v>0.67437379576107903</v>
      </c>
      <c r="K461" s="21" t="s">
        <v>1104</v>
      </c>
    </row>
    <row r="462" spans="1:11" x14ac:dyDescent="0.25">
      <c r="A462" t="s">
        <v>853</v>
      </c>
      <c r="B462" s="21">
        <v>805</v>
      </c>
      <c r="C462" s="21">
        <v>761</v>
      </c>
      <c r="D462" s="21">
        <v>36</v>
      </c>
      <c r="E462" s="21">
        <v>8</v>
      </c>
      <c r="F462" s="21" t="s">
        <v>1104</v>
      </c>
      <c r="G462" s="21" t="s">
        <v>1104</v>
      </c>
      <c r="H462" s="21">
        <v>94.534161490683204</v>
      </c>
      <c r="I462" s="21">
        <v>4.4720496894409898</v>
      </c>
      <c r="J462" s="21">
        <v>0.99378881987577605</v>
      </c>
      <c r="K462" s="21" t="s">
        <v>1104</v>
      </c>
    </row>
    <row r="463" spans="1:11" x14ac:dyDescent="0.25">
      <c r="A463" t="s">
        <v>854</v>
      </c>
      <c r="B463" s="21">
        <v>197</v>
      </c>
      <c r="C463" s="21">
        <v>180</v>
      </c>
      <c r="D463" s="21">
        <v>8</v>
      </c>
      <c r="E463" s="21" t="s">
        <v>1104</v>
      </c>
      <c r="F463" s="21" t="s">
        <v>1104</v>
      </c>
      <c r="G463" s="21">
        <v>9</v>
      </c>
      <c r="H463" s="21">
        <v>95.744680851063805</v>
      </c>
      <c r="I463" s="21">
        <v>4.2553191489361701</v>
      </c>
      <c r="J463" s="21" t="s">
        <v>1104</v>
      </c>
      <c r="K463" s="21" t="s">
        <v>1104</v>
      </c>
    </row>
    <row r="464" spans="1:11" x14ac:dyDescent="0.25">
      <c r="A464" t="s">
        <v>855</v>
      </c>
      <c r="B464" s="21">
        <v>1187</v>
      </c>
      <c r="C464" s="21">
        <v>1108</v>
      </c>
      <c r="D464" s="21">
        <v>49</v>
      </c>
      <c r="E464" s="21">
        <v>13</v>
      </c>
      <c r="F464" s="21">
        <v>1</v>
      </c>
      <c r="G464" s="21">
        <v>16</v>
      </c>
      <c r="H464" s="21">
        <v>94.619982920580696</v>
      </c>
      <c r="I464" s="21">
        <v>4.1844577284372297</v>
      </c>
      <c r="J464" s="21">
        <v>1.11016225448334</v>
      </c>
      <c r="K464" s="21">
        <v>8.5397096498719002E-2</v>
      </c>
    </row>
    <row r="465" spans="1:11" x14ac:dyDescent="0.25">
      <c r="A465" t="s">
        <v>856</v>
      </c>
      <c r="B465" s="21">
        <v>3513</v>
      </c>
      <c r="C465" s="21">
        <v>3269</v>
      </c>
      <c r="D465" s="21">
        <v>117</v>
      </c>
      <c r="E465" s="21">
        <v>25</v>
      </c>
      <c r="F465" s="21">
        <v>1</v>
      </c>
      <c r="G465" s="21">
        <v>101</v>
      </c>
      <c r="H465" s="21">
        <v>95.808909730363396</v>
      </c>
      <c r="I465" s="21">
        <v>3.4290738569753798</v>
      </c>
      <c r="J465" s="21">
        <v>0.73270808909730301</v>
      </c>
      <c r="K465" s="21">
        <v>2.93083235638921E-2</v>
      </c>
    </row>
    <row r="466" spans="1:11" x14ac:dyDescent="0.25">
      <c r="A466" t="s">
        <v>857</v>
      </c>
      <c r="B466" s="21">
        <v>166</v>
      </c>
      <c r="C466" s="21">
        <v>158</v>
      </c>
      <c r="D466" s="21">
        <v>6</v>
      </c>
      <c r="E466" s="21">
        <v>2</v>
      </c>
      <c r="F466" s="21" t="s">
        <v>1104</v>
      </c>
      <c r="G466" s="21" t="s">
        <v>1104</v>
      </c>
      <c r="H466" s="21">
        <v>95.180722891566205</v>
      </c>
      <c r="I466" s="21">
        <v>3.6144578313253</v>
      </c>
      <c r="J466" s="21">
        <v>1.2048192771084301</v>
      </c>
      <c r="K466" s="21" t="s">
        <v>1104</v>
      </c>
    </row>
    <row r="467" spans="1:11" x14ac:dyDescent="0.25">
      <c r="A467" t="s">
        <v>858</v>
      </c>
      <c r="B467" s="21">
        <v>1179</v>
      </c>
      <c r="C467" s="21">
        <v>1054</v>
      </c>
      <c r="D467" s="21">
        <v>53</v>
      </c>
      <c r="E467" s="21">
        <v>7</v>
      </c>
      <c r="F467" s="21">
        <v>3</v>
      </c>
      <c r="G467" s="21">
        <v>62</v>
      </c>
      <c r="H467" s="21">
        <v>94.359892569382197</v>
      </c>
      <c r="I467" s="21">
        <v>4.7448522829006201</v>
      </c>
      <c r="J467" s="21">
        <v>0.62667860340196901</v>
      </c>
      <c r="K467" s="21">
        <v>0.26857654431512901</v>
      </c>
    </row>
    <row r="468" spans="1:11" x14ac:dyDescent="0.25">
      <c r="A468" t="s">
        <v>859</v>
      </c>
      <c r="B468" s="21">
        <v>1762</v>
      </c>
      <c r="C468" s="21">
        <v>1526</v>
      </c>
      <c r="D468" s="21">
        <v>45</v>
      </c>
      <c r="E468" s="21">
        <v>14</v>
      </c>
      <c r="F468" s="21">
        <v>4</v>
      </c>
      <c r="G468" s="21">
        <v>173</v>
      </c>
      <c r="H468" s="21">
        <v>96.035242290748897</v>
      </c>
      <c r="I468" s="21">
        <v>2.83196979232221</v>
      </c>
      <c r="J468" s="21">
        <v>0.88105726872246704</v>
      </c>
      <c r="K468" s="21">
        <v>0.25173064820641899</v>
      </c>
    </row>
    <row r="469" spans="1:11" x14ac:dyDescent="0.25">
      <c r="A469" t="s">
        <v>860</v>
      </c>
      <c r="B469" s="21">
        <v>927</v>
      </c>
      <c r="C469" s="21">
        <v>717</v>
      </c>
      <c r="D469" s="21">
        <v>50</v>
      </c>
      <c r="E469" s="21">
        <v>3</v>
      </c>
      <c r="F469" s="21">
        <v>1</v>
      </c>
      <c r="G469" s="21">
        <v>156</v>
      </c>
      <c r="H469" s="21">
        <v>92.996108949416296</v>
      </c>
      <c r="I469" s="21">
        <v>6.4850843060959802</v>
      </c>
      <c r="J469" s="21">
        <v>0.38910505836575798</v>
      </c>
      <c r="K469" s="21">
        <v>0.12970168612191901</v>
      </c>
    </row>
    <row r="470" spans="1:11" x14ac:dyDescent="0.25">
      <c r="A470" t="s">
        <v>861</v>
      </c>
      <c r="B470" s="21">
        <v>208</v>
      </c>
      <c r="C470" s="21">
        <v>194</v>
      </c>
      <c r="D470" s="21">
        <v>10</v>
      </c>
      <c r="E470" s="21">
        <v>1</v>
      </c>
      <c r="F470" s="21" t="s">
        <v>1104</v>
      </c>
      <c r="G470" s="21">
        <v>3</v>
      </c>
      <c r="H470" s="21">
        <v>94.634146341463406</v>
      </c>
      <c r="I470" s="21">
        <v>4.8780487804878003</v>
      </c>
      <c r="J470" s="21">
        <v>0.48780487804877998</v>
      </c>
      <c r="K470" s="21" t="s">
        <v>1104</v>
      </c>
    </row>
    <row r="471" spans="1:11" x14ac:dyDescent="0.25">
      <c r="A471" t="s">
        <v>862</v>
      </c>
      <c r="B471" s="21">
        <v>930</v>
      </c>
      <c r="C471" s="21">
        <v>902</v>
      </c>
      <c r="D471" s="21">
        <v>20</v>
      </c>
      <c r="E471" s="21">
        <v>7</v>
      </c>
      <c r="F471" s="21" t="s">
        <v>1104</v>
      </c>
      <c r="G471" s="21">
        <v>1</v>
      </c>
      <c r="H471" s="21">
        <v>97.093649085037598</v>
      </c>
      <c r="I471" s="21">
        <v>2.15285252960172</v>
      </c>
      <c r="J471" s="21">
        <v>0.75349838536060199</v>
      </c>
      <c r="K471" s="21" t="s">
        <v>1104</v>
      </c>
    </row>
    <row r="472" spans="1:11" x14ac:dyDescent="0.25">
      <c r="A472" t="s">
        <v>863</v>
      </c>
      <c r="B472" s="21">
        <v>3127</v>
      </c>
      <c r="C472" s="21">
        <v>2885</v>
      </c>
      <c r="D472" s="21">
        <v>106</v>
      </c>
      <c r="E472" s="21">
        <v>20</v>
      </c>
      <c r="F472" s="21">
        <v>1</v>
      </c>
      <c r="G472" s="21">
        <v>115</v>
      </c>
      <c r="H472" s="21">
        <v>95.783532536520497</v>
      </c>
      <c r="I472" s="21">
        <v>3.51925630810093</v>
      </c>
      <c r="J472" s="21">
        <v>0.66401062416998602</v>
      </c>
      <c r="K472" s="21">
        <v>3.32005312084993E-2</v>
      </c>
    </row>
    <row r="473" spans="1:11" x14ac:dyDescent="0.25">
      <c r="A473" t="s">
        <v>864</v>
      </c>
      <c r="B473" s="21">
        <v>771</v>
      </c>
      <c r="C473" s="21">
        <v>738</v>
      </c>
      <c r="D473" s="21">
        <v>18</v>
      </c>
      <c r="E473" s="21">
        <v>10</v>
      </c>
      <c r="F473" s="21" t="s">
        <v>1104</v>
      </c>
      <c r="G473" s="21">
        <v>5</v>
      </c>
      <c r="H473" s="21">
        <v>96.344647519582196</v>
      </c>
      <c r="I473" s="21">
        <v>2.3498694516971201</v>
      </c>
      <c r="J473" s="21">
        <v>1.3054830287206201</v>
      </c>
      <c r="K473" s="21" t="s">
        <v>1104</v>
      </c>
    </row>
    <row r="474" spans="1:11" x14ac:dyDescent="0.25">
      <c r="A474" t="s">
        <v>865</v>
      </c>
      <c r="B474" s="21">
        <v>888</v>
      </c>
      <c r="C474" s="21">
        <v>766</v>
      </c>
      <c r="D474" s="21">
        <v>23</v>
      </c>
      <c r="E474" s="21">
        <v>4</v>
      </c>
      <c r="F474" s="21">
        <v>2</v>
      </c>
      <c r="G474" s="21">
        <v>93</v>
      </c>
      <c r="H474" s="21">
        <v>96.352201257861594</v>
      </c>
      <c r="I474" s="21">
        <v>2.8930817610062798</v>
      </c>
      <c r="J474" s="21">
        <v>0.50314465408804998</v>
      </c>
      <c r="K474" s="21">
        <v>0.25157232704402499</v>
      </c>
    </row>
    <row r="475" spans="1:11" x14ac:dyDescent="0.25">
      <c r="A475" t="s">
        <v>866</v>
      </c>
      <c r="B475" s="21">
        <v>1863</v>
      </c>
      <c r="C475" s="21">
        <v>1737</v>
      </c>
      <c r="D475" s="21">
        <v>90</v>
      </c>
      <c r="E475" s="21">
        <v>21</v>
      </c>
      <c r="F475" s="21" t="s">
        <v>1104</v>
      </c>
      <c r="G475" s="21">
        <v>15</v>
      </c>
      <c r="H475" s="21">
        <v>93.993506493506501</v>
      </c>
      <c r="I475" s="21">
        <v>4.8701298701298699</v>
      </c>
      <c r="J475" s="21">
        <v>1.13636363636363</v>
      </c>
      <c r="K475" s="21" t="s">
        <v>1104</v>
      </c>
    </row>
    <row r="476" spans="1:11" x14ac:dyDescent="0.25">
      <c r="A476" t="s">
        <v>337</v>
      </c>
      <c r="B476" s="21">
        <v>104</v>
      </c>
      <c r="C476" s="21">
        <v>91</v>
      </c>
      <c r="D476" s="21">
        <v>2</v>
      </c>
      <c r="E476" s="21" t="s">
        <v>1104</v>
      </c>
      <c r="F476" s="21" t="s">
        <v>1104</v>
      </c>
      <c r="G476" s="21">
        <v>11</v>
      </c>
      <c r="H476" s="21">
        <v>97.849462365591293</v>
      </c>
      <c r="I476" s="21">
        <v>2.1505376344085998</v>
      </c>
      <c r="J476" s="21" t="s">
        <v>1104</v>
      </c>
      <c r="K476" s="21" t="s">
        <v>1104</v>
      </c>
    </row>
    <row r="477" spans="1:11" x14ac:dyDescent="0.25">
      <c r="A477" t="s">
        <v>338</v>
      </c>
      <c r="B477" s="21">
        <v>51415</v>
      </c>
      <c r="C477" s="21">
        <v>46984</v>
      </c>
      <c r="D477" s="21">
        <v>1948</v>
      </c>
      <c r="E477" s="21">
        <v>397</v>
      </c>
      <c r="F477" s="21">
        <v>27</v>
      </c>
      <c r="G477" s="21">
        <v>2059</v>
      </c>
      <c r="H477" s="21">
        <v>95.1941000081043</v>
      </c>
      <c r="I477" s="21">
        <v>3.94683523786368</v>
      </c>
      <c r="J477" s="21">
        <v>0.80436015884593504</v>
      </c>
      <c r="K477" s="21">
        <v>5.4704595185995603E-2</v>
      </c>
    </row>
    <row r="478" spans="1:11" x14ac:dyDescent="0.25">
      <c r="A478" t="s">
        <v>867</v>
      </c>
      <c r="B478" s="21">
        <v>2506</v>
      </c>
      <c r="C478" s="21">
        <v>2371</v>
      </c>
      <c r="D478" s="21">
        <v>110</v>
      </c>
      <c r="E478" s="21">
        <v>20</v>
      </c>
      <c r="F478" s="21" t="s">
        <v>1104</v>
      </c>
      <c r="G478" s="21">
        <v>5</v>
      </c>
      <c r="H478" s="21">
        <v>94.802079168332597</v>
      </c>
      <c r="I478" s="21">
        <v>4.3982407037185096</v>
      </c>
      <c r="J478" s="21">
        <v>0.79968012794882004</v>
      </c>
      <c r="K478" s="21" t="s">
        <v>1104</v>
      </c>
    </row>
    <row r="479" spans="1:11" x14ac:dyDescent="0.25">
      <c r="A479" t="s">
        <v>868</v>
      </c>
      <c r="B479" s="21">
        <v>2398</v>
      </c>
      <c r="C479" s="21">
        <v>2256</v>
      </c>
      <c r="D479" s="21">
        <v>98</v>
      </c>
      <c r="E479" s="21">
        <v>23</v>
      </c>
      <c r="F479" s="21" t="s">
        <v>1104</v>
      </c>
      <c r="G479" s="21">
        <v>21</v>
      </c>
      <c r="H479" s="21">
        <v>94.909549852755504</v>
      </c>
      <c r="I479" s="21">
        <v>4.1228439209087</v>
      </c>
      <c r="J479" s="21">
        <v>0.96760622633571702</v>
      </c>
      <c r="K479" s="21" t="s">
        <v>1104</v>
      </c>
    </row>
    <row r="480" spans="1:11" x14ac:dyDescent="0.25">
      <c r="A480" t="s">
        <v>869</v>
      </c>
      <c r="B480" s="21">
        <v>931</v>
      </c>
      <c r="C480" s="21">
        <v>608</v>
      </c>
      <c r="D480" s="21">
        <v>52</v>
      </c>
      <c r="E480" s="21">
        <v>8</v>
      </c>
      <c r="F480" s="21" t="s">
        <v>1104</v>
      </c>
      <c r="G480" s="21">
        <v>263</v>
      </c>
      <c r="H480" s="21">
        <v>91.017964071856198</v>
      </c>
      <c r="I480" s="21">
        <v>7.7844311377245496</v>
      </c>
      <c r="J480" s="21">
        <v>1.19760479041916</v>
      </c>
      <c r="K480" s="21" t="s">
        <v>1104</v>
      </c>
    </row>
    <row r="481" spans="1:11" x14ac:dyDescent="0.25">
      <c r="A481" t="s">
        <v>870</v>
      </c>
      <c r="B481" s="21">
        <v>613</v>
      </c>
      <c r="C481" s="21">
        <v>452</v>
      </c>
      <c r="D481" s="21">
        <v>38</v>
      </c>
      <c r="E481" s="21">
        <v>5</v>
      </c>
      <c r="F481" s="21">
        <v>1</v>
      </c>
      <c r="G481" s="21">
        <v>117</v>
      </c>
      <c r="H481" s="21">
        <v>91.129032258064498</v>
      </c>
      <c r="I481" s="21">
        <v>7.6612903225806397</v>
      </c>
      <c r="J481" s="21">
        <v>1.00806451612903</v>
      </c>
      <c r="K481" s="21">
        <v>0.20161290322580599</v>
      </c>
    </row>
    <row r="482" spans="1:11" x14ac:dyDescent="0.25">
      <c r="A482" t="s">
        <v>871</v>
      </c>
      <c r="B482" s="21">
        <v>4758</v>
      </c>
      <c r="C482" s="21">
        <v>4392</v>
      </c>
      <c r="D482" s="21">
        <v>269</v>
      </c>
      <c r="E482" s="21">
        <v>43</v>
      </c>
      <c r="F482" s="21" t="s">
        <v>1104</v>
      </c>
      <c r="G482" s="21">
        <v>54</v>
      </c>
      <c r="H482" s="21">
        <v>93.367346938775498</v>
      </c>
      <c r="I482" s="21">
        <v>5.7185374149659802</v>
      </c>
      <c r="J482" s="21">
        <v>0.91411564625850295</v>
      </c>
      <c r="K482" s="21" t="s">
        <v>1104</v>
      </c>
    </row>
    <row r="483" spans="1:11" x14ac:dyDescent="0.25">
      <c r="A483" t="s">
        <v>872</v>
      </c>
      <c r="B483" s="21">
        <v>423</v>
      </c>
      <c r="C483" s="21">
        <v>390</v>
      </c>
      <c r="D483" s="21">
        <v>29</v>
      </c>
      <c r="E483" s="21">
        <v>2</v>
      </c>
      <c r="F483" s="21" t="s">
        <v>1104</v>
      </c>
      <c r="G483" s="21">
        <v>2</v>
      </c>
      <c r="H483" s="21">
        <v>92.636579572446493</v>
      </c>
      <c r="I483" s="21">
        <v>6.8883610451306403</v>
      </c>
      <c r="J483" s="21">
        <v>0.47505938242280199</v>
      </c>
      <c r="K483" s="21" t="s">
        <v>1104</v>
      </c>
    </row>
    <row r="484" spans="1:11" x14ac:dyDescent="0.25">
      <c r="A484" t="s">
        <v>873</v>
      </c>
      <c r="B484" s="21">
        <v>1140</v>
      </c>
      <c r="C484" s="21">
        <v>1039</v>
      </c>
      <c r="D484" s="21">
        <v>81</v>
      </c>
      <c r="E484" s="21">
        <v>11</v>
      </c>
      <c r="F484" s="21">
        <v>1</v>
      </c>
      <c r="G484" s="21">
        <v>8</v>
      </c>
      <c r="H484" s="21">
        <v>91.784452296819694</v>
      </c>
      <c r="I484" s="21">
        <v>7.1554770318021097</v>
      </c>
      <c r="J484" s="21">
        <v>0.97173144876325002</v>
      </c>
      <c r="K484" s="21">
        <v>8.8339222614840895E-2</v>
      </c>
    </row>
    <row r="485" spans="1:11" x14ac:dyDescent="0.25">
      <c r="A485" t="s">
        <v>874</v>
      </c>
      <c r="B485" s="21">
        <v>1411</v>
      </c>
      <c r="C485" s="21">
        <v>990</v>
      </c>
      <c r="D485" s="21">
        <v>84</v>
      </c>
      <c r="E485" s="21">
        <v>18</v>
      </c>
      <c r="F485" s="21">
        <v>1</v>
      </c>
      <c r="G485" s="21">
        <v>318</v>
      </c>
      <c r="H485" s="21">
        <v>90.576395242451895</v>
      </c>
      <c r="I485" s="21">
        <v>7.6852698993595601</v>
      </c>
      <c r="J485" s="21">
        <v>1.64684354986276</v>
      </c>
      <c r="K485" s="21">
        <v>9.1491308325708995E-2</v>
      </c>
    </row>
    <row r="486" spans="1:11" x14ac:dyDescent="0.25">
      <c r="A486" t="s">
        <v>875</v>
      </c>
      <c r="B486" s="21">
        <v>1114</v>
      </c>
      <c r="C486" s="21">
        <v>826</v>
      </c>
      <c r="D486" s="21">
        <v>43</v>
      </c>
      <c r="E486" s="21">
        <v>15</v>
      </c>
      <c r="F486" s="21" t="s">
        <v>1104</v>
      </c>
      <c r="G486" s="21">
        <v>230</v>
      </c>
      <c r="H486" s="21">
        <v>93.438914027149295</v>
      </c>
      <c r="I486" s="21">
        <v>4.86425339366515</v>
      </c>
      <c r="J486" s="21">
        <v>1.6968325791855201</v>
      </c>
      <c r="K486" s="21" t="s">
        <v>1104</v>
      </c>
    </row>
    <row r="487" spans="1:11" x14ac:dyDescent="0.25">
      <c r="A487" t="s">
        <v>876</v>
      </c>
      <c r="B487" s="21">
        <v>918</v>
      </c>
      <c r="C487" s="21">
        <v>593</v>
      </c>
      <c r="D487" s="21">
        <v>26</v>
      </c>
      <c r="E487" s="21">
        <v>8</v>
      </c>
      <c r="F487" s="21">
        <v>1</v>
      </c>
      <c r="G487" s="21">
        <v>290</v>
      </c>
      <c r="H487" s="21">
        <v>94.426751592356595</v>
      </c>
      <c r="I487" s="21">
        <v>4.1401273885350296</v>
      </c>
      <c r="J487" s="21">
        <v>1.2738853503184699</v>
      </c>
      <c r="K487" s="21">
        <v>0.15923566878980799</v>
      </c>
    </row>
    <row r="488" spans="1:11" x14ac:dyDescent="0.25">
      <c r="A488" t="s">
        <v>877</v>
      </c>
      <c r="B488" s="21">
        <v>977</v>
      </c>
      <c r="C488" s="21">
        <v>916</v>
      </c>
      <c r="D488" s="21">
        <v>43</v>
      </c>
      <c r="E488" s="21">
        <v>9</v>
      </c>
      <c r="F488" s="21" t="s">
        <v>1104</v>
      </c>
      <c r="G488" s="21">
        <v>9</v>
      </c>
      <c r="H488" s="21">
        <v>94.628099173553693</v>
      </c>
      <c r="I488" s="21">
        <v>4.4421487603305696</v>
      </c>
      <c r="J488" s="21">
        <v>0.92975206611570205</v>
      </c>
      <c r="K488" s="21" t="s">
        <v>1104</v>
      </c>
    </row>
    <row r="489" spans="1:11" x14ac:dyDescent="0.25">
      <c r="A489" t="s">
        <v>878</v>
      </c>
      <c r="B489" s="21">
        <v>846</v>
      </c>
      <c r="C489" s="21">
        <v>578</v>
      </c>
      <c r="D489" s="21">
        <v>34</v>
      </c>
      <c r="E489" s="21">
        <v>11</v>
      </c>
      <c r="F489" s="21">
        <v>2</v>
      </c>
      <c r="G489" s="21">
        <v>221</v>
      </c>
      <c r="H489" s="21">
        <v>92.479999999999905</v>
      </c>
      <c r="I489" s="21">
        <v>5.4399999999999897</v>
      </c>
      <c r="J489" s="21">
        <v>1.76</v>
      </c>
      <c r="K489" s="21">
        <v>0.32</v>
      </c>
    </row>
    <row r="490" spans="1:11" x14ac:dyDescent="0.25">
      <c r="A490" t="s">
        <v>879</v>
      </c>
      <c r="B490" s="21">
        <v>1512</v>
      </c>
      <c r="C490" s="21">
        <v>1404</v>
      </c>
      <c r="D490" s="21">
        <v>79</v>
      </c>
      <c r="E490" s="21">
        <v>24</v>
      </c>
      <c r="F490" s="21" t="s">
        <v>1104</v>
      </c>
      <c r="G490" s="21">
        <v>5</v>
      </c>
      <c r="H490" s="21">
        <v>93.165228931652294</v>
      </c>
      <c r="I490" s="21">
        <v>5.2422030524220302</v>
      </c>
      <c r="J490" s="21">
        <v>1.5925680159256801</v>
      </c>
      <c r="K490" s="21" t="s">
        <v>1104</v>
      </c>
    </row>
    <row r="491" spans="1:11" x14ac:dyDescent="0.25">
      <c r="A491" t="s">
        <v>880</v>
      </c>
      <c r="B491" s="21">
        <v>3377</v>
      </c>
      <c r="C491" s="21">
        <v>3123</v>
      </c>
      <c r="D491" s="21">
        <v>152</v>
      </c>
      <c r="E491" s="21">
        <v>24</v>
      </c>
      <c r="F491" s="21" t="s">
        <v>1104</v>
      </c>
      <c r="G491" s="21">
        <v>78</v>
      </c>
      <c r="H491" s="21">
        <v>94.665050015156098</v>
      </c>
      <c r="I491" s="21">
        <v>4.6074568050924496</v>
      </c>
      <c r="J491" s="21">
        <v>0.72749317975143901</v>
      </c>
      <c r="K491" s="21" t="s">
        <v>1104</v>
      </c>
    </row>
    <row r="492" spans="1:11" x14ac:dyDescent="0.25">
      <c r="A492" t="s">
        <v>881</v>
      </c>
      <c r="B492" s="21">
        <v>6528</v>
      </c>
      <c r="C492" s="21">
        <v>4299</v>
      </c>
      <c r="D492" s="21">
        <v>269</v>
      </c>
      <c r="E492" s="21">
        <v>45</v>
      </c>
      <c r="F492" s="21">
        <v>5</v>
      </c>
      <c r="G492" s="21">
        <v>1910</v>
      </c>
      <c r="H492" s="21">
        <v>93.092247726288406</v>
      </c>
      <c r="I492" s="21">
        <v>5.8250324815937597</v>
      </c>
      <c r="J492" s="21">
        <v>0.97444781290601901</v>
      </c>
      <c r="K492" s="21">
        <v>0.10827197921178</v>
      </c>
    </row>
    <row r="493" spans="1:11" x14ac:dyDescent="0.25">
      <c r="A493" t="s">
        <v>882</v>
      </c>
      <c r="B493" s="21">
        <v>1909</v>
      </c>
      <c r="C493" s="21">
        <v>1787</v>
      </c>
      <c r="D493" s="21">
        <v>79</v>
      </c>
      <c r="E493" s="21">
        <v>24</v>
      </c>
      <c r="F493" s="21">
        <v>3</v>
      </c>
      <c r="G493" s="21">
        <v>16</v>
      </c>
      <c r="H493" s="21">
        <v>94.400422609614296</v>
      </c>
      <c r="I493" s="21">
        <v>4.1732699418911698</v>
      </c>
      <c r="J493" s="21">
        <v>1.2678288431061799</v>
      </c>
      <c r="K493" s="21">
        <v>0.15847860538827199</v>
      </c>
    </row>
    <row r="494" spans="1:11" x14ac:dyDescent="0.25">
      <c r="A494" t="s">
        <v>883</v>
      </c>
      <c r="B494" s="21">
        <v>657</v>
      </c>
      <c r="C494" s="21">
        <v>438</v>
      </c>
      <c r="D494" s="21">
        <v>52</v>
      </c>
      <c r="E494" s="21">
        <v>9</v>
      </c>
      <c r="F494" s="21">
        <v>1</v>
      </c>
      <c r="G494" s="21">
        <v>157</v>
      </c>
      <c r="H494" s="21">
        <v>87.6</v>
      </c>
      <c r="I494" s="21">
        <v>10.4</v>
      </c>
      <c r="J494" s="21">
        <v>1.7999999999999901</v>
      </c>
      <c r="K494" s="21">
        <v>0.2</v>
      </c>
    </row>
    <row r="495" spans="1:11" x14ac:dyDescent="0.25">
      <c r="A495" t="s">
        <v>884</v>
      </c>
      <c r="B495" s="21">
        <v>1056</v>
      </c>
      <c r="C495" s="21">
        <v>983</v>
      </c>
      <c r="D495" s="21">
        <v>55</v>
      </c>
      <c r="E495" s="21">
        <v>7</v>
      </c>
      <c r="F495" s="21" t="s">
        <v>1104</v>
      </c>
      <c r="G495" s="21">
        <v>11</v>
      </c>
      <c r="H495" s="21">
        <v>94.066985645933002</v>
      </c>
      <c r="I495" s="21">
        <v>5.2631578947368398</v>
      </c>
      <c r="J495" s="21">
        <v>0.66985645933014304</v>
      </c>
      <c r="K495" s="21" t="s">
        <v>1104</v>
      </c>
    </row>
    <row r="496" spans="1:11" x14ac:dyDescent="0.25">
      <c r="A496" t="s">
        <v>885</v>
      </c>
      <c r="B496" s="21">
        <v>808</v>
      </c>
      <c r="C496" s="21">
        <v>786</v>
      </c>
      <c r="D496" s="21">
        <v>9</v>
      </c>
      <c r="E496" s="21">
        <v>9</v>
      </c>
      <c r="F496" s="21" t="s">
        <v>1104</v>
      </c>
      <c r="G496" s="21">
        <v>4</v>
      </c>
      <c r="H496" s="21">
        <v>97.761194029850699</v>
      </c>
      <c r="I496" s="21">
        <v>1.1194029850746201</v>
      </c>
      <c r="J496" s="21">
        <v>1.1194029850746201</v>
      </c>
      <c r="K496" s="21" t="s">
        <v>1104</v>
      </c>
    </row>
    <row r="497" spans="1:11" x14ac:dyDescent="0.25">
      <c r="A497" t="s">
        <v>886</v>
      </c>
      <c r="B497" s="21">
        <v>202</v>
      </c>
      <c r="C497" s="21">
        <v>178</v>
      </c>
      <c r="D497" s="21">
        <v>10</v>
      </c>
      <c r="E497" s="21">
        <v>4</v>
      </c>
      <c r="F497" s="21" t="s">
        <v>1104</v>
      </c>
      <c r="G497" s="21">
        <v>10</v>
      </c>
      <c r="H497" s="21">
        <v>92.7083333333333</v>
      </c>
      <c r="I497" s="21">
        <v>5.2083333333333304</v>
      </c>
      <c r="J497" s="21">
        <v>2.0833333333333299</v>
      </c>
      <c r="K497" s="21" t="s">
        <v>1104</v>
      </c>
    </row>
    <row r="498" spans="1:11" x14ac:dyDescent="0.25">
      <c r="A498" t="s">
        <v>887</v>
      </c>
      <c r="B498" s="21">
        <v>1084</v>
      </c>
      <c r="C498" s="21">
        <v>733</v>
      </c>
      <c r="D498" s="21">
        <v>56</v>
      </c>
      <c r="E498" s="21">
        <v>6</v>
      </c>
      <c r="F498" s="21" t="s">
        <v>1104</v>
      </c>
      <c r="G498" s="21">
        <v>289</v>
      </c>
      <c r="H498" s="21">
        <v>92.201257861635199</v>
      </c>
      <c r="I498" s="21">
        <v>7.0440251572327002</v>
      </c>
      <c r="J498" s="21">
        <v>0.75471698113207497</v>
      </c>
      <c r="K498" s="21" t="s">
        <v>1104</v>
      </c>
    </row>
    <row r="499" spans="1:11" x14ac:dyDescent="0.25">
      <c r="A499" t="s">
        <v>888</v>
      </c>
      <c r="B499" s="21">
        <v>3326</v>
      </c>
      <c r="C499" s="21">
        <v>2628</v>
      </c>
      <c r="D499" s="21">
        <v>160</v>
      </c>
      <c r="E499" s="21">
        <v>34</v>
      </c>
      <c r="F499" s="21" t="s">
        <v>1104</v>
      </c>
      <c r="G499" s="21">
        <v>504</v>
      </c>
      <c r="H499" s="21">
        <v>93.125442948263597</v>
      </c>
      <c r="I499" s="21">
        <v>5.6697377746279196</v>
      </c>
      <c r="J499" s="21">
        <v>1.2048192771084301</v>
      </c>
      <c r="K499" s="21" t="s">
        <v>1104</v>
      </c>
    </row>
    <row r="500" spans="1:11" x14ac:dyDescent="0.25">
      <c r="A500" t="s">
        <v>889</v>
      </c>
      <c r="B500" s="21">
        <v>177</v>
      </c>
      <c r="C500" s="21">
        <v>176</v>
      </c>
      <c r="D500" s="21" t="s">
        <v>1104</v>
      </c>
      <c r="E500" s="21">
        <v>1</v>
      </c>
      <c r="F500" s="21" t="s">
        <v>1104</v>
      </c>
      <c r="G500" s="21" t="s">
        <v>1104</v>
      </c>
      <c r="H500" s="21">
        <v>99.4350282485875</v>
      </c>
      <c r="I500" s="21" t="s">
        <v>1104</v>
      </c>
      <c r="J500" s="21">
        <v>0.56497175141242895</v>
      </c>
      <c r="K500" s="21" t="s">
        <v>1104</v>
      </c>
    </row>
    <row r="501" spans="1:11" x14ac:dyDescent="0.25">
      <c r="A501" t="s">
        <v>890</v>
      </c>
      <c r="B501" s="21">
        <v>1135</v>
      </c>
      <c r="C501" s="21">
        <v>1018</v>
      </c>
      <c r="D501" s="21">
        <v>56</v>
      </c>
      <c r="E501" s="21">
        <v>9</v>
      </c>
      <c r="F501" s="21">
        <v>1</v>
      </c>
      <c r="G501" s="21">
        <v>51</v>
      </c>
      <c r="H501" s="21">
        <v>93.911439114391101</v>
      </c>
      <c r="I501" s="21">
        <v>5.1660516605166</v>
      </c>
      <c r="J501" s="21">
        <v>0.83025830258302502</v>
      </c>
      <c r="K501" s="21">
        <v>9.2250922509224995E-2</v>
      </c>
    </row>
    <row r="502" spans="1:11" x14ac:dyDescent="0.25">
      <c r="A502" t="s">
        <v>891</v>
      </c>
      <c r="B502" s="21">
        <v>1659</v>
      </c>
      <c r="C502" s="21">
        <v>1089</v>
      </c>
      <c r="D502" s="21">
        <v>114</v>
      </c>
      <c r="E502" s="21">
        <v>13</v>
      </c>
      <c r="F502" s="21">
        <v>1</v>
      </c>
      <c r="G502" s="21">
        <v>442</v>
      </c>
      <c r="H502" s="21">
        <v>89.4823336072308</v>
      </c>
      <c r="I502" s="21">
        <v>9.3672966310599808</v>
      </c>
      <c r="J502" s="21">
        <v>1.0682004930156099</v>
      </c>
      <c r="K502" s="21">
        <v>8.2169268693508601E-2</v>
      </c>
    </row>
    <row r="503" spans="1:11" x14ac:dyDescent="0.25">
      <c r="A503" t="s">
        <v>892</v>
      </c>
      <c r="B503" s="21">
        <v>894</v>
      </c>
      <c r="C503" s="21">
        <v>769</v>
      </c>
      <c r="D503" s="21">
        <v>40</v>
      </c>
      <c r="E503" s="21">
        <v>4</v>
      </c>
      <c r="F503" s="21" t="s">
        <v>1104</v>
      </c>
      <c r="G503" s="21">
        <v>81</v>
      </c>
      <c r="H503" s="21">
        <v>94.587945879458701</v>
      </c>
      <c r="I503" s="21">
        <v>4.9200492004919996</v>
      </c>
      <c r="J503" s="21">
        <v>0.49200492004919999</v>
      </c>
      <c r="K503" s="21" t="s">
        <v>1104</v>
      </c>
    </row>
    <row r="504" spans="1:11" x14ac:dyDescent="0.25">
      <c r="A504" t="s">
        <v>893</v>
      </c>
      <c r="B504" s="21">
        <v>202</v>
      </c>
      <c r="C504" s="21">
        <v>192</v>
      </c>
      <c r="D504" s="21">
        <v>8</v>
      </c>
      <c r="E504" s="21">
        <v>2</v>
      </c>
      <c r="F504" s="21" t="s">
        <v>1104</v>
      </c>
      <c r="G504" s="21" t="s">
        <v>1104</v>
      </c>
      <c r="H504" s="21">
        <v>95.049504950495006</v>
      </c>
      <c r="I504" s="21">
        <v>3.9603960396039599</v>
      </c>
      <c r="J504" s="21">
        <v>0.99009900990098998</v>
      </c>
      <c r="K504" s="21" t="s">
        <v>1104</v>
      </c>
    </row>
    <row r="505" spans="1:11" x14ac:dyDescent="0.25">
      <c r="A505" t="s">
        <v>894</v>
      </c>
      <c r="B505" s="21">
        <v>871</v>
      </c>
      <c r="C505" s="21">
        <v>495</v>
      </c>
      <c r="D505" s="21">
        <v>35</v>
      </c>
      <c r="E505" s="21">
        <v>17</v>
      </c>
      <c r="F505" s="21" t="s">
        <v>1104</v>
      </c>
      <c r="G505" s="21">
        <v>324</v>
      </c>
      <c r="H505" s="21">
        <v>90.493601462522804</v>
      </c>
      <c r="I505" s="21">
        <v>6.3985374771480803</v>
      </c>
      <c r="J505" s="21">
        <v>3.1078610603290602</v>
      </c>
      <c r="K505" s="21" t="s">
        <v>1104</v>
      </c>
    </row>
    <row r="506" spans="1:11" x14ac:dyDescent="0.25">
      <c r="A506" t="s">
        <v>895</v>
      </c>
      <c r="B506" s="21">
        <v>3054</v>
      </c>
      <c r="C506" s="21">
        <v>2412</v>
      </c>
      <c r="D506" s="21">
        <v>125</v>
      </c>
      <c r="E506" s="21">
        <v>17</v>
      </c>
      <c r="F506" s="21">
        <v>1</v>
      </c>
      <c r="G506" s="21">
        <v>499</v>
      </c>
      <c r="H506" s="21">
        <v>94.4031311154598</v>
      </c>
      <c r="I506" s="21">
        <v>4.8923679060665304</v>
      </c>
      <c r="J506" s="21">
        <v>0.665362035225048</v>
      </c>
      <c r="K506" s="21">
        <v>3.9138943248532197E-2</v>
      </c>
    </row>
    <row r="507" spans="1:11" x14ac:dyDescent="0.25">
      <c r="A507" t="s">
        <v>896</v>
      </c>
      <c r="B507" s="21">
        <v>745</v>
      </c>
      <c r="C507" s="21">
        <v>703</v>
      </c>
      <c r="D507" s="21">
        <v>21</v>
      </c>
      <c r="E507" s="21">
        <v>6</v>
      </c>
      <c r="F507" s="21" t="s">
        <v>1104</v>
      </c>
      <c r="G507" s="21">
        <v>15</v>
      </c>
      <c r="H507" s="21">
        <v>96.301369863013605</v>
      </c>
      <c r="I507" s="21">
        <v>2.8767123287671201</v>
      </c>
      <c r="J507" s="21">
        <v>0.82191780821917804</v>
      </c>
      <c r="K507" s="21" t="s">
        <v>1104</v>
      </c>
    </row>
    <row r="508" spans="1:11" x14ac:dyDescent="0.25">
      <c r="A508" t="s">
        <v>897</v>
      </c>
      <c r="B508" s="21">
        <v>868</v>
      </c>
      <c r="C508" s="21">
        <v>586</v>
      </c>
      <c r="D508" s="21">
        <v>31</v>
      </c>
      <c r="E508" s="21">
        <v>7</v>
      </c>
      <c r="F508" s="21" t="s">
        <v>1104</v>
      </c>
      <c r="G508" s="21">
        <v>244</v>
      </c>
      <c r="H508" s="21">
        <v>93.910256410256395</v>
      </c>
      <c r="I508" s="21">
        <v>4.9679487179487101</v>
      </c>
      <c r="J508" s="21">
        <v>1.12179487179487</v>
      </c>
      <c r="K508" s="21" t="s">
        <v>1104</v>
      </c>
    </row>
    <row r="509" spans="1:11" x14ac:dyDescent="0.25">
      <c r="A509" t="s">
        <v>898</v>
      </c>
      <c r="B509" s="21">
        <v>1763</v>
      </c>
      <c r="C509" s="21">
        <v>1646</v>
      </c>
      <c r="D509" s="21">
        <v>82</v>
      </c>
      <c r="E509" s="21">
        <v>15</v>
      </c>
      <c r="F509" s="21" t="s">
        <v>1104</v>
      </c>
      <c r="G509" s="21">
        <v>20</v>
      </c>
      <c r="H509" s="21">
        <v>94.434882386689594</v>
      </c>
      <c r="I509" s="21">
        <v>4.7045324153757804</v>
      </c>
      <c r="J509" s="21">
        <v>0.86058519793459498</v>
      </c>
      <c r="K509" s="21" t="s">
        <v>1104</v>
      </c>
    </row>
    <row r="510" spans="1:11" x14ac:dyDescent="0.25">
      <c r="A510" t="s">
        <v>353</v>
      </c>
      <c r="B510" s="21">
        <v>115</v>
      </c>
      <c r="C510" s="21">
        <v>98</v>
      </c>
      <c r="D510" s="21">
        <v>3</v>
      </c>
      <c r="E510" s="21">
        <v>1</v>
      </c>
      <c r="F510" s="21" t="s">
        <v>1104</v>
      </c>
      <c r="G510" s="21">
        <v>13</v>
      </c>
      <c r="H510" s="21">
        <v>96.078431372549005</v>
      </c>
      <c r="I510" s="21">
        <v>2.9411764705882302</v>
      </c>
      <c r="J510" s="21">
        <v>0.98039215686274495</v>
      </c>
      <c r="K510" s="21" t="s">
        <v>1104</v>
      </c>
    </row>
    <row r="511" spans="1:11" x14ac:dyDescent="0.25">
      <c r="A511" t="s">
        <v>354</v>
      </c>
      <c r="B511" s="21">
        <v>49977</v>
      </c>
      <c r="C511" s="21">
        <v>40954</v>
      </c>
      <c r="D511" s="21">
        <v>2343</v>
      </c>
      <c r="E511" s="21">
        <v>451</v>
      </c>
      <c r="F511" s="21">
        <v>18</v>
      </c>
      <c r="G511" s="21">
        <v>6211</v>
      </c>
      <c r="H511" s="21">
        <v>93.574921171685702</v>
      </c>
      <c r="I511" s="21">
        <v>5.3534707307042</v>
      </c>
      <c r="J511" s="21">
        <v>1.03048028149705</v>
      </c>
      <c r="K511" s="21">
        <v>4.1127816112964399E-2</v>
      </c>
    </row>
    <row r="512" spans="1:11" x14ac:dyDescent="0.25">
      <c r="A512" t="s">
        <v>899</v>
      </c>
      <c r="B512" s="21">
        <v>2269</v>
      </c>
      <c r="C512" s="21">
        <v>2143</v>
      </c>
      <c r="D512" s="21">
        <v>111</v>
      </c>
      <c r="E512" s="21">
        <v>12</v>
      </c>
      <c r="F512" s="21" t="s">
        <v>1104</v>
      </c>
      <c r="G512" s="21">
        <v>3</v>
      </c>
      <c r="H512" s="21">
        <v>94.571932921447399</v>
      </c>
      <c r="I512" s="21">
        <v>4.8984995586937297</v>
      </c>
      <c r="J512" s="21">
        <v>0.52956751985878203</v>
      </c>
      <c r="K512" s="21" t="s">
        <v>1104</v>
      </c>
    </row>
    <row r="513" spans="1:11" x14ac:dyDescent="0.25">
      <c r="A513" t="s">
        <v>900</v>
      </c>
      <c r="B513" s="21">
        <v>2191</v>
      </c>
      <c r="C513" s="21">
        <v>2067</v>
      </c>
      <c r="D513" s="21">
        <v>98</v>
      </c>
      <c r="E513" s="21">
        <v>14</v>
      </c>
      <c r="F513" s="21" t="s">
        <v>1104</v>
      </c>
      <c r="G513" s="21">
        <v>12</v>
      </c>
      <c r="H513" s="21">
        <v>94.860027535566701</v>
      </c>
      <c r="I513" s="21">
        <v>4.4974759063790701</v>
      </c>
      <c r="J513" s="21">
        <v>0.64249655805415296</v>
      </c>
      <c r="K513" s="21" t="s">
        <v>1104</v>
      </c>
    </row>
    <row r="514" spans="1:11" x14ac:dyDescent="0.25">
      <c r="A514" t="s">
        <v>901</v>
      </c>
      <c r="B514" s="21">
        <v>923</v>
      </c>
      <c r="C514" s="21">
        <v>708</v>
      </c>
      <c r="D514" s="21">
        <v>33</v>
      </c>
      <c r="E514" s="21">
        <v>9</v>
      </c>
      <c r="F514" s="21" t="s">
        <v>1104</v>
      </c>
      <c r="G514" s="21">
        <v>173</v>
      </c>
      <c r="H514" s="21">
        <v>94.399999999999906</v>
      </c>
      <c r="I514" s="21">
        <v>4.3999999999999897</v>
      </c>
      <c r="J514" s="21">
        <v>1.2</v>
      </c>
      <c r="K514" s="21" t="s">
        <v>1104</v>
      </c>
    </row>
    <row r="515" spans="1:11" x14ac:dyDescent="0.25">
      <c r="A515" t="s">
        <v>902</v>
      </c>
      <c r="B515" s="21">
        <v>587</v>
      </c>
      <c r="C515" s="21">
        <v>434</v>
      </c>
      <c r="D515" s="21">
        <v>32</v>
      </c>
      <c r="E515" s="21">
        <v>6</v>
      </c>
      <c r="F515" s="21" t="s">
        <v>1104</v>
      </c>
      <c r="G515" s="21">
        <v>115</v>
      </c>
      <c r="H515" s="21">
        <v>91.949152542372801</v>
      </c>
      <c r="I515" s="21">
        <v>6.7796610169491496</v>
      </c>
      <c r="J515" s="21">
        <v>1.2711864406779601</v>
      </c>
      <c r="K515" s="21" t="s">
        <v>1104</v>
      </c>
    </row>
    <row r="516" spans="1:11" x14ac:dyDescent="0.25">
      <c r="A516" t="s">
        <v>903</v>
      </c>
      <c r="B516" s="21">
        <v>4492</v>
      </c>
      <c r="C516" s="21">
        <v>4161</v>
      </c>
      <c r="D516" s="21">
        <v>247</v>
      </c>
      <c r="E516" s="21">
        <v>32</v>
      </c>
      <c r="F516" s="21" t="s">
        <v>1104</v>
      </c>
      <c r="G516" s="21">
        <v>52</v>
      </c>
      <c r="H516" s="21">
        <v>93.716216216216196</v>
      </c>
      <c r="I516" s="21">
        <v>5.5630630630630602</v>
      </c>
      <c r="J516" s="21">
        <v>0.72072072072072002</v>
      </c>
      <c r="K516" s="21" t="s">
        <v>1104</v>
      </c>
    </row>
    <row r="517" spans="1:11" x14ac:dyDescent="0.25">
      <c r="A517" t="s">
        <v>904</v>
      </c>
      <c r="B517" s="21">
        <v>422</v>
      </c>
      <c r="C517" s="21">
        <v>389</v>
      </c>
      <c r="D517" s="21">
        <v>25</v>
      </c>
      <c r="E517" s="21">
        <v>4</v>
      </c>
      <c r="F517" s="21">
        <v>2</v>
      </c>
      <c r="G517" s="21">
        <v>2</v>
      </c>
      <c r="H517" s="21">
        <v>92.619047619047606</v>
      </c>
      <c r="I517" s="21">
        <v>5.9523809523809499</v>
      </c>
      <c r="J517" s="21">
        <v>0.952380952380952</v>
      </c>
      <c r="K517" s="21">
        <v>0.476190476190476</v>
      </c>
    </row>
    <row r="518" spans="1:11" x14ac:dyDescent="0.25">
      <c r="A518" t="s">
        <v>905</v>
      </c>
      <c r="B518" s="21">
        <v>1118</v>
      </c>
      <c r="C518" s="21">
        <v>1025</v>
      </c>
      <c r="D518" s="21">
        <v>81</v>
      </c>
      <c r="E518" s="21">
        <v>6</v>
      </c>
      <c r="F518" s="21" t="s">
        <v>1104</v>
      </c>
      <c r="G518" s="21">
        <v>6</v>
      </c>
      <c r="H518" s="21">
        <v>92.1762589928057</v>
      </c>
      <c r="I518" s="21">
        <v>7.2841726618704996</v>
      </c>
      <c r="J518" s="21">
        <v>0.53956834532374098</v>
      </c>
      <c r="K518" s="21" t="s">
        <v>1104</v>
      </c>
    </row>
    <row r="519" spans="1:11" x14ac:dyDescent="0.25">
      <c r="A519" t="s">
        <v>906</v>
      </c>
      <c r="B519" s="21">
        <v>1366</v>
      </c>
      <c r="C519" s="21">
        <v>1024</v>
      </c>
      <c r="D519" s="21">
        <v>88</v>
      </c>
      <c r="E519" s="21">
        <v>13</v>
      </c>
      <c r="F519" s="21" t="s">
        <v>1104</v>
      </c>
      <c r="G519" s="21">
        <v>241</v>
      </c>
      <c r="H519" s="21">
        <v>91.022222222222197</v>
      </c>
      <c r="I519" s="21">
        <v>7.8222222222222202</v>
      </c>
      <c r="J519" s="21">
        <v>1.1555555555555499</v>
      </c>
      <c r="K519" s="21" t="s">
        <v>1104</v>
      </c>
    </row>
    <row r="520" spans="1:11" x14ac:dyDescent="0.25">
      <c r="A520" t="s">
        <v>907</v>
      </c>
      <c r="B520" s="21">
        <v>1147</v>
      </c>
      <c r="C520" s="21">
        <v>933</v>
      </c>
      <c r="D520" s="21">
        <v>67</v>
      </c>
      <c r="E520" s="21">
        <v>11</v>
      </c>
      <c r="F520" s="21" t="s">
        <v>1104</v>
      </c>
      <c r="G520" s="21">
        <v>136</v>
      </c>
      <c r="H520" s="21">
        <v>92.284866468842694</v>
      </c>
      <c r="I520" s="21">
        <v>6.6271018793273901</v>
      </c>
      <c r="J520" s="21">
        <v>1.0880316518298701</v>
      </c>
      <c r="K520" s="21" t="s">
        <v>1104</v>
      </c>
    </row>
    <row r="521" spans="1:11" x14ac:dyDescent="0.25">
      <c r="A521" t="s">
        <v>908</v>
      </c>
      <c r="B521" s="21">
        <v>874</v>
      </c>
      <c r="C521" s="21">
        <v>843</v>
      </c>
      <c r="D521" s="21">
        <v>22</v>
      </c>
      <c r="E521" s="21">
        <v>6</v>
      </c>
      <c r="F521" s="21" t="s">
        <v>1104</v>
      </c>
      <c r="G521" s="21">
        <v>3</v>
      </c>
      <c r="H521" s="21">
        <v>96.785304247990794</v>
      </c>
      <c r="I521" s="21">
        <v>2.5258323765786401</v>
      </c>
      <c r="J521" s="21">
        <v>0.68886337543053899</v>
      </c>
      <c r="K521" s="21" t="s">
        <v>1104</v>
      </c>
    </row>
    <row r="522" spans="1:11" x14ac:dyDescent="0.25">
      <c r="A522" t="s">
        <v>909</v>
      </c>
      <c r="B522" s="21">
        <v>922</v>
      </c>
      <c r="C522" s="21">
        <v>862</v>
      </c>
      <c r="D522" s="21">
        <v>47</v>
      </c>
      <c r="E522" s="21">
        <v>8</v>
      </c>
      <c r="F522" s="21" t="s">
        <v>1104</v>
      </c>
      <c r="G522" s="21">
        <v>5</v>
      </c>
      <c r="H522" s="21">
        <v>94.002181025081697</v>
      </c>
      <c r="I522" s="21">
        <v>5.1254089422028297</v>
      </c>
      <c r="J522" s="21">
        <v>0.87241003271537598</v>
      </c>
      <c r="K522" s="21" t="s">
        <v>1104</v>
      </c>
    </row>
    <row r="523" spans="1:11" x14ac:dyDescent="0.25">
      <c r="A523" t="s">
        <v>910</v>
      </c>
      <c r="B523" s="21">
        <v>798</v>
      </c>
      <c r="C523" s="21">
        <v>755</v>
      </c>
      <c r="D523" s="21">
        <v>30</v>
      </c>
      <c r="E523" s="21">
        <v>5</v>
      </c>
      <c r="F523" s="21">
        <v>1</v>
      </c>
      <c r="G523" s="21">
        <v>7</v>
      </c>
      <c r="H523" s="21">
        <v>95.448798988622002</v>
      </c>
      <c r="I523" s="21">
        <v>3.7926675094816602</v>
      </c>
      <c r="J523" s="21">
        <v>0.63211125158027803</v>
      </c>
      <c r="K523" s="21">
        <v>0.126422250316055</v>
      </c>
    </row>
    <row r="524" spans="1:11" x14ac:dyDescent="0.25">
      <c r="A524" t="s">
        <v>911</v>
      </c>
      <c r="B524" s="21">
        <v>1382</v>
      </c>
      <c r="C524" s="21">
        <v>1279</v>
      </c>
      <c r="D524" s="21">
        <v>82</v>
      </c>
      <c r="E524" s="21">
        <v>11</v>
      </c>
      <c r="F524" s="21">
        <v>5</v>
      </c>
      <c r="G524" s="21">
        <v>5</v>
      </c>
      <c r="H524" s="21">
        <v>92.883079157588895</v>
      </c>
      <c r="I524" s="21">
        <v>5.9549745824255602</v>
      </c>
      <c r="J524" s="21">
        <v>0.79883805374001404</v>
      </c>
      <c r="K524" s="21">
        <v>0.36310820624546097</v>
      </c>
    </row>
    <row r="525" spans="1:11" x14ac:dyDescent="0.25">
      <c r="A525" t="s">
        <v>912</v>
      </c>
      <c r="B525" s="21">
        <v>3167</v>
      </c>
      <c r="C525" s="21">
        <v>2833</v>
      </c>
      <c r="D525" s="21">
        <v>221</v>
      </c>
      <c r="E525" s="21">
        <v>29</v>
      </c>
      <c r="F525" s="21" t="s">
        <v>1104</v>
      </c>
      <c r="G525" s="21">
        <v>84</v>
      </c>
      <c r="H525" s="21">
        <v>91.891015244891307</v>
      </c>
      <c r="I525" s="21">
        <v>7.1683425235160501</v>
      </c>
      <c r="J525" s="21">
        <v>0.94064223159260396</v>
      </c>
      <c r="K525" s="21" t="s">
        <v>1104</v>
      </c>
    </row>
    <row r="526" spans="1:11" x14ac:dyDescent="0.25">
      <c r="A526" t="s">
        <v>913</v>
      </c>
      <c r="B526" s="21">
        <v>6293</v>
      </c>
      <c r="C526" s="21">
        <v>5835</v>
      </c>
      <c r="D526" s="21">
        <v>314</v>
      </c>
      <c r="E526" s="21">
        <v>60</v>
      </c>
      <c r="F526" s="21">
        <v>1</v>
      </c>
      <c r="G526" s="21">
        <v>83</v>
      </c>
      <c r="H526" s="21">
        <v>93.961352657004795</v>
      </c>
      <c r="I526" s="21">
        <v>5.0563607085346201</v>
      </c>
      <c r="J526" s="21">
        <v>0.96618357487922701</v>
      </c>
      <c r="K526" s="21">
        <v>1.6103059581320401E-2</v>
      </c>
    </row>
    <row r="527" spans="1:11" x14ac:dyDescent="0.25">
      <c r="A527" t="s">
        <v>914</v>
      </c>
      <c r="B527" s="21">
        <v>1899</v>
      </c>
      <c r="C527" s="21">
        <v>1774</v>
      </c>
      <c r="D527" s="21">
        <v>95</v>
      </c>
      <c r="E527" s="21">
        <v>21</v>
      </c>
      <c r="F527" s="21">
        <v>1</v>
      </c>
      <c r="G527" s="21">
        <v>8</v>
      </c>
      <c r="H527" s="21">
        <v>93.812797461660494</v>
      </c>
      <c r="I527" s="21">
        <v>5.02379693283976</v>
      </c>
      <c r="J527" s="21">
        <v>1.11052353252247</v>
      </c>
      <c r="K527" s="21">
        <v>5.2882072977260698E-2</v>
      </c>
    </row>
    <row r="528" spans="1:11" x14ac:dyDescent="0.25">
      <c r="A528" t="s">
        <v>915</v>
      </c>
      <c r="B528" s="21">
        <v>608</v>
      </c>
      <c r="C528" s="21">
        <v>528</v>
      </c>
      <c r="D528" s="21">
        <v>57</v>
      </c>
      <c r="E528" s="21">
        <v>10</v>
      </c>
      <c r="F528" s="21">
        <v>3</v>
      </c>
      <c r="G528" s="21">
        <v>10</v>
      </c>
      <c r="H528" s="21">
        <v>88.294314381270894</v>
      </c>
      <c r="I528" s="21">
        <v>9.5317725752508302</v>
      </c>
      <c r="J528" s="21">
        <v>1.67224080267558</v>
      </c>
      <c r="K528" s="21">
        <v>0.50167224080267503</v>
      </c>
    </row>
    <row r="529" spans="1:11" x14ac:dyDescent="0.25">
      <c r="A529" t="s">
        <v>916</v>
      </c>
      <c r="B529" s="21">
        <v>990</v>
      </c>
      <c r="C529" s="21">
        <v>922</v>
      </c>
      <c r="D529" s="21">
        <v>46</v>
      </c>
      <c r="E529" s="21">
        <v>7</v>
      </c>
      <c r="F529" s="21" t="s">
        <v>1104</v>
      </c>
      <c r="G529" s="21">
        <v>15</v>
      </c>
      <c r="H529" s="21">
        <v>94.564102564102498</v>
      </c>
      <c r="I529" s="21">
        <v>4.7179487179487101</v>
      </c>
      <c r="J529" s="21">
        <v>0.71794871794871795</v>
      </c>
      <c r="K529" s="21" t="s">
        <v>1104</v>
      </c>
    </row>
    <row r="530" spans="1:11" x14ac:dyDescent="0.25">
      <c r="A530" t="s">
        <v>917</v>
      </c>
      <c r="B530" s="21">
        <v>842</v>
      </c>
      <c r="C530" s="21">
        <v>805</v>
      </c>
      <c r="D530" s="21">
        <v>22</v>
      </c>
      <c r="E530" s="21">
        <v>12</v>
      </c>
      <c r="F530" s="21" t="s">
        <v>1104</v>
      </c>
      <c r="G530" s="21">
        <v>3</v>
      </c>
      <c r="H530" s="21">
        <v>95.947556615017803</v>
      </c>
      <c r="I530" s="21">
        <v>2.62216924910607</v>
      </c>
      <c r="J530" s="21">
        <v>1.43027413587604</v>
      </c>
      <c r="K530" s="21" t="s">
        <v>1104</v>
      </c>
    </row>
    <row r="531" spans="1:11" x14ac:dyDescent="0.25">
      <c r="A531" t="s">
        <v>918</v>
      </c>
      <c r="B531" s="21">
        <v>192</v>
      </c>
      <c r="C531" s="21">
        <v>184</v>
      </c>
      <c r="D531" s="21">
        <v>4</v>
      </c>
      <c r="E531" s="21">
        <v>3</v>
      </c>
      <c r="F531" s="21" t="s">
        <v>1104</v>
      </c>
      <c r="G531" s="21">
        <v>1</v>
      </c>
      <c r="H531" s="21">
        <v>96.335078534031396</v>
      </c>
      <c r="I531" s="21">
        <v>2.0942408376963302</v>
      </c>
      <c r="J531" s="21">
        <v>1.5706806282722501</v>
      </c>
      <c r="K531" s="21" t="s">
        <v>1104</v>
      </c>
    </row>
    <row r="532" spans="1:11" x14ac:dyDescent="0.25">
      <c r="A532" t="s">
        <v>919</v>
      </c>
      <c r="B532" s="21">
        <v>1129</v>
      </c>
      <c r="C532" s="21">
        <v>834</v>
      </c>
      <c r="D532" s="21">
        <v>75</v>
      </c>
      <c r="E532" s="21">
        <v>8</v>
      </c>
      <c r="F532" s="21" t="s">
        <v>1104</v>
      </c>
      <c r="G532" s="21">
        <v>212</v>
      </c>
      <c r="H532" s="21">
        <v>90.948745910577898</v>
      </c>
      <c r="I532" s="21">
        <v>8.1788440567066498</v>
      </c>
      <c r="J532" s="21">
        <v>0.87241003271537598</v>
      </c>
      <c r="K532" s="21" t="s">
        <v>1104</v>
      </c>
    </row>
    <row r="533" spans="1:11" x14ac:dyDescent="0.25">
      <c r="A533" t="s">
        <v>920</v>
      </c>
      <c r="B533" s="21">
        <v>3293</v>
      </c>
      <c r="C533" s="21">
        <v>3073</v>
      </c>
      <c r="D533" s="21">
        <v>158</v>
      </c>
      <c r="E533" s="21">
        <v>25</v>
      </c>
      <c r="F533" s="21">
        <v>1</v>
      </c>
      <c r="G533" s="21">
        <v>36</v>
      </c>
      <c r="H533" s="21">
        <v>94.350629413570701</v>
      </c>
      <c r="I533" s="21">
        <v>4.8510899600859601</v>
      </c>
      <c r="J533" s="21">
        <v>0.76757752533005796</v>
      </c>
      <c r="K533" s="21">
        <v>3.07031010132023E-2</v>
      </c>
    </row>
    <row r="534" spans="1:11" x14ac:dyDescent="0.25">
      <c r="A534" t="s">
        <v>921</v>
      </c>
      <c r="B534" s="21">
        <v>177</v>
      </c>
      <c r="C534" s="21">
        <v>159</v>
      </c>
      <c r="D534" s="21">
        <v>14</v>
      </c>
      <c r="E534" s="21">
        <v>2</v>
      </c>
      <c r="F534" s="21" t="s">
        <v>1104</v>
      </c>
      <c r="G534" s="21">
        <v>2</v>
      </c>
      <c r="H534" s="21">
        <v>90.857142857142804</v>
      </c>
      <c r="I534" s="21">
        <v>8</v>
      </c>
      <c r="J534" s="21">
        <v>1.1428571428571399</v>
      </c>
      <c r="K534" s="21" t="s">
        <v>1104</v>
      </c>
    </row>
    <row r="535" spans="1:11" x14ac:dyDescent="0.25">
      <c r="A535" t="s">
        <v>922</v>
      </c>
      <c r="B535" s="21">
        <v>1163</v>
      </c>
      <c r="C535" s="21">
        <v>946</v>
      </c>
      <c r="D535" s="21">
        <v>69</v>
      </c>
      <c r="E535" s="21">
        <v>8</v>
      </c>
      <c r="F535" s="21" t="s">
        <v>1104</v>
      </c>
      <c r="G535" s="21">
        <v>140</v>
      </c>
      <c r="H535" s="21">
        <v>92.473118279569803</v>
      </c>
      <c r="I535" s="21">
        <v>6.7448680351906098</v>
      </c>
      <c r="J535" s="21">
        <v>0.782013685239491</v>
      </c>
      <c r="K535" s="21" t="s">
        <v>1104</v>
      </c>
    </row>
    <row r="536" spans="1:11" x14ac:dyDescent="0.25">
      <c r="A536" t="s">
        <v>923</v>
      </c>
      <c r="B536" s="21">
        <v>1661</v>
      </c>
      <c r="C536" s="21">
        <v>1537</v>
      </c>
      <c r="D536" s="21">
        <v>105</v>
      </c>
      <c r="E536" s="21">
        <v>13</v>
      </c>
      <c r="F536" s="21">
        <v>4</v>
      </c>
      <c r="G536" s="21">
        <v>2</v>
      </c>
      <c r="H536" s="21">
        <v>92.646172393007802</v>
      </c>
      <c r="I536" s="21">
        <v>6.3291139240506302</v>
      </c>
      <c r="J536" s="21">
        <v>0.78360458107293496</v>
      </c>
      <c r="K536" s="21">
        <v>0.24110910186859499</v>
      </c>
    </row>
    <row r="537" spans="1:11" x14ac:dyDescent="0.25">
      <c r="A537" t="s">
        <v>924</v>
      </c>
      <c r="B537" s="21">
        <v>827</v>
      </c>
      <c r="C537" s="21">
        <v>765</v>
      </c>
      <c r="D537" s="21">
        <v>54</v>
      </c>
      <c r="E537" s="21">
        <v>5</v>
      </c>
      <c r="F537" s="21" t="s">
        <v>1104</v>
      </c>
      <c r="G537" s="21">
        <v>3</v>
      </c>
      <c r="H537" s="21">
        <v>92.839805825242706</v>
      </c>
      <c r="I537" s="21">
        <v>6.5533980582524203</v>
      </c>
      <c r="J537" s="21">
        <v>0.60679611650485399</v>
      </c>
      <c r="K537" s="21" t="s">
        <v>1104</v>
      </c>
    </row>
    <row r="538" spans="1:11" x14ac:dyDescent="0.25">
      <c r="A538" t="s">
        <v>925</v>
      </c>
      <c r="B538" s="21">
        <v>188</v>
      </c>
      <c r="C538" s="21">
        <v>171</v>
      </c>
      <c r="D538" s="21">
        <v>13</v>
      </c>
      <c r="E538" s="21">
        <v>2</v>
      </c>
      <c r="F538" s="21" t="s">
        <v>1104</v>
      </c>
      <c r="G538" s="21">
        <v>2</v>
      </c>
      <c r="H538" s="21">
        <v>91.935483870967701</v>
      </c>
      <c r="I538" s="21">
        <v>6.9892473118279499</v>
      </c>
      <c r="J538" s="21">
        <v>1.0752688172042999</v>
      </c>
      <c r="K538" s="21" t="s">
        <v>1104</v>
      </c>
    </row>
    <row r="539" spans="1:11" x14ac:dyDescent="0.25">
      <c r="A539" t="s">
        <v>926</v>
      </c>
      <c r="B539" s="21">
        <v>852</v>
      </c>
      <c r="C539" s="21">
        <v>627</v>
      </c>
      <c r="D539" s="21">
        <v>45</v>
      </c>
      <c r="E539" s="21">
        <v>4</v>
      </c>
      <c r="F539" s="21" t="s">
        <v>1104</v>
      </c>
      <c r="G539" s="21">
        <v>176</v>
      </c>
      <c r="H539" s="21">
        <v>92.751479289940804</v>
      </c>
      <c r="I539" s="21">
        <v>6.6568047337278102</v>
      </c>
      <c r="J539" s="21">
        <v>0.59171597633136097</v>
      </c>
      <c r="K539" s="21" t="s">
        <v>1104</v>
      </c>
    </row>
    <row r="540" spans="1:11" x14ac:dyDescent="0.25">
      <c r="A540" t="s">
        <v>927</v>
      </c>
      <c r="B540" s="21">
        <v>3010</v>
      </c>
      <c r="C540" s="21">
        <v>2824</v>
      </c>
      <c r="D540" s="21">
        <v>119</v>
      </c>
      <c r="E540" s="21">
        <v>20</v>
      </c>
      <c r="F540" s="21">
        <v>1</v>
      </c>
      <c r="G540" s="21">
        <v>46</v>
      </c>
      <c r="H540" s="21">
        <v>95.276653171389995</v>
      </c>
      <c r="I540" s="21">
        <v>4.0148448043184803</v>
      </c>
      <c r="J540" s="21">
        <v>0.67476383265856898</v>
      </c>
      <c r="K540" s="21">
        <v>3.3738191632928398E-2</v>
      </c>
    </row>
    <row r="541" spans="1:11" x14ac:dyDescent="0.25">
      <c r="A541" t="s">
        <v>928</v>
      </c>
      <c r="B541" s="21">
        <v>714</v>
      </c>
      <c r="C541" s="21">
        <v>672</v>
      </c>
      <c r="D541" s="21">
        <v>26</v>
      </c>
      <c r="E541" s="21">
        <v>8</v>
      </c>
      <c r="F541" s="21">
        <v>1</v>
      </c>
      <c r="G541" s="21">
        <v>7</v>
      </c>
      <c r="H541" s="21">
        <v>95.049504950495006</v>
      </c>
      <c r="I541" s="21">
        <v>3.6775106082036699</v>
      </c>
      <c r="J541" s="21">
        <v>1.13154172560113</v>
      </c>
      <c r="K541" s="21">
        <v>0.141442715700141</v>
      </c>
    </row>
    <row r="542" spans="1:11" x14ac:dyDescent="0.25">
      <c r="A542" t="s">
        <v>929</v>
      </c>
      <c r="B542" s="21">
        <v>819</v>
      </c>
      <c r="C542" s="21">
        <v>749</v>
      </c>
      <c r="D542" s="21">
        <v>52</v>
      </c>
      <c r="E542" s="21">
        <v>8</v>
      </c>
      <c r="F542" s="21" t="s">
        <v>1104</v>
      </c>
      <c r="G542" s="21">
        <v>10</v>
      </c>
      <c r="H542" s="21">
        <v>92.583436341161899</v>
      </c>
      <c r="I542" s="21">
        <v>6.4276885043263201</v>
      </c>
      <c r="J542" s="21">
        <v>0.98887515451174202</v>
      </c>
      <c r="K542" s="21" t="s">
        <v>1104</v>
      </c>
    </row>
    <row r="543" spans="1:11" x14ac:dyDescent="0.25">
      <c r="A543" t="s">
        <v>930</v>
      </c>
      <c r="B543" s="21">
        <v>1666</v>
      </c>
      <c r="C543" s="21">
        <v>1550</v>
      </c>
      <c r="D543" s="21">
        <v>86</v>
      </c>
      <c r="E543" s="21">
        <v>11</v>
      </c>
      <c r="F543" s="21" t="s">
        <v>1104</v>
      </c>
      <c r="G543" s="21">
        <v>19</v>
      </c>
      <c r="H543" s="21">
        <v>94.110503946569494</v>
      </c>
      <c r="I543" s="21">
        <v>5.2216150576806299</v>
      </c>
      <c r="J543" s="21">
        <v>0.66788099574984805</v>
      </c>
      <c r="K543" s="21" t="s">
        <v>1104</v>
      </c>
    </row>
    <row r="544" spans="1:11" x14ac:dyDescent="0.25">
      <c r="A544" t="s">
        <v>369</v>
      </c>
      <c r="B544" s="21">
        <v>107</v>
      </c>
      <c r="C544" s="21">
        <v>96</v>
      </c>
      <c r="D544" s="21">
        <v>3</v>
      </c>
      <c r="E544" s="21" t="s">
        <v>1104</v>
      </c>
      <c r="F544" s="21" t="s">
        <v>1104</v>
      </c>
      <c r="G544" s="21">
        <v>8</v>
      </c>
      <c r="H544" s="21">
        <v>96.969696969696898</v>
      </c>
      <c r="I544" s="21">
        <v>3.0303030303030298</v>
      </c>
      <c r="J544" s="21" t="s">
        <v>1104</v>
      </c>
      <c r="K544" s="21" t="s">
        <v>1104</v>
      </c>
    </row>
    <row r="545" spans="1:11" x14ac:dyDescent="0.25">
      <c r="A545" t="s">
        <v>370</v>
      </c>
      <c r="B545" s="21">
        <v>48088</v>
      </c>
      <c r="C545" s="21">
        <v>43507</v>
      </c>
      <c r="D545" s="21">
        <v>2541</v>
      </c>
      <c r="E545" s="21">
        <v>393</v>
      </c>
      <c r="F545" s="21">
        <v>20</v>
      </c>
      <c r="G545" s="21">
        <v>1627</v>
      </c>
      <c r="H545" s="21">
        <v>93.641979294462004</v>
      </c>
      <c r="I545" s="21">
        <v>5.4691031187447496</v>
      </c>
      <c r="J545" s="21">
        <v>0.84587073028991999</v>
      </c>
      <c r="K545" s="21">
        <v>4.3046856503303803E-2</v>
      </c>
    </row>
    <row r="546" spans="1:11" x14ac:dyDescent="0.25">
      <c r="A546" t="s">
        <v>931</v>
      </c>
      <c r="B546" s="21">
        <v>2043</v>
      </c>
      <c r="C546" s="21">
        <v>1920</v>
      </c>
      <c r="D546" s="21">
        <v>105</v>
      </c>
      <c r="E546" s="21">
        <v>18</v>
      </c>
      <c r="F546" s="21" t="s">
        <v>1104</v>
      </c>
      <c r="G546" s="21" t="s">
        <v>1104</v>
      </c>
      <c r="H546" s="21">
        <v>93.979441997063105</v>
      </c>
      <c r="I546" s="21">
        <v>5.1395007342143897</v>
      </c>
      <c r="J546" s="21">
        <v>0.88105726872246704</v>
      </c>
      <c r="K546" s="21" t="s">
        <v>1104</v>
      </c>
    </row>
    <row r="547" spans="1:11" x14ac:dyDescent="0.25">
      <c r="A547" t="s">
        <v>932</v>
      </c>
      <c r="B547" s="21">
        <v>2057</v>
      </c>
      <c r="C547" s="21">
        <v>1943</v>
      </c>
      <c r="D547" s="21">
        <v>86</v>
      </c>
      <c r="E547" s="21">
        <v>22</v>
      </c>
      <c r="F547" s="21" t="s">
        <v>1104</v>
      </c>
      <c r="G547" s="21">
        <v>6</v>
      </c>
      <c r="H547" s="21">
        <v>94.734275962944906</v>
      </c>
      <c r="I547" s="21">
        <v>4.19307654802535</v>
      </c>
      <c r="J547" s="21">
        <v>1.0726474890297399</v>
      </c>
      <c r="K547" s="21" t="s">
        <v>1104</v>
      </c>
    </row>
    <row r="548" spans="1:11" x14ac:dyDescent="0.25">
      <c r="A548" t="s">
        <v>933</v>
      </c>
      <c r="B548" s="21">
        <v>844</v>
      </c>
      <c r="C548" s="21">
        <v>708</v>
      </c>
      <c r="D548" s="21">
        <v>36</v>
      </c>
      <c r="E548" s="21">
        <v>6</v>
      </c>
      <c r="F548" s="21">
        <v>1</v>
      </c>
      <c r="G548" s="21">
        <v>93</v>
      </c>
      <c r="H548" s="21">
        <v>94.274300932090497</v>
      </c>
      <c r="I548" s="21">
        <v>4.7936085219707003</v>
      </c>
      <c r="J548" s="21">
        <v>0.79893475366178401</v>
      </c>
      <c r="K548" s="21">
        <v>0.133155792276964</v>
      </c>
    </row>
    <row r="549" spans="1:11" x14ac:dyDescent="0.25">
      <c r="A549" t="s">
        <v>934</v>
      </c>
      <c r="B549" s="21">
        <v>575</v>
      </c>
      <c r="C549" s="21">
        <v>519</v>
      </c>
      <c r="D549" s="21">
        <v>25</v>
      </c>
      <c r="E549" s="21">
        <v>5</v>
      </c>
      <c r="F549" s="21">
        <v>1</v>
      </c>
      <c r="G549" s="21">
        <v>25</v>
      </c>
      <c r="H549" s="21">
        <v>94.363636363636303</v>
      </c>
      <c r="I549" s="21">
        <v>4.5454545454545396</v>
      </c>
      <c r="J549" s="21">
        <v>0.90909090909090895</v>
      </c>
      <c r="K549" s="21">
        <v>0.18181818181818099</v>
      </c>
    </row>
    <row r="550" spans="1:11" x14ac:dyDescent="0.25">
      <c r="A550" t="s">
        <v>935</v>
      </c>
      <c r="B550" s="21">
        <v>4451</v>
      </c>
      <c r="C550" s="21">
        <v>4172</v>
      </c>
      <c r="D550" s="21">
        <v>213</v>
      </c>
      <c r="E550" s="21">
        <v>27</v>
      </c>
      <c r="F550" s="21" t="s">
        <v>1104</v>
      </c>
      <c r="G550" s="21">
        <v>39</v>
      </c>
      <c r="H550" s="21">
        <v>94.560290117860305</v>
      </c>
      <c r="I550" s="21">
        <v>4.8277425203989104</v>
      </c>
      <c r="J550" s="21">
        <v>0.61196736174070698</v>
      </c>
      <c r="K550" s="21" t="s">
        <v>1104</v>
      </c>
    </row>
    <row r="551" spans="1:11" x14ac:dyDescent="0.25">
      <c r="A551" t="s">
        <v>936</v>
      </c>
      <c r="B551" s="21">
        <v>457</v>
      </c>
      <c r="C551" s="21">
        <v>415</v>
      </c>
      <c r="D551" s="21">
        <v>37</v>
      </c>
      <c r="E551" s="21">
        <v>5</v>
      </c>
      <c r="F551" s="21" t="s">
        <v>1104</v>
      </c>
      <c r="G551" s="21" t="s">
        <v>1104</v>
      </c>
      <c r="H551" s="21">
        <v>90.809628008752696</v>
      </c>
      <c r="I551" s="21">
        <v>8.0962800875273508</v>
      </c>
      <c r="J551" s="21">
        <v>1.0940919037199099</v>
      </c>
      <c r="K551" s="21" t="s">
        <v>1104</v>
      </c>
    </row>
    <row r="552" spans="1:11" x14ac:dyDescent="0.25">
      <c r="A552" t="s">
        <v>937</v>
      </c>
      <c r="B552" s="21">
        <v>1092</v>
      </c>
      <c r="C552" s="21">
        <v>1004</v>
      </c>
      <c r="D552" s="21">
        <v>78</v>
      </c>
      <c r="E552" s="21">
        <v>8</v>
      </c>
      <c r="F552" s="21" t="s">
        <v>1104</v>
      </c>
      <c r="G552" s="21">
        <v>2</v>
      </c>
      <c r="H552" s="21">
        <v>92.110091743119199</v>
      </c>
      <c r="I552" s="21">
        <v>7.1559633027522898</v>
      </c>
      <c r="J552" s="21">
        <v>0.73394495412843996</v>
      </c>
      <c r="K552" s="21" t="s">
        <v>1104</v>
      </c>
    </row>
    <row r="553" spans="1:11" x14ac:dyDescent="0.25">
      <c r="A553" t="s">
        <v>938</v>
      </c>
      <c r="B553" s="21">
        <v>1262</v>
      </c>
      <c r="C553" s="21">
        <v>955</v>
      </c>
      <c r="D553" s="21">
        <v>75</v>
      </c>
      <c r="E553" s="21">
        <v>12</v>
      </c>
      <c r="F553" s="21" t="s">
        <v>1104</v>
      </c>
      <c r="G553" s="21">
        <v>220</v>
      </c>
      <c r="H553" s="21">
        <v>91.650671785028706</v>
      </c>
      <c r="I553" s="21">
        <v>7.19769673704414</v>
      </c>
      <c r="J553" s="21">
        <v>1.15163147792706</v>
      </c>
      <c r="K553" s="21" t="s">
        <v>1104</v>
      </c>
    </row>
    <row r="554" spans="1:11" x14ac:dyDescent="0.25">
      <c r="A554" t="s">
        <v>939</v>
      </c>
      <c r="B554" s="21">
        <v>1054</v>
      </c>
      <c r="C554" s="21">
        <v>861</v>
      </c>
      <c r="D554" s="21">
        <v>79</v>
      </c>
      <c r="E554" s="21">
        <v>16</v>
      </c>
      <c r="F554" s="21" t="s">
        <v>1104</v>
      </c>
      <c r="G554" s="21">
        <v>98</v>
      </c>
      <c r="H554" s="21">
        <v>90.062761506276104</v>
      </c>
      <c r="I554" s="21">
        <v>8.2635983263598298</v>
      </c>
      <c r="J554" s="21">
        <v>1.67364016736401</v>
      </c>
      <c r="K554" s="21" t="s">
        <v>1104</v>
      </c>
    </row>
    <row r="555" spans="1:11" x14ac:dyDescent="0.25">
      <c r="A555" t="s">
        <v>940</v>
      </c>
      <c r="B555" s="21">
        <v>881</v>
      </c>
      <c r="C555" s="21">
        <v>814</v>
      </c>
      <c r="D555" s="21">
        <v>57</v>
      </c>
      <c r="E555" s="21">
        <v>4</v>
      </c>
      <c r="F555" s="21" t="s">
        <v>1104</v>
      </c>
      <c r="G555" s="21">
        <v>6</v>
      </c>
      <c r="H555" s="21">
        <v>93.028571428571396</v>
      </c>
      <c r="I555" s="21">
        <v>6.5142857142857098</v>
      </c>
      <c r="J555" s="21">
        <v>0.45714285714285702</v>
      </c>
      <c r="K555" s="21" t="s">
        <v>1104</v>
      </c>
    </row>
    <row r="556" spans="1:11" x14ac:dyDescent="0.25">
      <c r="A556" t="s">
        <v>941</v>
      </c>
      <c r="B556" s="21">
        <v>899</v>
      </c>
      <c r="C556" s="21">
        <v>833</v>
      </c>
      <c r="D556" s="21">
        <v>46</v>
      </c>
      <c r="E556" s="21">
        <v>7</v>
      </c>
      <c r="F556" s="21" t="s">
        <v>1104</v>
      </c>
      <c r="G556" s="21">
        <v>13</v>
      </c>
      <c r="H556" s="21">
        <v>94.018058690744894</v>
      </c>
      <c r="I556" s="21">
        <v>5.1918735891647803</v>
      </c>
      <c r="J556" s="21">
        <v>0.79006772009029302</v>
      </c>
      <c r="K556" s="21" t="s">
        <v>1104</v>
      </c>
    </row>
    <row r="557" spans="1:11" x14ac:dyDescent="0.25">
      <c r="A557" t="s">
        <v>942</v>
      </c>
      <c r="B557" s="21">
        <v>764</v>
      </c>
      <c r="C557" s="21">
        <v>708</v>
      </c>
      <c r="D557" s="21">
        <v>49</v>
      </c>
      <c r="E557" s="21">
        <v>5</v>
      </c>
      <c r="F557" s="21">
        <v>1</v>
      </c>
      <c r="G557" s="21">
        <v>1</v>
      </c>
      <c r="H557" s="21">
        <v>92.791612057667095</v>
      </c>
      <c r="I557" s="21">
        <v>6.4220183486238502</v>
      </c>
      <c r="J557" s="21">
        <v>0.65530799475753598</v>
      </c>
      <c r="K557" s="21">
        <v>0.13106159895150701</v>
      </c>
    </row>
    <row r="558" spans="1:11" x14ac:dyDescent="0.25">
      <c r="A558" t="s">
        <v>943</v>
      </c>
      <c r="B558" s="21">
        <v>1427</v>
      </c>
      <c r="C558" s="21">
        <v>1283</v>
      </c>
      <c r="D558" s="21">
        <v>127</v>
      </c>
      <c r="E558" s="21">
        <v>9</v>
      </c>
      <c r="F558" s="21">
        <v>3</v>
      </c>
      <c r="G558" s="21">
        <v>5</v>
      </c>
      <c r="H558" s="21">
        <v>90.225035161744003</v>
      </c>
      <c r="I558" s="21">
        <v>8.9310829817158908</v>
      </c>
      <c r="J558" s="21">
        <v>0.632911392405063</v>
      </c>
      <c r="K558" s="21">
        <v>0.21097046413502099</v>
      </c>
    </row>
    <row r="559" spans="1:11" x14ac:dyDescent="0.25">
      <c r="A559" t="s">
        <v>944</v>
      </c>
      <c r="B559" s="21">
        <v>2981</v>
      </c>
      <c r="C559" s="21">
        <v>2710</v>
      </c>
      <c r="D559" s="21">
        <v>175</v>
      </c>
      <c r="E559" s="21">
        <v>33</v>
      </c>
      <c r="F559" s="21" t="s">
        <v>1104</v>
      </c>
      <c r="G559" s="21">
        <v>63</v>
      </c>
      <c r="H559" s="21">
        <v>92.871830020562001</v>
      </c>
      <c r="I559" s="21">
        <v>5.99725839616175</v>
      </c>
      <c r="J559" s="21">
        <v>1.13091158327621</v>
      </c>
      <c r="K559" s="21" t="s">
        <v>1104</v>
      </c>
    </row>
    <row r="560" spans="1:11" x14ac:dyDescent="0.25">
      <c r="A560" t="s">
        <v>945</v>
      </c>
      <c r="B560" s="21">
        <v>5923</v>
      </c>
      <c r="C560" s="21">
        <v>5351</v>
      </c>
      <c r="D560" s="21">
        <v>464</v>
      </c>
      <c r="E560" s="21">
        <v>57</v>
      </c>
      <c r="F560" s="21">
        <v>1</v>
      </c>
      <c r="G560" s="21">
        <v>50</v>
      </c>
      <c r="H560" s="21">
        <v>91.111867869913098</v>
      </c>
      <c r="I560" s="21">
        <v>7.9005618934105204</v>
      </c>
      <c r="J560" s="21">
        <v>0.97054316363017201</v>
      </c>
      <c r="K560" s="21">
        <v>1.7027073046143301E-2</v>
      </c>
    </row>
    <row r="561" spans="1:11" x14ac:dyDescent="0.25">
      <c r="A561" t="s">
        <v>946</v>
      </c>
      <c r="B561" s="21">
        <v>1798</v>
      </c>
      <c r="C561" s="21">
        <v>1633</v>
      </c>
      <c r="D561" s="21">
        <v>102</v>
      </c>
      <c r="E561" s="21">
        <v>30</v>
      </c>
      <c r="F561" s="21">
        <v>1</v>
      </c>
      <c r="G561" s="21">
        <v>32</v>
      </c>
      <c r="H561" s="21">
        <v>92.468856172140406</v>
      </c>
      <c r="I561" s="21">
        <v>5.7757644394110903</v>
      </c>
      <c r="J561" s="21">
        <v>1.6987542468856101</v>
      </c>
      <c r="K561" s="21">
        <v>5.6625141562853899E-2</v>
      </c>
    </row>
    <row r="562" spans="1:11" x14ac:dyDescent="0.25">
      <c r="A562" t="s">
        <v>947</v>
      </c>
      <c r="B562" s="21">
        <v>562</v>
      </c>
      <c r="C562" s="21">
        <v>501</v>
      </c>
      <c r="D562" s="21">
        <v>37</v>
      </c>
      <c r="E562" s="21">
        <v>11</v>
      </c>
      <c r="F562" s="21" t="s">
        <v>1104</v>
      </c>
      <c r="G562" s="21">
        <v>13</v>
      </c>
      <c r="H562" s="21">
        <v>91.256830601092901</v>
      </c>
      <c r="I562" s="21">
        <v>6.7395264116575504</v>
      </c>
      <c r="J562" s="21">
        <v>2.00364298724954</v>
      </c>
      <c r="K562" s="21" t="s">
        <v>1104</v>
      </c>
    </row>
    <row r="563" spans="1:11" x14ac:dyDescent="0.25">
      <c r="A563" t="s">
        <v>948</v>
      </c>
      <c r="B563" s="21">
        <v>950</v>
      </c>
      <c r="C563" s="21">
        <v>881</v>
      </c>
      <c r="D563" s="21">
        <v>55</v>
      </c>
      <c r="E563" s="21">
        <v>9</v>
      </c>
      <c r="F563" s="21" t="s">
        <v>1104</v>
      </c>
      <c r="G563" s="21">
        <v>5</v>
      </c>
      <c r="H563" s="21">
        <v>93.227513227513199</v>
      </c>
      <c r="I563" s="21">
        <v>5.8201058201058196</v>
      </c>
      <c r="J563" s="21">
        <v>0.952380952380952</v>
      </c>
      <c r="K563" s="21" t="s">
        <v>1104</v>
      </c>
    </row>
    <row r="564" spans="1:11" x14ac:dyDescent="0.25">
      <c r="A564" t="s">
        <v>949</v>
      </c>
      <c r="B564" s="21">
        <v>752</v>
      </c>
      <c r="C564" s="21">
        <v>711</v>
      </c>
      <c r="D564" s="21">
        <v>33</v>
      </c>
      <c r="E564" s="21">
        <v>5</v>
      </c>
      <c r="F564" s="21">
        <v>1</v>
      </c>
      <c r="G564" s="21">
        <v>2</v>
      </c>
      <c r="H564" s="21">
        <v>94.8</v>
      </c>
      <c r="I564" s="21">
        <v>4.3999999999999897</v>
      </c>
      <c r="J564" s="21">
        <v>0.66666666666666596</v>
      </c>
      <c r="K564" s="21">
        <v>0.133333333333333</v>
      </c>
    </row>
    <row r="565" spans="1:11" x14ac:dyDescent="0.25">
      <c r="A565" t="s">
        <v>950</v>
      </c>
      <c r="B565" s="21">
        <v>164</v>
      </c>
      <c r="C565" s="21">
        <v>145</v>
      </c>
      <c r="D565" s="21">
        <v>16</v>
      </c>
      <c r="E565" s="21">
        <v>3</v>
      </c>
      <c r="F565" s="21" t="s">
        <v>1104</v>
      </c>
      <c r="G565" s="21" t="s">
        <v>1104</v>
      </c>
      <c r="H565" s="21">
        <v>88.414634146341399</v>
      </c>
      <c r="I565" s="21">
        <v>9.7560975609756095</v>
      </c>
      <c r="J565" s="21">
        <v>1.82926829268292</v>
      </c>
      <c r="K565" s="21" t="s">
        <v>1104</v>
      </c>
    </row>
    <row r="566" spans="1:11" x14ac:dyDescent="0.25">
      <c r="A566" t="s">
        <v>951</v>
      </c>
      <c r="B566" s="21">
        <v>1027</v>
      </c>
      <c r="C566" s="21">
        <v>784</v>
      </c>
      <c r="D566" s="21">
        <v>94</v>
      </c>
      <c r="E566" s="21">
        <v>14</v>
      </c>
      <c r="F566" s="21" t="s">
        <v>1104</v>
      </c>
      <c r="G566" s="21">
        <v>135</v>
      </c>
      <c r="H566" s="21">
        <v>87.892376681614294</v>
      </c>
      <c r="I566" s="21">
        <v>10.538116591928199</v>
      </c>
      <c r="J566" s="21">
        <v>1.5695067264573901</v>
      </c>
      <c r="K566" s="21" t="s">
        <v>1104</v>
      </c>
    </row>
    <row r="567" spans="1:11" x14ac:dyDescent="0.25">
      <c r="A567" t="s">
        <v>952</v>
      </c>
      <c r="B567" s="21">
        <v>3185</v>
      </c>
      <c r="C567" s="21">
        <v>2968</v>
      </c>
      <c r="D567" s="21">
        <v>171</v>
      </c>
      <c r="E567" s="21">
        <v>28</v>
      </c>
      <c r="F567" s="21" t="s">
        <v>1104</v>
      </c>
      <c r="G567" s="21">
        <v>18</v>
      </c>
      <c r="H567" s="21">
        <v>93.716450899905198</v>
      </c>
      <c r="I567" s="21">
        <v>5.3994316387748604</v>
      </c>
      <c r="J567" s="21">
        <v>0.88411746131986102</v>
      </c>
      <c r="K567" s="21" t="s">
        <v>1104</v>
      </c>
    </row>
    <row r="568" spans="1:11" x14ac:dyDescent="0.25">
      <c r="A568" t="s">
        <v>953</v>
      </c>
      <c r="B568" s="21">
        <v>165</v>
      </c>
      <c r="C568" s="21">
        <v>152</v>
      </c>
      <c r="D568" s="21">
        <v>12</v>
      </c>
      <c r="E568" s="21">
        <v>1</v>
      </c>
      <c r="F568" s="21" t="s">
        <v>1104</v>
      </c>
      <c r="G568" s="21" t="s">
        <v>1104</v>
      </c>
      <c r="H568" s="21">
        <v>92.121212121212096</v>
      </c>
      <c r="I568" s="21">
        <v>7.2727272727272698</v>
      </c>
      <c r="J568" s="21">
        <v>0.60606060606060597</v>
      </c>
      <c r="K568" s="21" t="s">
        <v>1104</v>
      </c>
    </row>
    <row r="569" spans="1:11" x14ac:dyDescent="0.25">
      <c r="A569" t="s">
        <v>954</v>
      </c>
      <c r="B569" s="21">
        <v>1111</v>
      </c>
      <c r="C569" s="21">
        <v>899</v>
      </c>
      <c r="D569" s="21">
        <v>65</v>
      </c>
      <c r="E569" s="21">
        <v>10</v>
      </c>
      <c r="F569" s="21">
        <v>1</v>
      </c>
      <c r="G569" s="21">
        <v>136</v>
      </c>
      <c r="H569" s="21">
        <v>92.205128205128204</v>
      </c>
      <c r="I569" s="21">
        <v>6.6666666666666599</v>
      </c>
      <c r="J569" s="21">
        <v>1.02564102564102</v>
      </c>
      <c r="K569" s="21">
        <v>0.10256410256410201</v>
      </c>
    </row>
    <row r="570" spans="1:11" x14ac:dyDescent="0.25">
      <c r="A570" t="s">
        <v>955</v>
      </c>
      <c r="B570" s="21">
        <v>1549</v>
      </c>
      <c r="C570" s="21">
        <v>1433</v>
      </c>
      <c r="D570" s="21">
        <v>93</v>
      </c>
      <c r="E570" s="21">
        <v>18</v>
      </c>
      <c r="F570" s="21" t="s">
        <v>1104</v>
      </c>
      <c r="G570" s="21">
        <v>5</v>
      </c>
      <c r="H570" s="21">
        <v>92.810880829015503</v>
      </c>
      <c r="I570" s="21">
        <v>6.0233160621761597</v>
      </c>
      <c r="J570" s="21">
        <v>1.1658031088082901</v>
      </c>
      <c r="K570" s="21" t="s">
        <v>1104</v>
      </c>
    </row>
    <row r="571" spans="1:11" x14ac:dyDescent="0.25">
      <c r="A571" t="s">
        <v>956</v>
      </c>
      <c r="B571" s="21">
        <v>771</v>
      </c>
      <c r="C571" s="21">
        <v>730</v>
      </c>
      <c r="D571" s="21">
        <v>35</v>
      </c>
      <c r="E571" s="21">
        <v>5</v>
      </c>
      <c r="F571" s="21">
        <v>1</v>
      </c>
      <c r="G571" s="21" t="s">
        <v>1104</v>
      </c>
      <c r="H571" s="21">
        <v>94.682230869001202</v>
      </c>
      <c r="I571" s="21">
        <v>4.53955901426718</v>
      </c>
      <c r="J571" s="21">
        <v>0.64850843060959795</v>
      </c>
      <c r="K571" s="21">
        <v>0.12970168612191901</v>
      </c>
    </row>
    <row r="572" spans="1:11" x14ac:dyDescent="0.25">
      <c r="A572" t="s">
        <v>957</v>
      </c>
      <c r="B572" s="21">
        <v>177</v>
      </c>
      <c r="C572" s="21">
        <v>165</v>
      </c>
      <c r="D572" s="21">
        <v>8</v>
      </c>
      <c r="E572" s="21">
        <v>1</v>
      </c>
      <c r="F572" s="21" t="s">
        <v>1104</v>
      </c>
      <c r="G572" s="21">
        <v>3</v>
      </c>
      <c r="H572" s="21">
        <v>94.827586206896498</v>
      </c>
      <c r="I572" s="21">
        <v>4.59770114942528</v>
      </c>
      <c r="J572" s="21">
        <v>0.57471264367816</v>
      </c>
      <c r="K572" s="21" t="s">
        <v>1104</v>
      </c>
    </row>
    <row r="573" spans="1:11" x14ac:dyDescent="0.25">
      <c r="A573" t="s">
        <v>958</v>
      </c>
      <c r="B573" s="21">
        <v>757</v>
      </c>
      <c r="C573" s="21">
        <v>554</v>
      </c>
      <c r="D573" s="21">
        <v>50</v>
      </c>
      <c r="E573" s="21">
        <v>5</v>
      </c>
      <c r="F573" s="21" t="s">
        <v>1104</v>
      </c>
      <c r="G573" s="21">
        <v>148</v>
      </c>
      <c r="H573" s="21">
        <v>90.968801313628902</v>
      </c>
      <c r="I573" s="21">
        <v>8.2101806239737201</v>
      </c>
      <c r="J573" s="21">
        <v>0.82101806239737196</v>
      </c>
      <c r="K573" s="21" t="s">
        <v>1104</v>
      </c>
    </row>
    <row r="574" spans="1:11" x14ac:dyDescent="0.25">
      <c r="A574" t="s">
        <v>959</v>
      </c>
      <c r="B574" s="21">
        <v>2902</v>
      </c>
      <c r="C574" s="21">
        <v>2673</v>
      </c>
      <c r="D574" s="21">
        <v>169</v>
      </c>
      <c r="E574" s="21">
        <v>25</v>
      </c>
      <c r="F574" s="21" t="s">
        <v>1104</v>
      </c>
      <c r="G574" s="21">
        <v>35</v>
      </c>
      <c r="H574" s="21">
        <v>93.233344959888299</v>
      </c>
      <c r="I574" s="21">
        <v>5.8946634112312504</v>
      </c>
      <c r="J574" s="21">
        <v>0.87199162888036197</v>
      </c>
      <c r="K574" s="21" t="s">
        <v>1104</v>
      </c>
    </row>
    <row r="575" spans="1:11" x14ac:dyDescent="0.25">
      <c r="A575" t="s">
        <v>960</v>
      </c>
      <c r="B575" s="21">
        <v>656</v>
      </c>
      <c r="C575" s="21">
        <v>603</v>
      </c>
      <c r="D575" s="21">
        <v>45</v>
      </c>
      <c r="E575" s="21">
        <v>5</v>
      </c>
      <c r="F575" s="21">
        <v>1</v>
      </c>
      <c r="G575" s="21">
        <v>2</v>
      </c>
      <c r="H575" s="21">
        <v>92.201834862385297</v>
      </c>
      <c r="I575" s="21">
        <v>6.8807339449541196</v>
      </c>
      <c r="J575" s="21">
        <v>0.76452599388379205</v>
      </c>
      <c r="K575" s="21">
        <v>0.15290519877675801</v>
      </c>
    </row>
    <row r="576" spans="1:11" x14ac:dyDescent="0.25">
      <c r="A576" t="s">
        <v>961</v>
      </c>
      <c r="B576" s="21">
        <v>760</v>
      </c>
      <c r="C576" s="21">
        <v>691</v>
      </c>
      <c r="D576" s="21">
        <v>56</v>
      </c>
      <c r="E576" s="21">
        <v>5</v>
      </c>
      <c r="F576" s="21" t="s">
        <v>1104</v>
      </c>
      <c r="G576" s="21">
        <v>8</v>
      </c>
      <c r="H576" s="21">
        <v>91.888297872340402</v>
      </c>
      <c r="I576" s="21">
        <v>7.4468085106382897</v>
      </c>
      <c r="J576" s="21">
        <v>0.66489361702127603</v>
      </c>
      <c r="K576" s="21" t="s">
        <v>1104</v>
      </c>
    </row>
    <row r="577" spans="1:11" x14ac:dyDescent="0.25">
      <c r="A577" t="s">
        <v>962</v>
      </c>
      <c r="B577" s="21">
        <v>1625</v>
      </c>
      <c r="C577" s="21">
        <v>1478</v>
      </c>
      <c r="D577" s="21">
        <v>108</v>
      </c>
      <c r="E577" s="21">
        <v>19</v>
      </c>
      <c r="F577" s="21" t="s">
        <v>1104</v>
      </c>
      <c r="G577" s="21">
        <v>20</v>
      </c>
      <c r="H577" s="21">
        <v>92.087227414330201</v>
      </c>
      <c r="I577" s="21">
        <v>6.7289719626168196</v>
      </c>
      <c r="J577" s="21">
        <v>1.1838006230529501</v>
      </c>
      <c r="K577" s="21" t="s">
        <v>1104</v>
      </c>
    </row>
    <row r="578" spans="1:11" x14ac:dyDescent="0.25">
      <c r="A578" t="s">
        <v>385</v>
      </c>
      <c r="B578" s="21">
        <v>94</v>
      </c>
      <c r="C578" s="21">
        <v>82</v>
      </c>
      <c r="D578" s="21">
        <v>8</v>
      </c>
      <c r="E578" s="21" t="s">
        <v>1104</v>
      </c>
      <c r="F578" s="21" t="s">
        <v>1104</v>
      </c>
      <c r="G578" s="21">
        <v>4</v>
      </c>
      <c r="H578" s="21">
        <v>91.1111111111111</v>
      </c>
      <c r="I578" s="21">
        <v>8.8888888888888893</v>
      </c>
      <c r="J578" s="21" t="s">
        <v>1104</v>
      </c>
      <c r="K578" s="21" t="s">
        <v>1104</v>
      </c>
    </row>
    <row r="579" spans="1:11" x14ac:dyDescent="0.25">
      <c r="A579" t="s">
        <v>386</v>
      </c>
      <c r="B579" s="21">
        <v>45715</v>
      </c>
      <c r="C579" s="21">
        <v>41279</v>
      </c>
      <c r="D579" s="21">
        <v>2809</v>
      </c>
      <c r="E579" s="21">
        <v>428</v>
      </c>
      <c r="F579" s="21">
        <v>12</v>
      </c>
      <c r="G579" s="21">
        <v>1187</v>
      </c>
      <c r="H579" s="21">
        <v>92.703467481135405</v>
      </c>
      <c r="I579" s="21">
        <v>6.30839022637441</v>
      </c>
      <c r="J579" s="21">
        <v>0.961192957240388</v>
      </c>
      <c r="K579" s="21">
        <v>2.6949335249730502E-2</v>
      </c>
    </row>
    <row r="580" spans="1:11" x14ac:dyDescent="0.25">
      <c r="A580" t="s">
        <v>963</v>
      </c>
      <c r="B580" s="21">
        <v>2119</v>
      </c>
      <c r="C580" s="21">
        <v>1971</v>
      </c>
      <c r="D580" s="21">
        <v>132</v>
      </c>
      <c r="E580" s="21">
        <v>10</v>
      </c>
      <c r="F580" s="21" t="s">
        <v>1104</v>
      </c>
      <c r="G580" s="21">
        <v>6</v>
      </c>
      <c r="H580" s="21">
        <v>93.279697113109293</v>
      </c>
      <c r="I580" s="21">
        <v>6.2470421202082296</v>
      </c>
      <c r="J580" s="21">
        <v>0.47326076668244199</v>
      </c>
      <c r="K580" s="21" t="s">
        <v>1104</v>
      </c>
    </row>
    <row r="581" spans="1:11" x14ac:dyDescent="0.25">
      <c r="A581" t="s">
        <v>964</v>
      </c>
      <c r="B581" s="21">
        <v>2136</v>
      </c>
      <c r="C581" s="21">
        <v>1998</v>
      </c>
      <c r="D581" s="21">
        <v>115</v>
      </c>
      <c r="E581" s="21">
        <v>20</v>
      </c>
      <c r="F581" s="21" t="s">
        <v>1104</v>
      </c>
      <c r="G581" s="21">
        <v>3</v>
      </c>
      <c r="H581" s="21">
        <v>93.670886075949298</v>
      </c>
      <c r="I581" s="21">
        <v>5.3914674167838701</v>
      </c>
      <c r="J581" s="21">
        <v>0.93764650726676002</v>
      </c>
      <c r="K581" s="21" t="s">
        <v>1104</v>
      </c>
    </row>
    <row r="582" spans="1:11" x14ac:dyDescent="0.25">
      <c r="A582" t="s">
        <v>965</v>
      </c>
      <c r="B582" s="21">
        <v>933</v>
      </c>
      <c r="C582" s="21">
        <v>852</v>
      </c>
      <c r="D582" s="21">
        <v>68</v>
      </c>
      <c r="E582" s="21">
        <v>6</v>
      </c>
      <c r="F582" s="21">
        <v>2</v>
      </c>
      <c r="G582" s="21">
        <v>5</v>
      </c>
      <c r="H582" s="21">
        <v>91.810344827586206</v>
      </c>
      <c r="I582" s="21">
        <v>7.3275862068965498</v>
      </c>
      <c r="J582" s="21">
        <v>0.64655172413793105</v>
      </c>
      <c r="K582" s="21">
        <v>0.21551724137931</v>
      </c>
    </row>
    <row r="583" spans="1:11" x14ac:dyDescent="0.25">
      <c r="A583" t="s">
        <v>966</v>
      </c>
      <c r="B583" s="21">
        <v>556</v>
      </c>
      <c r="C583" s="21">
        <v>506</v>
      </c>
      <c r="D583" s="21">
        <v>44</v>
      </c>
      <c r="E583" s="21">
        <v>2</v>
      </c>
      <c r="F583" s="21" t="s">
        <v>1104</v>
      </c>
      <c r="G583" s="21">
        <v>4</v>
      </c>
      <c r="H583" s="21">
        <v>91.6666666666666</v>
      </c>
      <c r="I583" s="21">
        <v>7.9710144927536204</v>
      </c>
      <c r="J583" s="21">
        <v>0.36231884057970998</v>
      </c>
      <c r="K583" s="21" t="s">
        <v>1104</v>
      </c>
    </row>
    <row r="584" spans="1:11" x14ac:dyDescent="0.25">
      <c r="A584" t="s">
        <v>967</v>
      </c>
      <c r="B584" s="21">
        <v>4500</v>
      </c>
      <c r="C584" s="21">
        <v>4095</v>
      </c>
      <c r="D584" s="21">
        <v>302</v>
      </c>
      <c r="E584" s="21">
        <v>48</v>
      </c>
      <c r="F584" s="21" t="s">
        <v>1104</v>
      </c>
      <c r="G584" s="21">
        <v>55</v>
      </c>
      <c r="H584" s="21">
        <v>92.125984251968504</v>
      </c>
      <c r="I584" s="21">
        <v>6.7941507311585996</v>
      </c>
      <c r="J584" s="21">
        <v>1.07986501687289</v>
      </c>
      <c r="K584" s="21" t="s">
        <v>1104</v>
      </c>
    </row>
    <row r="585" spans="1:11" x14ac:dyDescent="0.25">
      <c r="A585" t="s">
        <v>968</v>
      </c>
      <c r="B585" s="21">
        <v>477</v>
      </c>
      <c r="C585" s="21">
        <v>453</v>
      </c>
      <c r="D585" s="21">
        <v>23</v>
      </c>
      <c r="E585" s="21" t="s">
        <v>1104</v>
      </c>
      <c r="F585" s="21" t="s">
        <v>1104</v>
      </c>
      <c r="G585" s="21">
        <v>1</v>
      </c>
      <c r="H585" s="21">
        <v>95.168067226890699</v>
      </c>
      <c r="I585" s="21">
        <v>4.8319327731092399</v>
      </c>
      <c r="J585" s="21" t="s">
        <v>1104</v>
      </c>
      <c r="K585" s="21" t="s">
        <v>1104</v>
      </c>
    </row>
    <row r="586" spans="1:11" x14ac:dyDescent="0.25">
      <c r="A586" t="s">
        <v>969</v>
      </c>
      <c r="B586" s="21">
        <v>1087</v>
      </c>
      <c r="C586" s="21">
        <v>997</v>
      </c>
      <c r="D586" s="21">
        <v>74</v>
      </c>
      <c r="E586" s="21">
        <v>15</v>
      </c>
      <c r="F586" s="21" t="s">
        <v>1104</v>
      </c>
      <c r="G586" s="21">
        <v>1</v>
      </c>
      <c r="H586" s="21">
        <v>91.804788213628001</v>
      </c>
      <c r="I586" s="21">
        <v>6.8139963167587396</v>
      </c>
      <c r="J586" s="21">
        <v>1.3812154696132499</v>
      </c>
      <c r="K586" s="21" t="s">
        <v>1104</v>
      </c>
    </row>
    <row r="587" spans="1:11" x14ac:dyDescent="0.25">
      <c r="A587" t="s">
        <v>970</v>
      </c>
      <c r="B587" s="21">
        <v>1288</v>
      </c>
      <c r="C587" s="21">
        <v>1164</v>
      </c>
      <c r="D587" s="21">
        <v>108</v>
      </c>
      <c r="E587" s="21">
        <v>9</v>
      </c>
      <c r="F587" s="21" t="s">
        <v>1104</v>
      </c>
      <c r="G587" s="21">
        <v>7</v>
      </c>
      <c r="H587" s="21">
        <v>90.866510538641606</v>
      </c>
      <c r="I587" s="21">
        <v>8.4309133489461292</v>
      </c>
      <c r="J587" s="21">
        <v>0.70257611241217799</v>
      </c>
      <c r="K587" s="21" t="s">
        <v>1104</v>
      </c>
    </row>
    <row r="588" spans="1:11" x14ac:dyDescent="0.25">
      <c r="A588" t="s">
        <v>971</v>
      </c>
      <c r="B588" s="21">
        <v>1085</v>
      </c>
      <c r="C588" s="21">
        <v>992</v>
      </c>
      <c r="D588" s="21">
        <v>66</v>
      </c>
      <c r="E588" s="21">
        <v>15</v>
      </c>
      <c r="F588" s="21">
        <v>1</v>
      </c>
      <c r="G588" s="21">
        <v>11</v>
      </c>
      <c r="H588" s="21">
        <v>92.364990689012998</v>
      </c>
      <c r="I588" s="21">
        <v>6.1452513966480398</v>
      </c>
      <c r="J588" s="21">
        <v>1.3966480446927301</v>
      </c>
      <c r="K588" s="21">
        <v>9.3109869646182494E-2</v>
      </c>
    </row>
    <row r="589" spans="1:11" x14ac:dyDescent="0.25">
      <c r="A589" t="s">
        <v>972</v>
      </c>
      <c r="B589" s="21">
        <v>866</v>
      </c>
      <c r="C589" s="21">
        <v>788</v>
      </c>
      <c r="D589" s="21">
        <v>72</v>
      </c>
      <c r="E589" s="21">
        <v>5</v>
      </c>
      <c r="F589" s="21" t="s">
        <v>1104</v>
      </c>
      <c r="G589" s="21">
        <v>1</v>
      </c>
      <c r="H589" s="21">
        <v>91.098265895953702</v>
      </c>
      <c r="I589" s="21">
        <v>8.3236994219653102</v>
      </c>
      <c r="J589" s="21">
        <v>0.57803468208092401</v>
      </c>
      <c r="K589" s="21" t="s">
        <v>1104</v>
      </c>
    </row>
    <row r="590" spans="1:11" x14ac:dyDescent="0.25">
      <c r="A590" t="s">
        <v>973</v>
      </c>
      <c r="B590" s="21">
        <v>1007</v>
      </c>
      <c r="C590" s="21">
        <v>928</v>
      </c>
      <c r="D590" s="21">
        <v>56</v>
      </c>
      <c r="E590" s="21">
        <v>7</v>
      </c>
      <c r="F590" s="21" t="s">
        <v>1104</v>
      </c>
      <c r="G590" s="21">
        <v>16</v>
      </c>
      <c r="H590" s="21">
        <v>93.642785065590303</v>
      </c>
      <c r="I590" s="21">
        <v>5.6508577194752698</v>
      </c>
      <c r="J590" s="21">
        <v>0.70635721493440895</v>
      </c>
      <c r="K590" s="21" t="s">
        <v>1104</v>
      </c>
    </row>
    <row r="591" spans="1:11" x14ac:dyDescent="0.25">
      <c r="A591" t="s">
        <v>974</v>
      </c>
      <c r="B591" s="21">
        <v>785</v>
      </c>
      <c r="C591" s="21">
        <v>701</v>
      </c>
      <c r="D591" s="21">
        <v>80</v>
      </c>
      <c r="E591" s="21">
        <v>4</v>
      </c>
      <c r="F591" s="21" t="s">
        <v>1104</v>
      </c>
      <c r="G591" s="21" t="s">
        <v>1104</v>
      </c>
      <c r="H591" s="21">
        <v>89.299363057324797</v>
      </c>
      <c r="I591" s="21">
        <v>10.191082802547699</v>
      </c>
      <c r="J591" s="21">
        <v>0.50955414012738798</v>
      </c>
      <c r="K591" s="21" t="s">
        <v>1104</v>
      </c>
    </row>
    <row r="592" spans="1:11" x14ac:dyDescent="0.25">
      <c r="A592" t="s">
        <v>975</v>
      </c>
      <c r="B592" s="21">
        <v>1420</v>
      </c>
      <c r="C592" s="21">
        <v>1320</v>
      </c>
      <c r="D592" s="21">
        <v>83</v>
      </c>
      <c r="E592" s="21">
        <v>13</v>
      </c>
      <c r="F592" s="21">
        <v>2</v>
      </c>
      <c r="G592" s="21">
        <v>2</v>
      </c>
      <c r="H592" s="21">
        <v>93.088857545839204</v>
      </c>
      <c r="I592" s="21">
        <v>5.8533145275035201</v>
      </c>
      <c r="J592" s="21">
        <v>0.91678420310296105</v>
      </c>
      <c r="K592" s="21">
        <v>0.141043723554301</v>
      </c>
    </row>
    <row r="593" spans="1:11" x14ac:dyDescent="0.25">
      <c r="A593" t="s">
        <v>976</v>
      </c>
      <c r="B593" s="21">
        <v>2963</v>
      </c>
      <c r="C593" s="21">
        <v>2781</v>
      </c>
      <c r="D593" s="21">
        <v>156</v>
      </c>
      <c r="E593" s="21">
        <v>20</v>
      </c>
      <c r="F593" s="21" t="s">
        <v>1104</v>
      </c>
      <c r="G593" s="21">
        <v>6</v>
      </c>
      <c r="H593" s="21">
        <v>94.048021643557604</v>
      </c>
      <c r="I593" s="21">
        <v>5.2756171795738904</v>
      </c>
      <c r="J593" s="21">
        <v>0.67636117686844699</v>
      </c>
      <c r="K593" s="21" t="s">
        <v>1104</v>
      </c>
    </row>
    <row r="594" spans="1:11" x14ac:dyDescent="0.25">
      <c r="A594" t="s">
        <v>977</v>
      </c>
      <c r="B594" s="21">
        <v>6020</v>
      </c>
      <c r="C594" s="21">
        <v>5108</v>
      </c>
      <c r="D594" s="21">
        <v>828</v>
      </c>
      <c r="E594" s="21">
        <v>61</v>
      </c>
      <c r="F594" s="21">
        <v>1</v>
      </c>
      <c r="G594" s="21">
        <v>22</v>
      </c>
      <c r="H594" s="21">
        <v>85.161720573524505</v>
      </c>
      <c r="I594" s="21">
        <v>13.8046015338446</v>
      </c>
      <c r="J594" s="21">
        <v>1.0170056685561799</v>
      </c>
      <c r="K594" s="21">
        <v>1.6672224074691499E-2</v>
      </c>
    </row>
    <row r="595" spans="1:11" x14ac:dyDescent="0.25">
      <c r="A595" t="s">
        <v>978</v>
      </c>
      <c r="B595" s="21">
        <v>1826</v>
      </c>
      <c r="C595" s="21">
        <v>1654</v>
      </c>
      <c r="D595" s="21">
        <v>144</v>
      </c>
      <c r="E595" s="21">
        <v>23</v>
      </c>
      <c r="F595" s="21">
        <v>3</v>
      </c>
      <c r="G595" s="21">
        <v>2</v>
      </c>
      <c r="H595" s="21">
        <v>90.679824561403507</v>
      </c>
      <c r="I595" s="21">
        <v>7.8947368421052602</v>
      </c>
      <c r="J595" s="21">
        <v>1.2609649122807001</v>
      </c>
      <c r="K595" s="21">
        <v>0.16447368421052599</v>
      </c>
    </row>
    <row r="596" spans="1:11" x14ac:dyDescent="0.25">
      <c r="A596" t="s">
        <v>979</v>
      </c>
      <c r="B596" s="21">
        <v>638</v>
      </c>
      <c r="C596" s="21">
        <v>555</v>
      </c>
      <c r="D596" s="21">
        <v>74</v>
      </c>
      <c r="E596" s="21">
        <v>7</v>
      </c>
      <c r="F596" s="21">
        <v>1</v>
      </c>
      <c r="G596" s="21">
        <v>1</v>
      </c>
      <c r="H596" s="21">
        <v>87.127158555729906</v>
      </c>
      <c r="I596" s="21">
        <v>11.6169544740973</v>
      </c>
      <c r="J596" s="21">
        <v>1.0989010989010899</v>
      </c>
      <c r="K596" s="21">
        <v>0.156985871271585</v>
      </c>
    </row>
    <row r="597" spans="1:11" x14ac:dyDescent="0.25">
      <c r="A597" t="s">
        <v>980</v>
      </c>
      <c r="B597" s="21">
        <v>1050</v>
      </c>
      <c r="C597" s="21">
        <v>959</v>
      </c>
      <c r="D597" s="21">
        <v>68</v>
      </c>
      <c r="E597" s="21">
        <v>8</v>
      </c>
      <c r="F597" s="21" t="s">
        <v>1104</v>
      </c>
      <c r="G597" s="21">
        <v>15</v>
      </c>
      <c r="H597" s="21">
        <v>92.657004830917799</v>
      </c>
      <c r="I597" s="21">
        <v>6.5700483091787403</v>
      </c>
      <c r="J597" s="21">
        <v>0.77294685990338097</v>
      </c>
      <c r="K597" s="21" t="s">
        <v>1104</v>
      </c>
    </row>
    <row r="598" spans="1:11" x14ac:dyDescent="0.25">
      <c r="A598" t="s">
        <v>981</v>
      </c>
      <c r="B598" s="21">
        <v>796</v>
      </c>
      <c r="C598" s="21">
        <v>737</v>
      </c>
      <c r="D598" s="21">
        <v>50</v>
      </c>
      <c r="E598" s="21">
        <v>7</v>
      </c>
      <c r="F598" s="21" t="s">
        <v>1104</v>
      </c>
      <c r="G598" s="21">
        <v>2</v>
      </c>
      <c r="H598" s="21">
        <v>92.821158690176304</v>
      </c>
      <c r="I598" s="21">
        <v>6.2972292191435697</v>
      </c>
      <c r="J598" s="21">
        <v>0.88161209068010005</v>
      </c>
      <c r="K598" s="21" t="s">
        <v>1104</v>
      </c>
    </row>
    <row r="599" spans="1:11" x14ac:dyDescent="0.25">
      <c r="A599" t="s">
        <v>982</v>
      </c>
      <c r="B599" s="21">
        <v>191</v>
      </c>
      <c r="C599" s="21">
        <v>176</v>
      </c>
      <c r="D599" s="21">
        <v>15</v>
      </c>
      <c r="E599" s="21" t="s">
        <v>1104</v>
      </c>
      <c r="F599" s="21" t="s">
        <v>1104</v>
      </c>
      <c r="G599" s="21" t="s">
        <v>1104</v>
      </c>
      <c r="H599" s="21">
        <v>92.146596858638702</v>
      </c>
      <c r="I599" s="21">
        <v>7.85340314136125</v>
      </c>
      <c r="J599" s="21" t="s">
        <v>1104</v>
      </c>
      <c r="K599" s="21" t="s">
        <v>1104</v>
      </c>
    </row>
    <row r="600" spans="1:11" x14ac:dyDescent="0.25">
      <c r="A600" t="s">
        <v>983</v>
      </c>
      <c r="B600" s="21">
        <v>1085</v>
      </c>
      <c r="C600" s="21">
        <v>991</v>
      </c>
      <c r="D600" s="21">
        <v>75</v>
      </c>
      <c r="E600" s="21">
        <v>9</v>
      </c>
      <c r="F600" s="21" t="s">
        <v>1104</v>
      </c>
      <c r="G600" s="21">
        <v>10</v>
      </c>
      <c r="H600" s="21">
        <v>92.186046511627893</v>
      </c>
      <c r="I600" s="21">
        <v>6.9767441860465098</v>
      </c>
      <c r="J600" s="21">
        <v>0.837209302325581</v>
      </c>
      <c r="K600" s="21" t="s">
        <v>1104</v>
      </c>
    </row>
    <row r="601" spans="1:11" x14ac:dyDescent="0.25">
      <c r="A601" t="s">
        <v>984</v>
      </c>
      <c r="B601" s="21">
        <v>3162</v>
      </c>
      <c r="C601" s="21">
        <v>2891</v>
      </c>
      <c r="D601" s="21">
        <v>224</v>
      </c>
      <c r="E601" s="21">
        <v>34</v>
      </c>
      <c r="F601" s="21">
        <v>2</v>
      </c>
      <c r="G601" s="21">
        <v>11</v>
      </c>
      <c r="H601" s="21">
        <v>91.748651221834294</v>
      </c>
      <c r="I601" s="21">
        <v>7.1088543319581001</v>
      </c>
      <c r="J601" s="21">
        <v>1.0790225325293501</v>
      </c>
      <c r="K601" s="21">
        <v>6.3471913678197295E-2</v>
      </c>
    </row>
    <row r="602" spans="1:11" x14ac:dyDescent="0.25">
      <c r="A602" t="s">
        <v>985</v>
      </c>
      <c r="B602" s="21">
        <v>164</v>
      </c>
      <c r="C602" s="21">
        <v>145</v>
      </c>
      <c r="D602" s="21">
        <v>16</v>
      </c>
      <c r="E602" s="21">
        <v>2</v>
      </c>
      <c r="F602" s="21" t="s">
        <v>1104</v>
      </c>
      <c r="G602" s="21">
        <v>1</v>
      </c>
      <c r="H602" s="21">
        <v>88.957055214723894</v>
      </c>
      <c r="I602" s="21">
        <v>9.8159509202453901</v>
      </c>
      <c r="J602" s="21">
        <v>1.22699386503067</v>
      </c>
      <c r="K602" s="21" t="s">
        <v>1104</v>
      </c>
    </row>
    <row r="603" spans="1:11" x14ac:dyDescent="0.25">
      <c r="A603" t="s">
        <v>986</v>
      </c>
      <c r="B603" s="21">
        <v>1162</v>
      </c>
      <c r="C603" s="21">
        <v>1035</v>
      </c>
      <c r="D603" s="21">
        <v>95</v>
      </c>
      <c r="E603" s="21">
        <v>20</v>
      </c>
      <c r="F603" s="21">
        <v>1</v>
      </c>
      <c r="G603" s="21">
        <v>11</v>
      </c>
      <c r="H603" s="21">
        <v>89.921807124239706</v>
      </c>
      <c r="I603" s="21">
        <v>8.2536924413553407</v>
      </c>
      <c r="J603" s="21">
        <v>1.7376194613379601</v>
      </c>
      <c r="K603" s="21">
        <v>8.6880973066898307E-2</v>
      </c>
    </row>
    <row r="604" spans="1:11" x14ac:dyDescent="0.25">
      <c r="A604" t="s">
        <v>987</v>
      </c>
      <c r="B604" s="21">
        <v>1663</v>
      </c>
      <c r="C604" s="21">
        <v>1472</v>
      </c>
      <c r="D604" s="21">
        <v>173</v>
      </c>
      <c r="E604" s="21">
        <v>17</v>
      </c>
      <c r="F604" s="21" t="s">
        <v>1104</v>
      </c>
      <c r="G604" s="21">
        <v>1</v>
      </c>
      <c r="H604" s="21">
        <v>88.567990373044495</v>
      </c>
      <c r="I604" s="21">
        <v>10.4091456077015</v>
      </c>
      <c r="J604" s="21">
        <v>1.02286401925391</v>
      </c>
      <c r="K604" s="21" t="s">
        <v>1104</v>
      </c>
    </row>
    <row r="605" spans="1:11" x14ac:dyDescent="0.25">
      <c r="A605" t="s">
        <v>988</v>
      </c>
      <c r="B605" s="21">
        <v>799</v>
      </c>
      <c r="C605" s="21">
        <v>734</v>
      </c>
      <c r="D605" s="21">
        <v>59</v>
      </c>
      <c r="E605" s="21">
        <v>4</v>
      </c>
      <c r="F605" s="21" t="s">
        <v>1104</v>
      </c>
      <c r="G605" s="21">
        <v>2</v>
      </c>
      <c r="H605" s="21">
        <v>92.095357590966103</v>
      </c>
      <c r="I605" s="21">
        <v>7.4027603513174398</v>
      </c>
      <c r="J605" s="21">
        <v>0.50188205771643601</v>
      </c>
      <c r="K605" s="21" t="s">
        <v>1104</v>
      </c>
    </row>
    <row r="606" spans="1:11" x14ac:dyDescent="0.25">
      <c r="A606" t="s">
        <v>989</v>
      </c>
      <c r="B606" s="21">
        <v>174</v>
      </c>
      <c r="C606" s="21">
        <v>153</v>
      </c>
      <c r="D606" s="21">
        <v>16</v>
      </c>
      <c r="E606" s="21">
        <v>1</v>
      </c>
      <c r="F606" s="21" t="s">
        <v>1104</v>
      </c>
      <c r="G606" s="21">
        <v>4</v>
      </c>
      <c r="H606" s="21">
        <v>90</v>
      </c>
      <c r="I606" s="21">
        <v>9.4117647058823497</v>
      </c>
      <c r="J606" s="21">
        <v>0.58823529411764697</v>
      </c>
      <c r="K606" s="21" t="s">
        <v>1104</v>
      </c>
    </row>
    <row r="607" spans="1:11" x14ac:dyDescent="0.25">
      <c r="A607" t="s">
        <v>990</v>
      </c>
      <c r="B607" s="21">
        <v>793</v>
      </c>
      <c r="C607" s="21">
        <v>732</v>
      </c>
      <c r="D607" s="21">
        <v>40</v>
      </c>
      <c r="E607" s="21">
        <v>11</v>
      </c>
      <c r="F607" s="21" t="s">
        <v>1104</v>
      </c>
      <c r="G607" s="21">
        <v>10</v>
      </c>
      <c r="H607" s="21">
        <v>93.486590038314105</v>
      </c>
      <c r="I607" s="21">
        <v>5.1085568326947604</v>
      </c>
      <c r="J607" s="21">
        <v>1.40485312899106</v>
      </c>
      <c r="K607" s="21" t="s">
        <v>1104</v>
      </c>
    </row>
    <row r="608" spans="1:11" x14ac:dyDescent="0.25">
      <c r="A608" t="s">
        <v>991</v>
      </c>
      <c r="B608" s="21">
        <v>3108</v>
      </c>
      <c r="C608" s="21">
        <v>2848</v>
      </c>
      <c r="D608" s="21">
        <v>210</v>
      </c>
      <c r="E608" s="21">
        <v>38</v>
      </c>
      <c r="F608" s="21">
        <v>1</v>
      </c>
      <c r="G608" s="21">
        <v>11</v>
      </c>
      <c r="H608" s="21">
        <v>91.959961252825295</v>
      </c>
      <c r="I608" s="21">
        <v>6.7807555699063604</v>
      </c>
      <c r="J608" s="21">
        <v>1.22699386503067</v>
      </c>
      <c r="K608" s="21">
        <v>3.2289312237649297E-2</v>
      </c>
    </row>
    <row r="609" spans="1:11" x14ac:dyDescent="0.25">
      <c r="A609" t="s">
        <v>992</v>
      </c>
      <c r="B609" s="21">
        <v>650</v>
      </c>
      <c r="C609" s="21">
        <v>601</v>
      </c>
      <c r="D609" s="21">
        <v>41</v>
      </c>
      <c r="E609" s="21">
        <v>8</v>
      </c>
      <c r="F609" s="21" t="s">
        <v>1104</v>
      </c>
      <c r="G609" s="21" t="s">
        <v>1104</v>
      </c>
      <c r="H609" s="21">
        <v>92.461538461538396</v>
      </c>
      <c r="I609" s="21">
        <v>6.3076923076923004</v>
      </c>
      <c r="J609" s="21">
        <v>1.2307692307692299</v>
      </c>
      <c r="K609" s="21" t="s">
        <v>1104</v>
      </c>
    </row>
    <row r="610" spans="1:11" x14ac:dyDescent="0.25">
      <c r="A610" t="s">
        <v>993</v>
      </c>
      <c r="B610" s="21">
        <v>805</v>
      </c>
      <c r="C610" s="21">
        <v>714</v>
      </c>
      <c r="D610" s="21">
        <v>82</v>
      </c>
      <c r="E610" s="21">
        <v>9</v>
      </c>
      <c r="F610" s="21" t="s">
        <v>1104</v>
      </c>
      <c r="G610" s="21" t="s">
        <v>1104</v>
      </c>
      <c r="H610" s="21">
        <v>88.695652173913004</v>
      </c>
      <c r="I610" s="21">
        <v>10.1863354037267</v>
      </c>
      <c r="J610" s="21">
        <v>1.1180124223602399</v>
      </c>
      <c r="K610" s="21" t="s">
        <v>1104</v>
      </c>
    </row>
    <row r="611" spans="1:11" x14ac:dyDescent="0.25">
      <c r="A611" t="s">
        <v>994</v>
      </c>
      <c r="B611" s="21">
        <v>1717</v>
      </c>
      <c r="C611" s="21">
        <v>1557</v>
      </c>
      <c r="D611" s="21">
        <v>128</v>
      </c>
      <c r="E611" s="21">
        <v>8</v>
      </c>
      <c r="F611" s="21" t="s">
        <v>1104</v>
      </c>
      <c r="G611" s="21">
        <v>24</v>
      </c>
      <c r="H611" s="21">
        <v>91.966922622563501</v>
      </c>
      <c r="I611" s="21">
        <v>7.5605434140578804</v>
      </c>
      <c r="J611" s="21">
        <v>0.47253396337861697</v>
      </c>
      <c r="K611" s="21" t="s">
        <v>1104</v>
      </c>
    </row>
    <row r="612" spans="1:11" x14ac:dyDescent="0.25">
      <c r="A612" t="s">
        <v>401</v>
      </c>
      <c r="B612" s="21">
        <v>88</v>
      </c>
      <c r="C612" s="21">
        <v>76</v>
      </c>
      <c r="D612" s="21">
        <v>6</v>
      </c>
      <c r="E612" s="21" t="s">
        <v>1104</v>
      </c>
      <c r="F612" s="21" t="s">
        <v>1104</v>
      </c>
      <c r="G612" s="21">
        <v>6</v>
      </c>
      <c r="H612" s="21">
        <v>92.682926829268297</v>
      </c>
      <c r="I612" s="21">
        <v>7.3170731707316996</v>
      </c>
      <c r="J612" s="21" t="s">
        <v>1104</v>
      </c>
      <c r="K612" s="21" t="s">
        <v>1104</v>
      </c>
    </row>
    <row r="613" spans="1:11" x14ac:dyDescent="0.25">
      <c r="A613" t="s">
        <v>402</v>
      </c>
      <c r="B613" s="21">
        <v>47113</v>
      </c>
      <c r="C613" s="21">
        <v>42684</v>
      </c>
      <c r="D613" s="21">
        <v>3723</v>
      </c>
      <c r="E613" s="21">
        <v>441</v>
      </c>
      <c r="F613" s="21">
        <v>14</v>
      </c>
      <c r="G613" s="21">
        <v>251</v>
      </c>
      <c r="H613" s="21">
        <v>91.084460757116602</v>
      </c>
      <c r="I613" s="21">
        <v>7.9446033033161196</v>
      </c>
      <c r="J613" s="21">
        <v>0.94106098758055501</v>
      </c>
      <c r="K613" s="21">
        <v>2.9874951986684301E-2</v>
      </c>
    </row>
    <row r="614" spans="1:11" x14ac:dyDescent="0.25">
      <c r="A614" t="s">
        <v>995</v>
      </c>
      <c r="B614" s="21">
        <v>1974</v>
      </c>
      <c r="C614" s="21">
        <v>1832</v>
      </c>
      <c r="D614" s="21">
        <v>123</v>
      </c>
      <c r="E614" s="21">
        <v>15</v>
      </c>
      <c r="F614" s="21" t="s">
        <v>1104</v>
      </c>
      <c r="G614" s="21">
        <v>4</v>
      </c>
      <c r="H614" s="21">
        <v>92.994923857868002</v>
      </c>
      <c r="I614" s="21">
        <v>6.2436548223350199</v>
      </c>
      <c r="J614" s="21">
        <v>0.76142131979695404</v>
      </c>
      <c r="K614" s="21" t="s">
        <v>1104</v>
      </c>
    </row>
    <row r="615" spans="1:11" x14ac:dyDescent="0.25">
      <c r="A615" t="s">
        <v>996</v>
      </c>
      <c r="B615" s="21">
        <v>2006</v>
      </c>
      <c r="C615" s="21">
        <v>1880</v>
      </c>
      <c r="D615" s="21">
        <v>104</v>
      </c>
      <c r="E615" s="21">
        <v>18</v>
      </c>
      <c r="F615" s="21" t="s">
        <v>1104</v>
      </c>
      <c r="G615" s="21">
        <v>4</v>
      </c>
      <c r="H615" s="21">
        <v>93.906093906093901</v>
      </c>
      <c r="I615" s="21">
        <v>5.1948051948051903</v>
      </c>
      <c r="J615" s="21">
        <v>0.89910089910089896</v>
      </c>
      <c r="K615" s="21" t="s">
        <v>1104</v>
      </c>
    </row>
    <row r="616" spans="1:11" x14ac:dyDescent="0.25">
      <c r="A616" t="s">
        <v>997</v>
      </c>
      <c r="B616" s="21">
        <v>848</v>
      </c>
      <c r="C616" s="21">
        <v>772</v>
      </c>
      <c r="D616" s="21">
        <v>60</v>
      </c>
      <c r="E616" s="21">
        <v>12</v>
      </c>
      <c r="F616" s="21">
        <v>3</v>
      </c>
      <c r="G616" s="21">
        <v>1</v>
      </c>
      <c r="H616" s="21">
        <v>91.145218417945699</v>
      </c>
      <c r="I616" s="21">
        <v>7.0838252656434397</v>
      </c>
      <c r="J616" s="21">
        <v>1.41676505312868</v>
      </c>
      <c r="K616" s="21">
        <v>0.35419126328217199</v>
      </c>
    </row>
    <row r="617" spans="1:11" x14ac:dyDescent="0.25">
      <c r="A617" t="s">
        <v>998</v>
      </c>
      <c r="B617" s="21">
        <v>537</v>
      </c>
      <c r="C617" s="21">
        <v>498</v>
      </c>
      <c r="D617" s="21">
        <v>31</v>
      </c>
      <c r="E617" s="21">
        <v>7</v>
      </c>
      <c r="F617" s="21" t="s">
        <v>1104</v>
      </c>
      <c r="G617" s="21">
        <v>1</v>
      </c>
      <c r="H617" s="21">
        <v>92.910447761194007</v>
      </c>
      <c r="I617" s="21">
        <v>5.7835820895522296</v>
      </c>
      <c r="J617" s="21">
        <v>1.3059701492537299</v>
      </c>
      <c r="K617" s="21" t="s">
        <v>1104</v>
      </c>
    </row>
    <row r="618" spans="1:11" x14ac:dyDescent="0.25">
      <c r="A618" t="s">
        <v>999</v>
      </c>
      <c r="B618" s="21">
        <v>4079</v>
      </c>
      <c r="C618" s="21">
        <v>3681</v>
      </c>
      <c r="D618" s="21">
        <v>310</v>
      </c>
      <c r="E618" s="21">
        <v>40</v>
      </c>
      <c r="F618" s="21">
        <v>1</v>
      </c>
      <c r="G618" s="21">
        <v>47</v>
      </c>
      <c r="H618" s="21">
        <v>91.294642857142804</v>
      </c>
      <c r="I618" s="21">
        <v>7.6884920634920597</v>
      </c>
      <c r="J618" s="21">
        <v>0.99206349206349198</v>
      </c>
      <c r="K618" s="21">
        <v>2.48015873015873E-2</v>
      </c>
    </row>
    <row r="619" spans="1:11" x14ac:dyDescent="0.25">
      <c r="A619" t="s">
        <v>1000</v>
      </c>
      <c r="B619" s="21">
        <v>441</v>
      </c>
      <c r="C619" s="21">
        <v>405</v>
      </c>
      <c r="D619" s="21">
        <v>30</v>
      </c>
      <c r="E619" s="21">
        <v>6</v>
      </c>
      <c r="F619" s="21" t="s">
        <v>1104</v>
      </c>
      <c r="G619" s="21" t="s">
        <v>1104</v>
      </c>
      <c r="H619" s="21">
        <v>91.836734693877503</v>
      </c>
      <c r="I619" s="21">
        <v>6.8027210884353702</v>
      </c>
      <c r="J619" s="21">
        <v>1.3605442176870699</v>
      </c>
      <c r="K619" s="21" t="s">
        <v>1104</v>
      </c>
    </row>
    <row r="620" spans="1:11" x14ac:dyDescent="0.25">
      <c r="A620" t="s">
        <v>1001</v>
      </c>
      <c r="B620" s="21">
        <v>1076</v>
      </c>
      <c r="C620" s="21">
        <v>982</v>
      </c>
      <c r="D620" s="21">
        <v>78</v>
      </c>
      <c r="E620" s="21">
        <v>12</v>
      </c>
      <c r="F620" s="21">
        <v>2</v>
      </c>
      <c r="G620" s="21">
        <v>2</v>
      </c>
      <c r="H620" s="21">
        <v>91.433891992551196</v>
      </c>
      <c r="I620" s="21">
        <v>7.2625698324022299</v>
      </c>
      <c r="J620" s="21">
        <v>1.1173184357541801</v>
      </c>
      <c r="K620" s="21">
        <v>0.18621973929236499</v>
      </c>
    </row>
    <row r="621" spans="1:11" x14ac:dyDescent="0.25">
      <c r="A621" t="s">
        <v>1002</v>
      </c>
      <c r="B621" s="21">
        <v>1248</v>
      </c>
      <c r="C621" s="21">
        <v>1099</v>
      </c>
      <c r="D621" s="21">
        <v>125</v>
      </c>
      <c r="E621" s="21">
        <v>19</v>
      </c>
      <c r="F621" s="21">
        <v>4</v>
      </c>
      <c r="G621" s="21">
        <v>1</v>
      </c>
      <c r="H621" s="21">
        <v>88.131515637530001</v>
      </c>
      <c r="I621" s="21">
        <v>10.0240577385725</v>
      </c>
      <c r="J621" s="21">
        <v>1.52365677626303</v>
      </c>
      <c r="K621" s="21">
        <v>0.32076984763432198</v>
      </c>
    </row>
    <row r="622" spans="1:11" x14ac:dyDescent="0.25">
      <c r="A622" t="s">
        <v>1003</v>
      </c>
      <c r="B622" s="21">
        <v>1011</v>
      </c>
      <c r="C622" s="21">
        <v>931</v>
      </c>
      <c r="D622" s="21">
        <v>66</v>
      </c>
      <c r="E622" s="21">
        <v>9</v>
      </c>
      <c r="F622" s="21" t="s">
        <v>1104</v>
      </c>
      <c r="G622" s="21">
        <v>5</v>
      </c>
      <c r="H622" s="21">
        <v>92.544731610337905</v>
      </c>
      <c r="I622" s="21">
        <v>6.5606361829025799</v>
      </c>
      <c r="J622" s="21">
        <v>0.89463220675944299</v>
      </c>
      <c r="K622" s="21" t="s">
        <v>1104</v>
      </c>
    </row>
    <row r="623" spans="1:11" x14ac:dyDescent="0.25">
      <c r="A623" t="s">
        <v>1004</v>
      </c>
      <c r="B623" s="21">
        <v>818</v>
      </c>
      <c r="C623" s="21">
        <v>747</v>
      </c>
      <c r="D623" s="21">
        <v>64</v>
      </c>
      <c r="E623" s="21">
        <v>6</v>
      </c>
      <c r="F623" s="21" t="s">
        <v>1104</v>
      </c>
      <c r="G623" s="21">
        <v>1</v>
      </c>
      <c r="H623" s="21">
        <v>91.432068543451607</v>
      </c>
      <c r="I623" s="21">
        <v>7.8335373317013399</v>
      </c>
      <c r="J623" s="21">
        <v>0.73439412484700095</v>
      </c>
      <c r="K623" s="21" t="s">
        <v>1104</v>
      </c>
    </row>
    <row r="624" spans="1:11" x14ac:dyDescent="0.25">
      <c r="A624" t="s">
        <v>1005</v>
      </c>
      <c r="B624" s="21">
        <v>907</v>
      </c>
      <c r="C624" s="21">
        <v>813</v>
      </c>
      <c r="D624" s="21">
        <v>68</v>
      </c>
      <c r="E624" s="21">
        <v>11</v>
      </c>
      <c r="F624" s="21" t="s">
        <v>1104</v>
      </c>
      <c r="G624" s="21">
        <v>15</v>
      </c>
      <c r="H624" s="21">
        <v>91.143497757847499</v>
      </c>
      <c r="I624" s="21">
        <v>7.6233183856502196</v>
      </c>
      <c r="J624" s="21">
        <v>1.2331838565022399</v>
      </c>
      <c r="K624" s="21" t="s">
        <v>1104</v>
      </c>
    </row>
    <row r="625" spans="1:11" x14ac:dyDescent="0.25">
      <c r="A625" t="s">
        <v>1006</v>
      </c>
      <c r="B625" s="21">
        <v>729</v>
      </c>
      <c r="C625" s="21">
        <v>637</v>
      </c>
      <c r="D625" s="21">
        <v>80</v>
      </c>
      <c r="E625" s="21">
        <v>10</v>
      </c>
      <c r="F625" s="21" t="s">
        <v>1104</v>
      </c>
      <c r="G625" s="21">
        <v>2</v>
      </c>
      <c r="H625" s="21">
        <v>87.620357634112693</v>
      </c>
      <c r="I625" s="21">
        <v>11.004126547455201</v>
      </c>
      <c r="J625" s="21">
        <v>1.3755158184319101</v>
      </c>
      <c r="K625" s="21" t="s">
        <v>1104</v>
      </c>
    </row>
    <row r="626" spans="1:11" x14ac:dyDescent="0.25">
      <c r="A626" t="s">
        <v>1007</v>
      </c>
      <c r="B626" s="21">
        <v>1377</v>
      </c>
      <c r="C626" s="21">
        <v>1274</v>
      </c>
      <c r="D626" s="21">
        <v>89</v>
      </c>
      <c r="E626" s="21">
        <v>12</v>
      </c>
      <c r="F626" s="21">
        <v>2</v>
      </c>
      <c r="G626" s="21" t="s">
        <v>1104</v>
      </c>
      <c r="H626" s="21">
        <v>92.519970951343495</v>
      </c>
      <c r="I626" s="21">
        <v>6.4633260711691998</v>
      </c>
      <c r="J626" s="21">
        <v>0.87145969498910603</v>
      </c>
      <c r="K626" s="21">
        <v>0.145243282498184</v>
      </c>
    </row>
    <row r="627" spans="1:11" x14ac:dyDescent="0.25">
      <c r="A627" t="s">
        <v>1008</v>
      </c>
      <c r="B627" s="21">
        <v>2774</v>
      </c>
      <c r="C627" s="21">
        <v>2582</v>
      </c>
      <c r="D627" s="21">
        <v>152</v>
      </c>
      <c r="E627" s="21">
        <v>35</v>
      </c>
      <c r="F627" s="21">
        <v>1</v>
      </c>
      <c r="G627" s="21">
        <v>4</v>
      </c>
      <c r="H627" s="21">
        <v>93.2129963898917</v>
      </c>
      <c r="I627" s="21">
        <v>5.48736462093862</v>
      </c>
      <c r="J627" s="21">
        <v>1.2635379061371801</v>
      </c>
      <c r="K627" s="21">
        <v>3.6101083032490898E-2</v>
      </c>
    </row>
    <row r="628" spans="1:11" x14ac:dyDescent="0.25">
      <c r="A628" t="s">
        <v>1009</v>
      </c>
      <c r="B628" s="21">
        <v>5910</v>
      </c>
      <c r="C628" s="21">
        <v>5002</v>
      </c>
      <c r="D628" s="21">
        <v>811</v>
      </c>
      <c r="E628" s="21">
        <v>75</v>
      </c>
      <c r="F628" s="21">
        <v>1</v>
      </c>
      <c r="G628" s="21">
        <v>21</v>
      </c>
      <c r="H628" s="21">
        <v>84.938020037357703</v>
      </c>
      <c r="I628" s="21">
        <v>13.771438274749499</v>
      </c>
      <c r="J628" s="21">
        <v>1.27356087620988</v>
      </c>
      <c r="K628" s="21">
        <v>1.69808116827984E-2</v>
      </c>
    </row>
    <row r="629" spans="1:11" x14ac:dyDescent="0.25">
      <c r="A629" t="s">
        <v>1010</v>
      </c>
      <c r="B629" s="21">
        <v>1828</v>
      </c>
      <c r="C629" s="21">
        <v>1685</v>
      </c>
      <c r="D629" s="21">
        <v>119</v>
      </c>
      <c r="E629" s="21">
        <v>21</v>
      </c>
      <c r="F629" s="21">
        <v>1</v>
      </c>
      <c r="G629" s="21">
        <v>2</v>
      </c>
      <c r="H629" s="21">
        <v>92.278203723986806</v>
      </c>
      <c r="I629" s="21">
        <v>6.5169769989047097</v>
      </c>
      <c r="J629" s="21">
        <v>1.15005476451259</v>
      </c>
      <c r="K629" s="21">
        <v>5.4764512595837797E-2</v>
      </c>
    </row>
    <row r="630" spans="1:11" x14ac:dyDescent="0.25">
      <c r="A630" t="s">
        <v>1011</v>
      </c>
      <c r="B630" s="21">
        <v>616</v>
      </c>
      <c r="C630" s="21">
        <v>539</v>
      </c>
      <c r="D630" s="21">
        <v>66</v>
      </c>
      <c r="E630" s="21">
        <v>10</v>
      </c>
      <c r="F630" s="21" t="s">
        <v>1104</v>
      </c>
      <c r="G630" s="21">
        <v>1</v>
      </c>
      <c r="H630" s="21">
        <v>87.642276422764198</v>
      </c>
      <c r="I630" s="21">
        <v>10.7317073170731</v>
      </c>
      <c r="J630" s="21">
        <v>1.6260162601626</v>
      </c>
      <c r="K630" s="21" t="s">
        <v>1104</v>
      </c>
    </row>
    <row r="631" spans="1:11" x14ac:dyDescent="0.25">
      <c r="A631" t="s">
        <v>1012</v>
      </c>
      <c r="B631" s="21">
        <v>966</v>
      </c>
      <c r="C631" s="21">
        <v>871</v>
      </c>
      <c r="D631" s="21">
        <v>74</v>
      </c>
      <c r="E631" s="21">
        <v>7</v>
      </c>
      <c r="F631" s="21" t="s">
        <v>1104</v>
      </c>
      <c r="G631" s="21">
        <v>14</v>
      </c>
      <c r="H631" s="21">
        <v>91.491596638655395</v>
      </c>
      <c r="I631" s="21">
        <v>7.77310924369747</v>
      </c>
      <c r="J631" s="21">
        <v>0.73529411764705799</v>
      </c>
      <c r="K631" s="21" t="s">
        <v>1104</v>
      </c>
    </row>
    <row r="632" spans="1:11" x14ac:dyDescent="0.25">
      <c r="A632" t="s">
        <v>1013</v>
      </c>
      <c r="B632" s="21">
        <v>639</v>
      </c>
      <c r="C632" s="21">
        <v>607</v>
      </c>
      <c r="D632" s="21">
        <v>27</v>
      </c>
      <c r="E632" s="21">
        <v>5</v>
      </c>
      <c r="F632" s="21" t="s">
        <v>1104</v>
      </c>
      <c r="G632" s="21" t="s">
        <v>1104</v>
      </c>
      <c r="H632" s="21">
        <v>94.992175273865399</v>
      </c>
      <c r="I632" s="21">
        <v>4.2253521126760498</v>
      </c>
      <c r="J632" s="21">
        <v>0.78247261345852803</v>
      </c>
      <c r="K632" s="21" t="s">
        <v>1104</v>
      </c>
    </row>
    <row r="633" spans="1:11" x14ac:dyDescent="0.25">
      <c r="A633" t="s">
        <v>1014</v>
      </c>
      <c r="B633" s="21">
        <v>157</v>
      </c>
      <c r="C633" s="21">
        <v>143</v>
      </c>
      <c r="D633" s="21">
        <v>10</v>
      </c>
      <c r="E633" s="21">
        <v>4</v>
      </c>
      <c r="F633" s="21" t="s">
        <v>1104</v>
      </c>
      <c r="G633" s="21" t="s">
        <v>1104</v>
      </c>
      <c r="H633" s="21">
        <v>91.082802547770697</v>
      </c>
      <c r="I633" s="21">
        <v>6.3694267515923499</v>
      </c>
      <c r="J633" s="21">
        <v>2.5477707006369399</v>
      </c>
      <c r="K633" s="21" t="s">
        <v>1104</v>
      </c>
    </row>
    <row r="634" spans="1:11" x14ac:dyDescent="0.25">
      <c r="A634" t="s">
        <v>1015</v>
      </c>
      <c r="B634" s="21">
        <v>1024</v>
      </c>
      <c r="C634" s="21">
        <v>952</v>
      </c>
      <c r="D634" s="21">
        <v>64</v>
      </c>
      <c r="E634" s="21">
        <v>8</v>
      </c>
      <c r="F634" s="21" t="s">
        <v>1104</v>
      </c>
      <c r="G634" s="21" t="s">
        <v>1104</v>
      </c>
      <c r="H634" s="21">
        <v>92.96875</v>
      </c>
      <c r="I634" s="21">
        <v>6.25</v>
      </c>
      <c r="J634" s="21">
        <v>0.78125</v>
      </c>
      <c r="K634" s="21" t="s">
        <v>1104</v>
      </c>
    </row>
    <row r="635" spans="1:11" x14ac:dyDescent="0.25">
      <c r="A635" t="s">
        <v>1016</v>
      </c>
      <c r="B635" s="21">
        <v>3014</v>
      </c>
      <c r="C635" s="21">
        <v>2732</v>
      </c>
      <c r="D635" s="21">
        <v>230</v>
      </c>
      <c r="E635" s="21">
        <v>36</v>
      </c>
      <c r="F635" s="21" t="s">
        <v>1104</v>
      </c>
      <c r="G635" s="21">
        <v>16</v>
      </c>
      <c r="H635" s="21">
        <v>91.127418278852502</v>
      </c>
      <c r="I635" s="21">
        <v>7.6717811874582997</v>
      </c>
      <c r="J635" s="21">
        <v>1.2008005336891201</v>
      </c>
      <c r="K635" s="21" t="s">
        <v>1104</v>
      </c>
    </row>
    <row r="636" spans="1:11" x14ac:dyDescent="0.25">
      <c r="A636" t="s">
        <v>1017</v>
      </c>
      <c r="B636" s="21">
        <v>145</v>
      </c>
      <c r="C636" s="21">
        <v>132</v>
      </c>
      <c r="D636" s="21">
        <v>13</v>
      </c>
      <c r="E636" s="21" t="s">
        <v>1104</v>
      </c>
      <c r="F636" s="21" t="s">
        <v>1104</v>
      </c>
      <c r="G636" s="21" t="s">
        <v>1104</v>
      </c>
      <c r="H636" s="21">
        <v>91.034482758620697</v>
      </c>
      <c r="I636" s="21">
        <v>8.9655172413793096</v>
      </c>
      <c r="J636" s="21" t="s">
        <v>1104</v>
      </c>
      <c r="K636" s="21" t="s">
        <v>1104</v>
      </c>
    </row>
    <row r="637" spans="1:11" x14ac:dyDescent="0.25">
      <c r="A637" t="s">
        <v>1018</v>
      </c>
      <c r="B637" s="21">
        <v>1126</v>
      </c>
      <c r="C637" s="21">
        <v>1029</v>
      </c>
      <c r="D637" s="21">
        <v>81</v>
      </c>
      <c r="E637" s="21">
        <v>10</v>
      </c>
      <c r="F637" s="21">
        <v>4</v>
      </c>
      <c r="G637" s="21">
        <v>2</v>
      </c>
      <c r="H637" s="21">
        <v>91.548042704626297</v>
      </c>
      <c r="I637" s="21">
        <v>7.2064056939501704</v>
      </c>
      <c r="J637" s="21">
        <v>0.88967971530249101</v>
      </c>
      <c r="K637" s="21">
        <v>0.35587188612099602</v>
      </c>
    </row>
    <row r="638" spans="1:11" x14ac:dyDescent="0.25">
      <c r="A638" t="s">
        <v>1019</v>
      </c>
      <c r="B638" s="21">
        <v>1624</v>
      </c>
      <c r="C638" s="21">
        <v>1438</v>
      </c>
      <c r="D638" s="21">
        <v>175</v>
      </c>
      <c r="E638" s="21">
        <v>9</v>
      </c>
      <c r="F638" s="21">
        <v>1</v>
      </c>
      <c r="G638" s="21">
        <v>1</v>
      </c>
      <c r="H638" s="21">
        <v>88.601355514479295</v>
      </c>
      <c r="I638" s="21">
        <v>10.7825015403573</v>
      </c>
      <c r="J638" s="21">
        <v>0.55452865064695001</v>
      </c>
      <c r="K638" s="21">
        <v>6.1614294516327703E-2</v>
      </c>
    </row>
    <row r="639" spans="1:11" x14ac:dyDescent="0.25">
      <c r="A639" t="s">
        <v>1020</v>
      </c>
      <c r="B639" s="21">
        <v>647</v>
      </c>
      <c r="C639" s="21">
        <v>598</v>
      </c>
      <c r="D639" s="21">
        <v>44</v>
      </c>
      <c r="E639" s="21">
        <v>4</v>
      </c>
      <c r="F639" s="21" t="s">
        <v>1104</v>
      </c>
      <c r="G639" s="21">
        <v>1</v>
      </c>
      <c r="H639" s="21">
        <v>92.569659442724401</v>
      </c>
      <c r="I639" s="21">
        <v>6.8111455108359102</v>
      </c>
      <c r="J639" s="21">
        <v>0.61919504643962797</v>
      </c>
      <c r="K639" s="21" t="s">
        <v>1104</v>
      </c>
    </row>
    <row r="640" spans="1:11" x14ac:dyDescent="0.25">
      <c r="A640" t="s">
        <v>1021</v>
      </c>
      <c r="B640" s="21">
        <v>200</v>
      </c>
      <c r="C640" s="21">
        <v>177</v>
      </c>
      <c r="D640" s="21">
        <v>22</v>
      </c>
      <c r="E640" s="21">
        <v>1</v>
      </c>
      <c r="F640" s="21" t="s">
        <v>1104</v>
      </c>
      <c r="G640" s="21" t="s">
        <v>1104</v>
      </c>
      <c r="H640" s="21">
        <v>88.5</v>
      </c>
      <c r="I640" s="21">
        <v>11</v>
      </c>
      <c r="J640" s="21">
        <v>0.5</v>
      </c>
      <c r="K640" s="21" t="s">
        <v>1104</v>
      </c>
    </row>
    <row r="641" spans="1:11" x14ac:dyDescent="0.25">
      <c r="A641" t="s">
        <v>1022</v>
      </c>
      <c r="B641" s="21">
        <v>707</v>
      </c>
      <c r="C641" s="21">
        <v>659</v>
      </c>
      <c r="D641" s="21">
        <v>38</v>
      </c>
      <c r="E641" s="21">
        <v>10</v>
      </c>
      <c r="F641" s="21" t="s">
        <v>1104</v>
      </c>
      <c r="G641" s="21" t="s">
        <v>1104</v>
      </c>
      <c r="H641" s="21">
        <v>93.210749646393197</v>
      </c>
      <c r="I641" s="21">
        <v>5.3748231966053703</v>
      </c>
      <c r="J641" s="21">
        <v>1.41442715700141</v>
      </c>
      <c r="K641" s="21" t="s">
        <v>1104</v>
      </c>
    </row>
    <row r="642" spans="1:11" x14ac:dyDescent="0.25">
      <c r="A642" t="s">
        <v>1023</v>
      </c>
      <c r="B642" s="21">
        <v>3063</v>
      </c>
      <c r="C642" s="21">
        <v>2789</v>
      </c>
      <c r="D642" s="21">
        <v>227</v>
      </c>
      <c r="E642" s="21">
        <v>36</v>
      </c>
      <c r="F642" s="21">
        <v>1</v>
      </c>
      <c r="G642" s="21">
        <v>10</v>
      </c>
      <c r="H642" s="21">
        <v>91.352767769407095</v>
      </c>
      <c r="I642" s="21">
        <v>7.43530953160825</v>
      </c>
      <c r="J642" s="21">
        <v>1.1791680314444799</v>
      </c>
      <c r="K642" s="21">
        <v>3.2754667540124398E-2</v>
      </c>
    </row>
    <row r="643" spans="1:11" x14ac:dyDescent="0.25">
      <c r="A643" t="s">
        <v>1024</v>
      </c>
      <c r="B643" s="21">
        <v>640</v>
      </c>
      <c r="C643" s="21">
        <v>600</v>
      </c>
      <c r="D643" s="21">
        <v>35</v>
      </c>
      <c r="E643" s="21">
        <v>4</v>
      </c>
      <c r="F643" s="21">
        <v>1</v>
      </c>
      <c r="G643" s="21" t="s">
        <v>1104</v>
      </c>
      <c r="H643" s="21">
        <v>93.75</v>
      </c>
      <c r="I643" s="21">
        <v>5.46875</v>
      </c>
      <c r="J643" s="21">
        <v>0.625</v>
      </c>
      <c r="K643" s="21">
        <v>0.15625</v>
      </c>
    </row>
    <row r="644" spans="1:11" x14ac:dyDescent="0.25">
      <c r="A644" t="s">
        <v>1025</v>
      </c>
      <c r="B644" s="21">
        <v>794</v>
      </c>
      <c r="C644" s="21">
        <v>709</v>
      </c>
      <c r="D644" s="21">
        <v>77</v>
      </c>
      <c r="E644" s="21">
        <v>4</v>
      </c>
      <c r="F644" s="21" t="s">
        <v>1104</v>
      </c>
      <c r="G644" s="21">
        <v>4</v>
      </c>
      <c r="H644" s="21">
        <v>89.746835443037895</v>
      </c>
      <c r="I644" s="21">
        <v>9.7468354430379698</v>
      </c>
      <c r="J644" s="21">
        <v>0.50632911392405</v>
      </c>
      <c r="K644" s="21" t="s">
        <v>1104</v>
      </c>
    </row>
    <row r="645" spans="1:11" x14ac:dyDescent="0.25">
      <c r="A645" t="s">
        <v>1026</v>
      </c>
      <c r="B645" s="21">
        <v>1692</v>
      </c>
      <c r="C645" s="21">
        <v>1512</v>
      </c>
      <c r="D645" s="21">
        <v>127</v>
      </c>
      <c r="E645" s="21">
        <v>22</v>
      </c>
      <c r="F645" s="21" t="s">
        <v>1104</v>
      </c>
      <c r="G645" s="21">
        <v>31</v>
      </c>
      <c r="H645" s="21">
        <v>91.029500301023404</v>
      </c>
      <c r="I645" s="21">
        <v>7.64599638771824</v>
      </c>
      <c r="J645" s="21">
        <v>1.32450331125827</v>
      </c>
      <c r="K645" s="21" t="s">
        <v>1104</v>
      </c>
    </row>
    <row r="646" spans="1:11" x14ac:dyDescent="0.25">
      <c r="A646" t="s">
        <v>417</v>
      </c>
      <c r="B646" s="21">
        <v>97</v>
      </c>
      <c r="C646" s="21">
        <v>89</v>
      </c>
      <c r="D646" s="21">
        <v>6</v>
      </c>
      <c r="E646" s="21">
        <v>1</v>
      </c>
      <c r="F646" s="21" t="s">
        <v>1104</v>
      </c>
      <c r="G646" s="21">
        <v>1</v>
      </c>
      <c r="H646" s="21">
        <v>92.7083333333333</v>
      </c>
      <c r="I646" s="21">
        <v>6.25</v>
      </c>
      <c r="J646" s="21">
        <v>1.0416666666666601</v>
      </c>
      <c r="K646" s="21" t="s">
        <v>1104</v>
      </c>
    </row>
    <row r="647" spans="1:11" x14ac:dyDescent="0.25">
      <c r="A647" t="s">
        <v>418</v>
      </c>
      <c r="B647" s="21">
        <v>44714</v>
      </c>
      <c r="C647" s="21">
        <v>40396</v>
      </c>
      <c r="D647" s="21">
        <v>3626</v>
      </c>
      <c r="E647" s="21">
        <v>479</v>
      </c>
      <c r="F647" s="21">
        <v>22</v>
      </c>
      <c r="G647" s="21">
        <v>191</v>
      </c>
      <c r="H647" s="21">
        <v>90.730633605102895</v>
      </c>
      <c r="I647" s="21">
        <v>8.1441052938930394</v>
      </c>
      <c r="J647" s="21">
        <v>1.07584843788603</v>
      </c>
      <c r="K647" s="21">
        <v>4.9412663117939001E-2</v>
      </c>
    </row>
    <row r="648" spans="1:11" x14ac:dyDescent="0.25">
      <c r="A648" t="s">
        <v>1070</v>
      </c>
      <c r="B648" s="21">
        <v>1897</v>
      </c>
      <c r="C648" s="21">
        <v>1748</v>
      </c>
      <c r="D648" s="21">
        <v>120</v>
      </c>
      <c r="E648" s="21">
        <v>27</v>
      </c>
      <c r="F648" s="21" t="s">
        <v>1104</v>
      </c>
      <c r="G648" s="21">
        <v>2</v>
      </c>
      <c r="H648" s="21">
        <v>92.242744063324494</v>
      </c>
      <c r="I648" s="21">
        <v>6.3324538258575203</v>
      </c>
      <c r="J648" s="21">
        <v>1.4248021108179401</v>
      </c>
      <c r="K648" s="21" t="s">
        <v>1104</v>
      </c>
    </row>
    <row r="649" spans="1:11" x14ac:dyDescent="0.25">
      <c r="A649" t="s">
        <v>1071</v>
      </c>
      <c r="B649" s="21">
        <v>1906</v>
      </c>
      <c r="C649" s="21">
        <v>1775</v>
      </c>
      <c r="D649" s="21">
        <v>95</v>
      </c>
      <c r="E649" s="21">
        <v>35</v>
      </c>
      <c r="F649" s="21" t="s">
        <v>1104</v>
      </c>
      <c r="G649" s="21">
        <v>1</v>
      </c>
      <c r="H649" s="21">
        <v>93.175853018372706</v>
      </c>
      <c r="I649" s="21">
        <v>4.9868766404199398</v>
      </c>
      <c r="J649" s="21">
        <v>1.8372703412073399</v>
      </c>
      <c r="K649" s="21" t="s">
        <v>1104</v>
      </c>
    </row>
    <row r="650" spans="1:11" x14ac:dyDescent="0.25">
      <c r="A650" t="s">
        <v>1072</v>
      </c>
      <c r="B650" s="21">
        <v>780</v>
      </c>
      <c r="C650" s="21">
        <v>708</v>
      </c>
      <c r="D650" s="21">
        <v>61</v>
      </c>
      <c r="E650" s="21">
        <v>6</v>
      </c>
      <c r="F650" s="21">
        <v>3</v>
      </c>
      <c r="G650" s="21">
        <v>2</v>
      </c>
      <c r="H650" s="21">
        <v>91.002570694087396</v>
      </c>
      <c r="I650" s="21">
        <v>7.8406169665809697</v>
      </c>
      <c r="J650" s="21">
        <v>0.77120822622107899</v>
      </c>
      <c r="K650" s="21">
        <v>0.38560411311053899</v>
      </c>
    </row>
    <row r="651" spans="1:11" x14ac:dyDescent="0.25">
      <c r="A651" t="s">
        <v>1073</v>
      </c>
      <c r="B651" s="21">
        <v>566</v>
      </c>
      <c r="C651" s="21">
        <v>508</v>
      </c>
      <c r="D651" s="21">
        <v>51</v>
      </c>
      <c r="E651" s="21">
        <v>7</v>
      </c>
      <c r="F651" s="21" t="s">
        <v>1104</v>
      </c>
      <c r="G651" s="21" t="s">
        <v>1104</v>
      </c>
      <c r="H651" s="21">
        <v>89.752650176678401</v>
      </c>
      <c r="I651" s="21">
        <v>9.0106007067137792</v>
      </c>
      <c r="J651" s="21">
        <v>1.23674911660777</v>
      </c>
      <c r="K651" s="21" t="s">
        <v>1104</v>
      </c>
    </row>
    <row r="652" spans="1:11" x14ac:dyDescent="0.25">
      <c r="A652" t="s">
        <v>1074</v>
      </c>
      <c r="B652" s="21">
        <v>3951</v>
      </c>
      <c r="C652" s="21">
        <v>3566</v>
      </c>
      <c r="D652" s="21">
        <v>257</v>
      </c>
      <c r="E652" s="21">
        <v>54</v>
      </c>
      <c r="F652" s="21" t="s">
        <v>1104</v>
      </c>
      <c r="G652" s="21">
        <v>74</v>
      </c>
      <c r="H652" s="21">
        <v>91.978333763218899</v>
      </c>
      <c r="I652" s="21">
        <v>6.6288367294299704</v>
      </c>
      <c r="J652" s="21">
        <v>1.3928295073510399</v>
      </c>
      <c r="K652" s="21" t="s">
        <v>1104</v>
      </c>
    </row>
    <row r="653" spans="1:11" x14ac:dyDescent="0.25">
      <c r="A653" t="s">
        <v>1075</v>
      </c>
      <c r="B653" s="21">
        <v>434</v>
      </c>
      <c r="C653" s="21">
        <v>392</v>
      </c>
      <c r="D653" s="21">
        <v>35</v>
      </c>
      <c r="E653" s="21">
        <v>4</v>
      </c>
      <c r="F653" s="21">
        <v>1</v>
      </c>
      <c r="G653" s="21">
        <v>2</v>
      </c>
      <c r="H653" s="21">
        <v>90.740740740740705</v>
      </c>
      <c r="I653" s="21">
        <v>8.1018518518518494</v>
      </c>
      <c r="J653" s="21">
        <v>0.92592592592592504</v>
      </c>
      <c r="K653" s="21">
        <v>0.23148148148148101</v>
      </c>
    </row>
    <row r="654" spans="1:11" x14ac:dyDescent="0.25">
      <c r="A654" t="s">
        <v>1076</v>
      </c>
      <c r="B654" s="21">
        <v>1090</v>
      </c>
      <c r="C654" s="21">
        <v>998</v>
      </c>
      <c r="D654" s="21">
        <v>76</v>
      </c>
      <c r="E654" s="21">
        <v>16</v>
      </c>
      <c r="F654" s="21" t="s">
        <v>1104</v>
      </c>
      <c r="G654" s="21" t="s">
        <v>1104</v>
      </c>
      <c r="H654" s="21">
        <v>91.559633027522906</v>
      </c>
      <c r="I654" s="21">
        <v>6.9724770642201799</v>
      </c>
      <c r="J654" s="21">
        <v>1.4678899082568799</v>
      </c>
      <c r="K654" s="21" t="s">
        <v>1104</v>
      </c>
    </row>
    <row r="655" spans="1:11" x14ac:dyDescent="0.25">
      <c r="A655" t="s">
        <v>1077</v>
      </c>
      <c r="B655" s="21">
        <v>1268</v>
      </c>
      <c r="C655" s="21">
        <v>1116</v>
      </c>
      <c r="D655" s="21">
        <v>119</v>
      </c>
      <c r="E655" s="21">
        <v>19</v>
      </c>
      <c r="F655" s="21">
        <v>8</v>
      </c>
      <c r="G655" s="21">
        <v>6</v>
      </c>
      <c r="H655" s="21">
        <v>88.431061806656103</v>
      </c>
      <c r="I655" s="21">
        <v>9.42947702060221</v>
      </c>
      <c r="J655" s="21">
        <v>1.5055467511885801</v>
      </c>
      <c r="K655" s="21">
        <v>0.63391442155308997</v>
      </c>
    </row>
    <row r="656" spans="1:11" x14ac:dyDescent="0.25">
      <c r="A656" t="s">
        <v>1078</v>
      </c>
      <c r="B656" s="21">
        <v>1035</v>
      </c>
      <c r="C656" s="21">
        <v>948</v>
      </c>
      <c r="D656" s="21">
        <v>67</v>
      </c>
      <c r="E656" s="21">
        <v>16</v>
      </c>
      <c r="F656" s="21">
        <v>1</v>
      </c>
      <c r="G656" s="21">
        <v>3</v>
      </c>
      <c r="H656" s="21">
        <v>91.860465116279002</v>
      </c>
      <c r="I656" s="21">
        <v>6.4922480620155003</v>
      </c>
      <c r="J656" s="21">
        <v>1.55038759689922</v>
      </c>
      <c r="K656" s="21">
        <v>9.68992248062015E-2</v>
      </c>
    </row>
    <row r="657" spans="1:11" x14ac:dyDescent="0.25">
      <c r="A657" t="s">
        <v>1079</v>
      </c>
      <c r="B657" s="21">
        <v>832</v>
      </c>
      <c r="C657" s="21">
        <v>756</v>
      </c>
      <c r="D657" s="21">
        <v>73</v>
      </c>
      <c r="E657" s="21">
        <v>3</v>
      </c>
      <c r="F657" s="21" t="s">
        <v>1104</v>
      </c>
      <c r="G657" s="21" t="s">
        <v>1104</v>
      </c>
      <c r="H657" s="21">
        <v>90.865384615384599</v>
      </c>
      <c r="I657" s="21">
        <v>8.7740384615384599</v>
      </c>
      <c r="J657" s="21">
        <v>0.36057692307692302</v>
      </c>
      <c r="K657" s="21" t="s">
        <v>1104</v>
      </c>
    </row>
    <row r="658" spans="1:11" x14ac:dyDescent="0.25">
      <c r="A658" t="s">
        <v>1080</v>
      </c>
      <c r="B658" s="21">
        <v>852</v>
      </c>
      <c r="C658" s="21">
        <v>790</v>
      </c>
      <c r="D658" s="21">
        <v>45</v>
      </c>
      <c r="E658" s="21">
        <v>5</v>
      </c>
      <c r="F658" s="21" t="s">
        <v>1104</v>
      </c>
      <c r="G658" s="21">
        <v>12</v>
      </c>
      <c r="H658" s="21">
        <v>94.047619047618994</v>
      </c>
      <c r="I658" s="21">
        <v>5.3571428571428497</v>
      </c>
      <c r="J658" s="21">
        <v>0.59523809523809501</v>
      </c>
      <c r="K658" s="21" t="s">
        <v>1104</v>
      </c>
    </row>
    <row r="659" spans="1:11" x14ac:dyDescent="0.25">
      <c r="A659" t="s">
        <v>1081</v>
      </c>
      <c r="B659" s="21">
        <v>803</v>
      </c>
      <c r="C659" s="21">
        <v>704</v>
      </c>
      <c r="D659" s="21">
        <v>92</v>
      </c>
      <c r="E659" s="21">
        <v>7</v>
      </c>
      <c r="F659" s="21" t="s">
        <v>1104</v>
      </c>
      <c r="G659" s="21" t="s">
        <v>1104</v>
      </c>
      <c r="H659" s="21">
        <v>87.671232876712295</v>
      </c>
      <c r="I659" s="21">
        <v>11.4570361145703</v>
      </c>
      <c r="J659" s="21">
        <v>0.87173100871731002</v>
      </c>
      <c r="K659" s="21" t="s">
        <v>1104</v>
      </c>
    </row>
    <row r="660" spans="1:11" x14ac:dyDescent="0.25">
      <c r="A660" t="s">
        <v>1082</v>
      </c>
      <c r="B660" s="21">
        <v>1278</v>
      </c>
      <c r="C660" s="21">
        <v>1165</v>
      </c>
      <c r="D660" s="21">
        <v>92</v>
      </c>
      <c r="E660" s="21">
        <v>11</v>
      </c>
      <c r="F660" s="21">
        <v>1</v>
      </c>
      <c r="G660" s="21">
        <v>9</v>
      </c>
      <c r="H660" s="21">
        <v>91.804570527974704</v>
      </c>
      <c r="I660" s="21">
        <v>7.24980299448384</v>
      </c>
      <c r="J660" s="21">
        <v>0.86682427107959004</v>
      </c>
      <c r="K660" s="21">
        <v>7.8802206461780905E-2</v>
      </c>
    </row>
    <row r="661" spans="1:11" x14ac:dyDescent="0.25">
      <c r="A661" t="s">
        <v>1083</v>
      </c>
      <c r="B661" s="21">
        <v>2875</v>
      </c>
      <c r="C661" s="21">
        <v>2677</v>
      </c>
      <c r="D661" s="21">
        <v>133</v>
      </c>
      <c r="E661" s="21">
        <v>61</v>
      </c>
      <c r="F661" s="21" t="s">
        <v>1104</v>
      </c>
      <c r="G661" s="21">
        <v>4</v>
      </c>
      <c r="H661" s="21">
        <v>93.242772553117305</v>
      </c>
      <c r="I661" s="21">
        <v>4.6325322187391098</v>
      </c>
      <c r="J661" s="21">
        <v>2.1246952281435001</v>
      </c>
      <c r="K661" s="21" t="s">
        <v>1104</v>
      </c>
    </row>
    <row r="662" spans="1:11" x14ac:dyDescent="0.25">
      <c r="A662" t="s">
        <v>1084</v>
      </c>
      <c r="B662" s="21">
        <v>6144</v>
      </c>
      <c r="C662" s="21">
        <v>5283</v>
      </c>
      <c r="D662" s="21">
        <v>770</v>
      </c>
      <c r="E662" s="21">
        <v>76</v>
      </c>
      <c r="F662" s="21" t="s">
        <v>1104</v>
      </c>
      <c r="G662" s="21">
        <v>15</v>
      </c>
      <c r="H662" s="21">
        <v>86.196769456681295</v>
      </c>
      <c r="I662" s="21">
        <v>12.563224016968499</v>
      </c>
      <c r="J662" s="21">
        <v>1.2400065263501301</v>
      </c>
      <c r="K662" s="21" t="s">
        <v>1104</v>
      </c>
    </row>
    <row r="663" spans="1:11" x14ac:dyDescent="0.25">
      <c r="A663" t="s">
        <v>1085</v>
      </c>
      <c r="B663" s="21">
        <v>1747</v>
      </c>
      <c r="C663" s="21">
        <v>1622</v>
      </c>
      <c r="D663" s="21">
        <v>104</v>
      </c>
      <c r="E663" s="21">
        <v>20</v>
      </c>
      <c r="F663" s="21" t="s">
        <v>1104</v>
      </c>
      <c r="G663" s="21">
        <v>1</v>
      </c>
      <c r="H663" s="21">
        <v>92.898052691867093</v>
      </c>
      <c r="I663" s="21">
        <v>5.9564719358533704</v>
      </c>
      <c r="J663" s="21">
        <v>1.1454753722794899</v>
      </c>
      <c r="K663" s="21" t="s">
        <v>1104</v>
      </c>
    </row>
    <row r="664" spans="1:11" x14ac:dyDescent="0.25">
      <c r="A664" t="s">
        <v>1086</v>
      </c>
      <c r="B664" s="21">
        <v>617</v>
      </c>
      <c r="C664" s="21">
        <v>547</v>
      </c>
      <c r="D664" s="21">
        <v>63</v>
      </c>
      <c r="E664" s="21">
        <v>7</v>
      </c>
      <c r="F664" s="21" t="s">
        <v>1104</v>
      </c>
      <c r="G664" s="21" t="s">
        <v>1104</v>
      </c>
      <c r="H664" s="21">
        <v>88.654781199351703</v>
      </c>
      <c r="I664" s="21">
        <v>10.2106969205834</v>
      </c>
      <c r="J664" s="21">
        <v>1.13452188006482</v>
      </c>
      <c r="K664" s="21" t="s">
        <v>1104</v>
      </c>
    </row>
    <row r="665" spans="1:11" x14ac:dyDescent="0.25">
      <c r="A665" t="s">
        <v>1087</v>
      </c>
      <c r="B665" s="21">
        <v>874</v>
      </c>
      <c r="C665" s="21">
        <v>791</v>
      </c>
      <c r="D665" s="21">
        <v>61</v>
      </c>
      <c r="E665" s="21">
        <v>8</v>
      </c>
      <c r="F665" s="21" t="s">
        <v>1104</v>
      </c>
      <c r="G665" s="21">
        <v>14</v>
      </c>
      <c r="H665" s="21">
        <v>91.976744186046503</v>
      </c>
      <c r="I665" s="21">
        <v>7.0930232558139501</v>
      </c>
      <c r="J665" s="21">
        <v>0.93023255813953398</v>
      </c>
      <c r="K665" s="21" t="s">
        <v>1104</v>
      </c>
    </row>
    <row r="666" spans="1:11" x14ac:dyDescent="0.25">
      <c r="A666" t="s">
        <v>1088</v>
      </c>
      <c r="B666" s="21">
        <v>734</v>
      </c>
      <c r="C666" s="21">
        <v>688</v>
      </c>
      <c r="D666" s="21">
        <v>26</v>
      </c>
      <c r="E666" s="21">
        <v>19</v>
      </c>
      <c r="F666" s="21" t="s">
        <v>1104</v>
      </c>
      <c r="G666" s="21">
        <v>1</v>
      </c>
      <c r="H666" s="21">
        <v>93.860845839017699</v>
      </c>
      <c r="I666" s="21">
        <v>3.5470668485675301</v>
      </c>
      <c r="J666" s="21">
        <v>2.5920873124147299</v>
      </c>
      <c r="K666" s="21" t="s">
        <v>1104</v>
      </c>
    </row>
    <row r="667" spans="1:11" x14ac:dyDescent="0.25">
      <c r="A667" t="s">
        <v>1089</v>
      </c>
      <c r="B667" s="21">
        <v>174</v>
      </c>
      <c r="C667" s="21">
        <v>163</v>
      </c>
      <c r="D667" s="21">
        <v>9</v>
      </c>
      <c r="E667" s="21">
        <v>2</v>
      </c>
      <c r="F667" s="21" t="s">
        <v>1104</v>
      </c>
      <c r="G667" s="21" t="s">
        <v>1104</v>
      </c>
      <c r="H667" s="21">
        <v>93.678160919540204</v>
      </c>
      <c r="I667" s="21">
        <v>5.1724137931034404</v>
      </c>
      <c r="J667" s="21">
        <v>1.14942528735632</v>
      </c>
      <c r="K667" s="21" t="s">
        <v>1104</v>
      </c>
    </row>
    <row r="668" spans="1:11" x14ac:dyDescent="0.25">
      <c r="A668" t="s">
        <v>1090</v>
      </c>
      <c r="B668" s="21">
        <v>955</v>
      </c>
      <c r="C668" s="21">
        <v>884</v>
      </c>
      <c r="D668" s="21">
        <v>59</v>
      </c>
      <c r="E668" s="21">
        <v>12</v>
      </c>
      <c r="F668" s="21" t="s">
        <v>1104</v>
      </c>
      <c r="G668" s="21" t="s">
        <v>1104</v>
      </c>
      <c r="H668" s="21">
        <v>92.565445026177997</v>
      </c>
      <c r="I668" s="21">
        <v>6.1780104712041801</v>
      </c>
      <c r="J668" s="21">
        <v>1.2565445026177999</v>
      </c>
      <c r="K668" s="21" t="s">
        <v>1104</v>
      </c>
    </row>
    <row r="669" spans="1:11" x14ac:dyDescent="0.25">
      <c r="A669" t="s">
        <v>1091</v>
      </c>
      <c r="B669" s="21">
        <v>3095</v>
      </c>
      <c r="C669" s="21">
        <v>2798</v>
      </c>
      <c r="D669" s="21">
        <v>248</v>
      </c>
      <c r="E669" s="21">
        <v>37</v>
      </c>
      <c r="F669" s="21" t="s">
        <v>1104</v>
      </c>
      <c r="G669" s="21">
        <v>12</v>
      </c>
      <c r="H669" s="21">
        <v>90.755757379176103</v>
      </c>
      <c r="I669" s="21">
        <v>8.0441128770677892</v>
      </c>
      <c r="J669" s="21">
        <v>1.2001297437560801</v>
      </c>
      <c r="K669" s="21" t="s">
        <v>1104</v>
      </c>
    </row>
    <row r="670" spans="1:11" x14ac:dyDescent="0.25">
      <c r="A670" t="s">
        <v>1092</v>
      </c>
      <c r="B670" s="21">
        <v>147</v>
      </c>
      <c r="C670" s="21">
        <v>121</v>
      </c>
      <c r="D670" s="21">
        <v>16</v>
      </c>
      <c r="E670" s="21">
        <v>8</v>
      </c>
      <c r="F670" s="21" t="s">
        <v>1104</v>
      </c>
      <c r="G670" s="21">
        <v>2</v>
      </c>
      <c r="H670" s="21">
        <v>83.448275862068897</v>
      </c>
      <c r="I670" s="21">
        <v>11.0344827586206</v>
      </c>
      <c r="J670" s="21">
        <v>5.5172413793103399</v>
      </c>
      <c r="K670" s="21" t="s">
        <v>1104</v>
      </c>
    </row>
    <row r="671" spans="1:11" x14ac:dyDescent="0.25">
      <c r="A671" t="s">
        <v>1093</v>
      </c>
      <c r="B671" s="21">
        <v>1017</v>
      </c>
      <c r="C671" s="21">
        <v>921</v>
      </c>
      <c r="D671" s="21">
        <v>77</v>
      </c>
      <c r="E671" s="21">
        <v>12</v>
      </c>
      <c r="F671" s="21">
        <v>5</v>
      </c>
      <c r="G671" s="21">
        <v>2</v>
      </c>
      <c r="H671" s="21">
        <v>90.738916256157594</v>
      </c>
      <c r="I671" s="21">
        <v>7.5862068965517198</v>
      </c>
      <c r="J671" s="21">
        <v>1.18226600985221</v>
      </c>
      <c r="K671" s="21">
        <v>0.49261083743842299</v>
      </c>
    </row>
    <row r="672" spans="1:11" x14ac:dyDescent="0.25">
      <c r="A672" t="s">
        <v>1094</v>
      </c>
      <c r="B672" s="21">
        <v>1702</v>
      </c>
      <c r="C672" s="21">
        <v>1515</v>
      </c>
      <c r="D672" s="21">
        <v>161</v>
      </c>
      <c r="E672" s="21">
        <v>25</v>
      </c>
      <c r="F672" s="21" t="s">
        <v>1104</v>
      </c>
      <c r="G672" s="21">
        <v>1</v>
      </c>
      <c r="H672" s="21">
        <v>89.065255731922406</v>
      </c>
      <c r="I672" s="21">
        <v>9.4650205761316801</v>
      </c>
      <c r="J672" s="21">
        <v>1.46972369194591</v>
      </c>
      <c r="K672" s="21" t="s">
        <v>1104</v>
      </c>
    </row>
    <row r="673" spans="1:11" x14ac:dyDescent="0.25">
      <c r="A673" t="s">
        <v>1095</v>
      </c>
      <c r="B673" s="21">
        <v>579</v>
      </c>
      <c r="C673" s="21">
        <v>536</v>
      </c>
      <c r="D673" s="21">
        <v>41</v>
      </c>
      <c r="E673" s="21">
        <v>1</v>
      </c>
      <c r="F673" s="21" t="s">
        <v>1104</v>
      </c>
      <c r="G673" s="21">
        <v>1</v>
      </c>
      <c r="H673" s="21">
        <v>92.733564013840805</v>
      </c>
      <c r="I673" s="21">
        <v>7.0934256055363303</v>
      </c>
      <c r="J673" s="21">
        <v>0.173010380622837</v>
      </c>
      <c r="K673" s="21" t="s">
        <v>1104</v>
      </c>
    </row>
    <row r="674" spans="1:11" x14ac:dyDescent="0.25">
      <c r="A674" t="s">
        <v>1096</v>
      </c>
      <c r="B674" s="21">
        <v>152</v>
      </c>
      <c r="C674" s="21">
        <v>139</v>
      </c>
      <c r="D674" s="21">
        <v>10</v>
      </c>
      <c r="E674" s="21">
        <v>1</v>
      </c>
      <c r="F674" s="21">
        <v>1</v>
      </c>
      <c r="G674" s="21">
        <v>1</v>
      </c>
      <c r="H674" s="21">
        <v>92.052980132450301</v>
      </c>
      <c r="I674" s="21">
        <v>6.6225165562913899</v>
      </c>
      <c r="J674" s="21">
        <v>0.66225165562913901</v>
      </c>
      <c r="K674" s="21">
        <v>0.66225165562913901</v>
      </c>
    </row>
    <row r="675" spans="1:11" x14ac:dyDescent="0.25">
      <c r="A675" t="s">
        <v>1097</v>
      </c>
      <c r="B675" s="21">
        <v>806</v>
      </c>
      <c r="C675" s="21">
        <v>751</v>
      </c>
      <c r="D675" s="21">
        <v>43</v>
      </c>
      <c r="E675" s="21">
        <v>11</v>
      </c>
      <c r="F675" s="21" t="s">
        <v>1104</v>
      </c>
      <c r="G675" s="21">
        <v>1</v>
      </c>
      <c r="H675" s="21">
        <v>93.291925465838503</v>
      </c>
      <c r="I675" s="21">
        <v>5.34161490683229</v>
      </c>
      <c r="J675" s="21">
        <v>1.36645962732919</v>
      </c>
      <c r="K675" s="21" t="s">
        <v>1104</v>
      </c>
    </row>
    <row r="676" spans="1:11" x14ac:dyDescent="0.25">
      <c r="A676" t="s">
        <v>1098</v>
      </c>
      <c r="B676" s="21">
        <v>2938</v>
      </c>
      <c r="C676" s="21">
        <v>2646</v>
      </c>
      <c r="D676" s="21">
        <v>246</v>
      </c>
      <c r="E676" s="21">
        <v>34</v>
      </c>
      <c r="F676" s="21">
        <v>1</v>
      </c>
      <c r="G676" s="21">
        <v>11</v>
      </c>
      <c r="H676" s="21">
        <v>90.399726682610094</v>
      </c>
      <c r="I676" s="21">
        <v>8.4045097369320096</v>
      </c>
      <c r="J676" s="21">
        <v>1.16159890673044</v>
      </c>
      <c r="K676" s="21">
        <v>3.4164673727365903E-2</v>
      </c>
    </row>
    <row r="677" spans="1:11" x14ac:dyDescent="0.25">
      <c r="A677" t="s">
        <v>1099</v>
      </c>
      <c r="B677" s="21">
        <v>635</v>
      </c>
      <c r="C677" s="21">
        <v>588</v>
      </c>
      <c r="D677" s="21">
        <v>37</v>
      </c>
      <c r="E677" s="21">
        <v>5</v>
      </c>
      <c r="F677" s="21">
        <v>2</v>
      </c>
      <c r="G677" s="21">
        <v>3</v>
      </c>
      <c r="H677" s="21">
        <v>93.037974683544306</v>
      </c>
      <c r="I677" s="21">
        <v>5.8544303797468302</v>
      </c>
      <c r="J677" s="21">
        <v>0.791139240506329</v>
      </c>
      <c r="K677" s="21">
        <v>0.316455696202531</v>
      </c>
    </row>
    <row r="678" spans="1:11" x14ac:dyDescent="0.25">
      <c r="A678" t="s">
        <v>1100</v>
      </c>
      <c r="B678" s="21">
        <v>795</v>
      </c>
      <c r="C678" s="21">
        <v>710</v>
      </c>
      <c r="D678" s="21">
        <v>75</v>
      </c>
      <c r="E678" s="21">
        <v>8</v>
      </c>
      <c r="F678" s="21" t="s">
        <v>1104</v>
      </c>
      <c r="G678" s="21">
        <v>2</v>
      </c>
      <c r="H678" s="21">
        <v>89.533417402269805</v>
      </c>
      <c r="I678" s="21">
        <v>9.4577553593946995</v>
      </c>
      <c r="J678" s="21">
        <v>1.00882723833543</v>
      </c>
      <c r="K678" s="21" t="s">
        <v>1104</v>
      </c>
    </row>
    <row r="679" spans="1:11" x14ac:dyDescent="0.25">
      <c r="A679" t="s">
        <v>1101</v>
      </c>
      <c r="B679" s="21">
        <v>1625</v>
      </c>
      <c r="C679" s="21">
        <v>1463</v>
      </c>
      <c r="D679" s="21">
        <v>98</v>
      </c>
      <c r="E679" s="21">
        <v>19</v>
      </c>
      <c r="F679" s="21" t="s">
        <v>1104</v>
      </c>
      <c r="G679" s="21">
        <v>45</v>
      </c>
      <c r="H679" s="21">
        <v>92.5949367088607</v>
      </c>
      <c r="I679" s="21">
        <v>6.2025316455696098</v>
      </c>
      <c r="J679" s="21">
        <v>1.20253164556962</v>
      </c>
      <c r="K679" s="21" t="s">
        <v>1104</v>
      </c>
    </row>
    <row r="680" spans="1:11" x14ac:dyDescent="0.25">
      <c r="A680" t="s">
        <v>1068</v>
      </c>
      <c r="B680" s="21">
        <v>80</v>
      </c>
      <c r="C680" s="21">
        <v>72</v>
      </c>
      <c r="D680" s="21">
        <v>6</v>
      </c>
      <c r="E680" s="21">
        <v>1</v>
      </c>
      <c r="F680" s="21" t="s">
        <v>1104</v>
      </c>
      <c r="G680" s="21">
        <v>1</v>
      </c>
      <c r="H680" s="21">
        <v>91.139240506329102</v>
      </c>
      <c r="I680" s="21">
        <v>7.59493670886076</v>
      </c>
      <c r="J680" s="21">
        <v>1.26582278481012</v>
      </c>
      <c r="K680" s="21" t="s">
        <v>1104</v>
      </c>
    </row>
    <row r="681" spans="1:11" x14ac:dyDescent="0.25">
      <c r="A681" t="s">
        <v>1069</v>
      </c>
      <c r="B681" s="21">
        <v>44383</v>
      </c>
      <c r="C681" s="21">
        <v>40089</v>
      </c>
      <c r="D681" s="21">
        <v>3466</v>
      </c>
      <c r="E681" s="21">
        <v>577</v>
      </c>
      <c r="F681" s="21">
        <v>23</v>
      </c>
      <c r="G681" s="21">
        <v>228</v>
      </c>
      <c r="H681" s="21">
        <v>90.791529838070403</v>
      </c>
      <c r="I681" s="21">
        <v>7.8496206545125098</v>
      </c>
      <c r="J681" s="21">
        <v>1.3067602762993999</v>
      </c>
      <c r="K681" s="21">
        <v>5.2089231117653699E-2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6738C-7644-4C8E-864F-6B5D9903E342}">
  <dimension ref="A1:M28"/>
  <sheetViews>
    <sheetView topLeftCell="B1" zoomScale="95" zoomScaleNormal="95" workbookViewId="0">
      <selection activeCell="B3" sqref="B3"/>
    </sheetView>
  </sheetViews>
  <sheetFormatPr defaultRowHeight="14.25" x14ac:dyDescent="0.2"/>
  <cols>
    <col min="1" max="1" width="9.140625" style="2" hidden="1" customWidth="1"/>
    <col min="2" max="2" width="23.7109375" style="2" customWidth="1"/>
    <col min="3" max="3" width="10.7109375" style="2" customWidth="1"/>
    <col min="4" max="8" width="11.7109375" style="2" customWidth="1"/>
    <col min="9" max="9" width="2.7109375" style="2" customWidth="1"/>
    <col min="10" max="13" width="11.7109375" style="2" customWidth="1"/>
    <col min="14" max="16384" width="9.140625" style="2"/>
  </cols>
  <sheetData>
    <row r="1" spans="1:13" ht="15.75" x14ac:dyDescent="0.25">
      <c r="B1" s="1" t="s">
        <v>1102</v>
      </c>
    </row>
    <row r="2" spans="1:13" ht="15.75" x14ac:dyDescent="0.25">
      <c r="B2" s="1" t="s">
        <v>63</v>
      </c>
    </row>
    <row r="3" spans="1:13" s="3" customFormat="1" ht="12.75" x14ac:dyDescent="0.2">
      <c r="B3" s="9"/>
    </row>
    <row r="4" spans="1:13" s="3" customFormat="1" ht="12.75" x14ac:dyDescent="0.2">
      <c r="B4" s="7" t="s">
        <v>27</v>
      </c>
    </row>
    <row r="5" spans="1:13" s="3" customFormat="1" ht="12.75" x14ac:dyDescent="0.2">
      <c r="C5" s="9" t="s">
        <v>0</v>
      </c>
      <c r="J5" s="9" t="s">
        <v>1</v>
      </c>
    </row>
    <row r="6" spans="1:13" s="3" customFormat="1" ht="30" customHeight="1" x14ac:dyDescent="0.2">
      <c r="C6" s="10" t="s">
        <v>17</v>
      </c>
      <c r="D6" s="10" t="s">
        <v>60</v>
      </c>
      <c r="E6" s="10" t="s">
        <v>62</v>
      </c>
      <c r="F6" s="10" t="s">
        <v>61</v>
      </c>
      <c r="G6" s="10" t="s">
        <v>92</v>
      </c>
      <c r="H6" s="10" t="s">
        <v>59</v>
      </c>
      <c r="I6" s="10"/>
      <c r="J6" s="10" t="s">
        <v>60</v>
      </c>
      <c r="K6" s="10" t="s">
        <v>62</v>
      </c>
      <c r="L6" s="10" t="s">
        <v>61</v>
      </c>
      <c r="M6" s="10" t="s">
        <v>92</v>
      </c>
    </row>
    <row r="7" spans="1:13" s="3" customFormat="1" ht="12.75" x14ac:dyDescent="0.2">
      <c r="A7" s="4" t="s">
        <v>65</v>
      </c>
      <c r="B7" s="3" t="s">
        <v>3</v>
      </c>
      <c r="C7" s="22">
        <f>VLOOKUP(CONCATENATE(Lookup!$B$2,$A7), t4.4, 2,0)</f>
        <v>2652</v>
      </c>
      <c r="D7" s="22">
        <f>VLOOKUP(CONCATENATE(Lookup!$B$2,$A7), t4.4, 3,0)</f>
        <v>2442</v>
      </c>
      <c r="E7" s="22">
        <f>VLOOKUP(CONCATENATE(Lookup!$B$2,$A7), t4.4, 4,0)</f>
        <v>169</v>
      </c>
      <c r="F7" s="22">
        <f>VLOOKUP(CONCATENATE(Lookup!$B$2,$A7), t4.4, 5,0)</f>
        <v>36</v>
      </c>
      <c r="G7" s="22">
        <f>VLOOKUP(CONCATENATE(Lookup!$B$2,$A7), t4.4, 6,0)</f>
        <v>1</v>
      </c>
      <c r="H7" s="22">
        <f>VLOOKUP(CONCATENATE(Lookup!$B$2,$A7), t4.4, 7,0)</f>
        <v>4</v>
      </c>
      <c r="I7" s="22" t="s">
        <v>28</v>
      </c>
      <c r="J7" s="34">
        <f>VLOOKUP(CONCATENATE(Lookup!$B$2,$A7), t4.4, 8,0)</f>
        <v>92.220543806646504</v>
      </c>
      <c r="K7" s="34">
        <f>VLOOKUP(CONCATENATE(Lookup!$B$2,$A7), t4.4, 9,0)</f>
        <v>6.3821752265861003</v>
      </c>
      <c r="L7" s="34">
        <f>VLOOKUP(CONCATENATE(Lookup!$B$2,$A7), t4.4, 10,0)</f>
        <v>1.3595166163141901</v>
      </c>
      <c r="M7" s="34">
        <f>VLOOKUP(CONCATENATE(Lookup!$B$2,$A7), t4.4, 11,0)</f>
        <v>3.7764350453172203E-2</v>
      </c>
    </row>
    <row r="8" spans="1:13" s="3" customFormat="1" ht="12.75" x14ac:dyDescent="0.2">
      <c r="A8" s="4" t="s">
        <v>66</v>
      </c>
      <c r="B8" s="3" t="s">
        <v>4</v>
      </c>
      <c r="C8" s="22">
        <f>VLOOKUP(CONCATENATE(Lookup!$B$2,$A8), t4.4, 2,0)</f>
        <v>615</v>
      </c>
      <c r="D8" s="22">
        <f>VLOOKUP(CONCATENATE(Lookup!$B$2,$A8), t4.4, 3,0)</f>
        <v>570</v>
      </c>
      <c r="E8" s="22">
        <f>VLOOKUP(CONCATENATE(Lookup!$B$2,$A8), t4.4, 4,0)</f>
        <v>43</v>
      </c>
      <c r="F8" s="22">
        <f>VLOOKUP(CONCATENATE(Lookup!$B$2,$A8), t4.4, 5,0)</f>
        <v>2</v>
      </c>
      <c r="G8" s="22" t="str">
        <f>VLOOKUP(CONCATENATE(Lookup!$B$2,$A8), t4.4, 6,0)</f>
        <v>-</v>
      </c>
      <c r="H8" s="22" t="str">
        <f>VLOOKUP(CONCATENATE(Lookup!$B$2,$A8), t4.4, 7,0)</f>
        <v>-</v>
      </c>
      <c r="I8" s="23"/>
      <c r="J8" s="34">
        <f>VLOOKUP(CONCATENATE(Lookup!$B$2,$A8), t4.4, 8,0)</f>
        <v>92.682926829268297</v>
      </c>
      <c r="K8" s="34">
        <f>VLOOKUP(CONCATENATE(Lookup!$B$2,$A8), t4.4, 9,0)</f>
        <v>6.9918699186991802</v>
      </c>
      <c r="L8" s="34">
        <f>VLOOKUP(CONCATENATE(Lookup!$B$2,$A8), t4.4, 10,0)</f>
        <v>0.32520325203251998</v>
      </c>
      <c r="M8" s="34" t="str">
        <f>VLOOKUP(CONCATENATE(Lookup!$B$2,$A8), t4.4, 11,0)</f>
        <v>-</v>
      </c>
    </row>
    <row r="9" spans="1:13" s="3" customFormat="1" ht="12.75" x14ac:dyDescent="0.2">
      <c r="A9" s="4" t="s">
        <v>67</v>
      </c>
      <c r="B9" s="3" t="s">
        <v>5</v>
      </c>
      <c r="C9" s="22">
        <f>VLOOKUP(CONCATENATE(Lookup!$B$2,$A9), t4.4, 2,0)</f>
        <v>1079</v>
      </c>
      <c r="D9" s="22">
        <f>VLOOKUP(CONCATENATE(Lookup!$B$2,$A9), t4.4, 3,0)</f>
        <v>986</v>
      </c>
      <c r="E9" s="22">
        <f>VLOOKUP(CONCATENATE(Lookup!$B$2,$A9), t4.4, 4,0)</f>
        <v>75</v>
      </c>
      <c r="F9" s="22">
        <f>VLOOKUP(CONCATENATE(Lookup!$B$2,$A9), t4.4, 5,0)</f>
        <v>18</v>
      </c>
      <c r="G9" s="22" t="str">
        <f>VLOOKUP(CONCATENATE(Lookup!$B$2,$A9), t4.4, 6,0)</f>
        <v>-</v>
      </c>
      <c r="H9" s="22" t="str">
        <f>VLOOKUP(CONCATENATE(Lookup!$B$2,$A9), t4.4, 7,0)</f>
        <v>-</v>
      </c>
      <c r="I9" s="23"/>
      <c r="J9" s="34">
        <f>VLOOKUP(CONCATENATE(Lookup!$B$2,$A9), t4.4, 8,0)</f>
        <v>91.380908248378105</v>
      </c>
      <c r="K9" s="34">
        <f>VLOOKUP(CONCATENATE(Lookup!$B$2,$A9), t4.4, 9,0)</f>
        <v>6.9508804448563399</v>
      </c>
      <c r="L9" s="34">
        <f>VLOOKUP(CONCATENATE(Lookup!$B$2,$A9), t4.4, 10,0)</f>
        <v>1.66821130676552</v>
      </c>
      <c r="M9" s="34" t="str">
        <f>VLOOKUP(CONCATENATE(Lookup!$B$2,$A9), t4.4, 11,0)</f>
        <v>-</v>
      </c>
    </row>
    <row r="10" spans="1:13" s="3" customFormat="1" ht="12.75" x14ac:dyDescent="0.2">
      <c r="A10" s="4" t="s">
        <v>68</v>
      </c>
      <c r="B10" s="3" t="s">
        <v>6</v>
      </c>
      <c r="C10" s="22">
        <f>VLOOKUP(CONCATENATE(Lookup!$B$2,$A10), t4.4, 2,0)</f>
        <v>2654</v>
      </c>
      <c r="D10" s="22">
        <f>VLOOKUP(CONCATENATE(Lookup!$B$2,$A10), t4.4, 3,0)</f>
        <v>2475</v>
      </c>
      <c r="E10" s="22">
        <f>VLOOKUP(CONCATENATE(Lookup!$B$2,$A10), t4.4, 4,0)</f>
        <v>116</v>
      </c>
      <c r="F10" s="22">
        <f>VLOOKUP(CONCATENATE(Lookup!$B$2,$A10), t4.4, 5,0)</f>
        <v>58</v>
      </c>
      <c r="G10" s="22" t="str">
        <f>VLOOKUP(CONCATENATE(Lookup!$B$2,$A10), t4.4, 6,0)</f>
        <v>-</v>
      </c>
      <c r="H10" s="22">
        <f>VLOOKUP(CONCATENATE(Lookup!$B$2,$A10), t4.4, 7,0)</f>
        <v>5</v>
      </c>
      <c r="I10" s="23"/>
      <c r="J10" s="34">
        <f>VLOOKUP(CONCATENATE(Lookup!$B$2,$A10), t4.4, 8,0)</f>
        <v>93.431483578708907</v>
      </c>
      <c r="K10" s="34">
        <f>VLOOKUP(CONCATENATE(Lookup!$B$2,$A10), t4.4, 9,0)</f>
        <v>4.3790109475273598</v>
      </c>
      <c r="L10" s="34">
        <f>VLOOKUP(CONCATENATE(Lookup!$B$2,$A10), t4.4, 10,0)</f>
        <v>2.1895054737636799</v>
      </c>
      <c r="M10" s="34" t="str">
        <f>VLOOKUP(CONCATENATE(Lookup!$B$2,$A10), t4.4, 11,0)</f>
        <v>-</v>
      </c>
    </row>
    <row r="11" spans="1:13" s="3" customFormat="1" ht="12.75" x14ac:dyDescent="0.2">
      <c r="A11" s="4" t="s">
        <v>69</v>
      </c>
      <c r="B11" s="3" t="s">
        <v>7</v>
      </c>
      <c r="C11" s="22">
        <f>VLOOKUP(CONCATENATE(Lookup!$B$2,$A11), t4.4, 2,0)</f>
        <v>2672</v>
      </c>
      <c r="D11" s="22">
        <f>VLOOKUP(CONCATENATE(Lookup!$B$2,$A11), t4.4, 3,0)</f>
        <v>2441</v>
      </c>
      <c r="E11" s="22">
        <f>VLOOKUP(CONCATENATE(Lookup!$B$2,$A11), t4.4, 4,0)</f>
        <v>185</v>
      </c>
      <c r="F11" s="22">
        <f>VLOOKUP(CONCATENATE(Lookup!$B$2,$A11), t4.4, 5,0)</f>
        <v>22</v>
      </c>
      <c r="G11" s="22">
        <f>VLOOKUP(CONCATENATE(Lookup!$B$2,$A11), t4.4, 6,0)</f>
        <v>4</v>
      </c>
      <c r="H11" s="22">
        <f>VLOOKUP(CONCATENATE(Lookup!$B$2,$A11), t4.4, 7,0)</f>
        <v>20</v>
      </c>
      <c r="I11" s="23"/>
      <c r="J11" s="34">
        <f>VLOOKUP(CONCATENATE(Lookup!$B$2,$A11), t4.4, 8,0)</f>
        <v>92.043740573152306</v>
      </c>
      <c r="K11" s="34">
        <f>VLOOKUP(CONCATENATE(Lookup!$B$2,$A11), t4.4, 9,0)</f>
        <v>6.97586726998491</v>
      </c>
      <c r="L11" s="34">
        <f>VLOOKUP(CONCATENATE(Lookup!$B$2,$A11), t4.4, 10,0)</f>
        <v>0.82956259426847601</v>
      </c>
      <c r="M11" s="34">
        <f>VLOOKUP(CONCATENATE(Lookup!$B$2,$A11), t4.4, 11,0)</f>
        <v>0.150829562594268</v>
      </c>
    </row>
    <row r="12" spans="1:13" s="3" customFormat="1" ht="12.75" x14ac:dyDescent="0.2">
      <c r="A12" s="4" t="s">
        <v>70</v>
      </c>
      <c r="B12" s="3" t="s">
        <v>8</v>
      </c>
      <c r="C12" s="22">
        <f>VLOOKUP(CONCATENATE(Lookup!$B$2,$A12), t4.4, 2,0)</f>
        <v>4613</v>
      </c>
      <c r="D12" s="22">
        <f>VLOOKUP(CONCATENATE(Lookup!$B$2,$A12), t4.4, 3,0)</f>
        <v>4263</v>
      </c>
      <c r="E12" s="22">
        <f>VLOOKUP(CONCATENATE(Lookup!$B$2,$A12), t4.4, 4,0)</f>
        <v>259</v>
      </c>
      <c r="F12" s="22">
        <f>VLOOKUP(CONCATENATE(Lookup!$B$2,$A12), t4.4, 5,0)</f>
        <v>85</v>
      </c>
      <c r="G12" s="22" t="str">
        <f>VLOOKUP(CONCATENATE(Lookup!$B$2,$A12), t4.4, 6,0)</f>
        <v>-</v>
      </c>
      <c r="H12" s="22">
        <f>VLOOKUP(CONCATENATE(Lookup!$B$2,$A12), t4.4, 7,0)</f>
        <v>6</v>
      </c>
      <c r="I12" s="23"/>
      <c r="J12" s="34">
        <f>VLOOKUP(CONCATENATE(Lookup!$B$2,$A12), t4.4, 8,0)</f>
        <v>92.533101801606193</v>
      </c>
      <c r="K12" s="34">
        <f>VLOOKUP(CONCATENATE(Lookup!$B$2,$A12), t4.4, 9,0)</f>
        <v>5.6218797482092402</v>
      </c>
      <c r="L12" s="34">
        <f>VLOOKUP(CONCATENATE(Lookup!$B$2,$A12), t4.4, 10,0)</f>
        <v>1.8450184501844999</v>
      </c>
      <c r="M12" s="34" t="str">
        <f>VLOOKUP(CONCATENATE(Lookup!$B$2,$A12), t4.4, 11,0)</f>
        <v>-</v>
      </c>
    </row>
    <row r="13" spans="1:13" s="3" customFormat="1" ht="12.75" x14ac:dyDescent="0.2">
      <c r="A13" s="4" t="s">
        <v>71</v>
      </c>
      <c r="B13" s="3" t="s">
        <v>9</v>
      </c>
      <c r="C13" s="22">
        <f>VLOOKUP(CONCATENATE(Lookup!$B$2,$A13), t4.4, 2,0)</f>
        <v>13268</v>
      </c>
      <c r="D13" s="22">
        <f>VLOOKUP(CONCATENATE(Lookup!$B$2,$A13), t4.4, 3,0)</f>
        <v>11620</v>
      </c>
      <c r="E13" s="22">
        <f>VLOOKUP(CONCATENATE(Lookup!$B$2,$A13), t4.4, 4,0)</f>
        <v>1467</v>
      </c>
      <c r="F13" s="22">
        <f>VLOOKUP(CONCATENATE(Lookup!$B$2,$A13), t4.4, 5,0)</f>
        <v>157</v>
      </c>
      <c r="G13" s="22" t="str">
        <f>VLOOKUP(CONCATENATE(Lookup!$B$2,$A13), t4.4, 6,0)</f>
        <v>-</v>
      </c>
      <c r="H13" s="22">
        <f>VLOOKUP(CONCATENATE(Lookup!$B$2,$A13), t4.4, 7,0)</f>
        <v>24</v>
      </c>
      <c r="I13" s="23"/>
      <c r="J13" s="34">
        <f>VLOOKUP(CONCATENATE(Lookup!$B$2,$A13), t4.4, 8,0)</f>
        <v>87.737843551796999</v>
      </c>
      <c r="K13" s="34">
        <f>VLOOKUP(CONCATENATE(Lookup!$B$2,$A13), t4.4, 9,0)</f>
        <v>11.0767139836907</v>
      </c>
      <c r="L13" s="34">
        <f>VLOOKUP(CONCATENATE(Lookup!$B$2,$A13), t4.4, 10,0)</f>
        <v>1.1854424645122299</v>
      </c>
      <c r="M13" s="34" t="str">
        <f>VLOOKUP(CONCATENATE(Lookup!$B$2,$A13), t4.4, 11,0)</f>
        <v>-</v>
      </c>
    </row>
    <row r="14" spans="1:13" s="3" customFormat="1" ht="12.75" x14ac:dyDescent="0.2">
      <c r="A14" s="4" t="s">
        <v>72</v>
      </c>
      <c r="B14" s="3" t="s">
        <v>10</v>
      </c>
      <c r="C14" s="22">
        <f>VLOOKUP(CONCATENATE(Lookup!$B$2,$A14), t4.4, 2,0)</f>
        <v>1785</v>
      </c>
      <c r="D14" s="22">
        <f>VLOOKUP(CONCATENATE(Lookup!$B$2,$A14), t4.4, 3,0)</f>
        <v>1661</v>
      </c>
      <c r="E14" s="22">
        <f>VLOOKUP(CONCATENATE(Lookup!$B$2,$A14), t4.4, 4,0)</f>
        <v>104</v>
      </c>
      <c r="F14" s="22">
        <f>VLOOKUP(CONCATENATE(Lookup!$B$2,$A14), t4.4, 5,0)</f>
        <v>19</v>
      </c>
      <c r="G14" s="22" t="str">
        <f>VLOOKUP(CONCATENATE(Lookup!$B$2,$A14), t4.4, 6,0)</f>
        <v>-</v>
      </c>
      <c r="H14" s="22">
        <f>VLOOKUP(CONCATENATE(Lookup!$B$2,$A14), t4.4, 7,0)</f>
        <v>1</v>
      </c>
      <c r="I14" s="23"/>
      <c r="J14" s="34">
        <f>VLOOKUP(CONCATENATE(Lookup!$B$2,$A14), t4.4, 8,0)</f>
        <v>93.105381165919198</v>
      </c>
      <c r="K14" s="34">
        <f>VLOOKUP(CONCATENATE(Lookup!$B$2,$A14), t4.4, 9,0)</f>
        <v>5.8295964125560502</v>
      </c>
      <c r="L14" s="34">
        <f>VLOOKUP(CONCATENATE(Lookup!$B$2,$A14), t4.4, 10,0)</f>
        <v>1.06502242152466</v>
      </c>
      <c r="M14" s="34" t="str">
        <f>VLOOKUP(CONCATENATE(Lookup!$B$2,$A14), t4.4, 11,0)</f>
        <v>-</v>
      </c>
    </row>
    <row r="15" spans="1:13" s="3" customFormat="1" ht="12.75" x14ac:dyDescent="0.2">
      <c r="A15" s="4" t="s">
        <v>73</v>
      </c>
      <c r="B15" s="3" t="s">
        <v>11</v>
      </c>
      <c r="C15" s="22">
        <f>VLOOKUP(CONCATENATE(Lookup!$B$2,$A15), t4.4, 2,0)</f>
        <v>3957</v>
      </c>
      <c r="D15" s="22">
        <f>VLOOKUP(CONCATENATE(Lookup!$B$2,$A15), t4.4, 3,0)</f>
        <v>3593</v>
      </c>
      <c r="E15" s="22">
        <f>VLOOKUP(CONCATENATE(Lookup!$B$2,$A15), t4.4, 4,0)</f>
        <v>300</v>
      </c>
      <c r="F15" s="22">
        <f>VLOOKUP(CONCATENATE(Lookup!$B$2,$A15), t4.4, 5,0)</f>
        <v>49</v>
      </c>
      <c r="G15" s="22">
        <f>VLOOKUP(CONCATENATE(Lookup!$B$2,$A15), t4.4, 6,0)</f>
        <v>1</v>
      </c>
      <c r="H15" s="22">
        <f>VLOOKUP(CONCATENATE(Lookup!$B$2,$A15), t4.4, 7,0)</f>
        <v>14</v>
      </c>
      <c r="I15" s="23"/>
      <c r="J15" s="34">
        <f>VLOOKUP(CONCATENATE(Lookup!$B$2,$A15), t4.4, 8,0)</f>
        <v>91.123510017752906</v>
      </c>
      <c r="K15" s="34">
        <f>VLOOKUP(CONCATENATE(Lookup!$B$2,$A15), t4.4, 9,0)</f>
        <v>7.6084199847831604</v>
      </c>
      <c r="L15" s="34">
        <f>VLOOKUP(CONCATENATE(Lookup!$B$2,$A15), t4.4, 10,0)</f>
        <v>1.24270859751458</v>
      </c>
      <c r="M15" s="34">
        <f>VLOOKUP(CONCATENATE(Lookup!$B$2,$A15), t4.4, 11,0)</f>
        <v>2.5361399949277101E-2</v>
      </c>
    </row>
    <row r="16" spans="1:13" s="3" customFormat="1" ht="12.75" x14ac:dyDescent="0.2">
      <c r="A16" s="4" t="s">
        <v>74</v>
      </c>
      <c r="B16" s="3" t="s">
        <v>12</v>
      </c>
      <c r="C16" s="22">
        <f>VLOOKUP(CONCATENATE(Lookup!$B$2,$A16), t4.4, 2,0)</f>
        <v>7396</v>
      </c>
      <c r="D16" s="22">
        <f>VLOOKUP(CONCATENATE(Lookup!$B$2,$A16), t4.4, 3,0)</f>
        <v>6692</v>
      </c>
      <c r="E16" s="22">
        <f>VLOOKUP(CONCATENATE(Lookup!$B$2,$A16), t4.4, 4,0)</f>
        <v>471</v>
      </c>
      <c r="F16" s="22">
        <f>VLOOKUP(CONCATENATE(Lookup!$B$2,$A16), t4.4, 5,0)</f>
        <v>90</v>
      </c>
      <c r="G16" s="22" t="str">
        <f>VLOOKUP(CONCATENATE(Lookup!$B$2,$A16), t4.4, 6,0)</f>
        <v>-</v>
      </c>
      <c r="H16" s="22">
        <f>VLOOKUP(CONCATENATE(Lookup!$B$2,$A16), t4.4, 7,0)</f>
        <v>143</v>
      </c>
      <c r="I16" s="23"/>
      <c r="J16" s="34">
        <f>VLOOKUP(CONCATENATE(Lookup!$B$2,$A16), t4.4, 8,0)</f>
        <v>92.265269543637103</v>
      </c>
      <c r="K16" s="34">
        <f>VLOOKUP(CONCATENATE(Lookup!$B$2,$A16), t4.4, 9,0)</f>
        <v>6.4938646077485096</v>
      </c>
      <c r="L16" s="34">
        <f>VLOOKUP(CONCATENATE(Lookup!$B$2,$A16), t4.4, 10,0)</f>
        <v>1.24086584861436</v>
      </c>
      <c r="M16" s="34" t="str">
        <f>VLOOKUP(CONCATENATE(Lookup!$B$2,$A16), t4.4, 11,0)</f>
        <v>-</v>
      </c>
    </row>
    <row r="17" spans="1:13" s="3" customFormat="1" ht="12.75" x14ac:dyDescent="0.2">
      <c r="A17" s="4" t="s">
        <v>75</v>
      </c>
      <c r="B17" s="3" t="s">
        <v>13</v>
      </c>
      <c r="C17" s="22">
        <f>VLOOKUP(CONCATENATE(Lookup!$B$2,$A17), t4.4, 2,0)</f>
        <v>107</v>
      </c>
      <c r="D17" s="22">
        <f>VLOOKUP(CONCATENATE(Lookup!$B$2,$A17), t4.4, 3,0)</f>
        <v>97</v>
      </c>
      <c r="E17" s="22">
        <f>VLOOKUP(CONCATENATE(Lookup!$B$2,$A17), t4.4, 4,0)</f>
        <v>7</v>
      </c>
      <c r="F17" s="22">
        <f>VLOOKUP(CONCATENATE(Lookup!$B$2,$A17), t4.4, 5,0)</f>
        <v>3</v>
      </c>
      <c r="G17" s="22" t="str">
        <f>VLOOKUP(CONCATENATE(Lookup!$B$2,$A17), t4.4, 6,0)</f>
        <v>-</v>
      </c>
      <c r="H17" s="22" t="str">
        <f>VLOOKUP(CONCATENATE(Lookup!$B$2,$A17), t4.4, 7,0)</f>
        <v>-</v>
      </c>
      <c r="I17" s="23"/>
      <c r="J17" s="34">
        <f>VLOOKUP(CONCATENATE(Lookup!$B$2,$A17), t4.4, 8,0)</f>
        <v>90.654205607476598</v>
      </c>
      <c r="K17" s="34">
        <f>VLOOKUP(CONCATENATE(Lookup!$B$2,$A17), t4.4, 9,0)</f>
        <v>6.5420560747663501</v>
      </c>
      <c r="L17" s="34">
        <f>VLOOKUP(CONCATENATE(Lookup!$B$2,$A17), t4.4, 10,0)</f>
        <v>2.8037383177569999</v>
      </c>
      <c r="M17" s="34" t="str">
        <f>VLOOKUP(CONCATENATE(Lookup!$B$2,$A17), t4.4, 11,0)</f>
        <v>-</v>
      </c>
    </row>
    <row r="18" spans="1:13" s="3" customFormat="1" ht="12.75" x14ac:dyDescent="0.2">
      <c r="A18" s="4" t="s">
        <v>76</v>
      </c>
      <c r="B18" s="3" t="s">
        <v>14</v>
      </c>
      <c r="C18" s="22">
        <f>VLOOKUP(CONCATENATE(Lookup!$B$2,$A18), t4.4, 2,0)</f>
        <v>65</v>
      </c>
      <c r="D18" s="22">
        <f>VLOOKUP(CONCATENATE(Lookup!$B$2,$A18), t4.4, 3,0)</f>
        <v>61</v>
      </c>
      <c r="E18" s="22">
        <f>VLOOKUP(CONCATENATE(Lookup!$B$2,$A18), t4.4, 4,0)</f>
        <v>2</v>
      </c>
      <c r="F18" s="22" t="str">
        <f>VLOOKUP(CONCATENATE(Lookup!$B$2,$A18), t4.4, 5,0)</f>
        <v>-</v>
      </c>
      <c r="G18" s="22">
        <f>VLOOKUP(CONCATENATE(Lookup!$B$2,$A18), t4.4, 6,0)</f>
        <v>1</v>
      </c>
      <c r="H18" s="22">
        <f>VLOOKUP(CONCATENATE(Lookup!$B$2,$A18), t4.4, 7,0)</f>
        <v>1</v>
      </c>
      <c r="I18" s="23"/>
      <c r="J18" s="34">
        <f>VLOOKUP(CONCATENATE(Lookup!$B$2,$A18), t4.4, 8,0)</f>
        <v>95.3125</v>
      </c>
      <c r="K18" s="34">
        <f>VLOOKUP(CONCATENATE(Lookup!$B$2,$A18), t4.4, 9,0)</f>
        <v>3.125</v>
      </c>
      <c r="L18" s="34" t="str">
        <f>VLOOKUP(CONCATENATE(Lookup!$B$2,$A18), t4.4, 10,0)</f>
        <v>-</v>
      </c>
      <c r="M18" s="34">
        <f>VLOOKUP(CONCATENATE(Lookup!$B$2,$A18), t4.4, 11,0)</f>
        <v>1.5625</v>
      </c>
    </row>
    <row r="19" spans="1:13" s="3" customFormat="1" ht="12.75" x14ac:dyDescent="0.2">
      <c r="A19" s="4" t="s">
        <v>77</v>
      </c>
      <c r="B19" s="3" t="s">
        <v>15</v>
      </c>
      <c r="C19" s="22">
        <f>VLOOKUP(CONCATENATE(Lookup!$B$2,$A19), t4.4, 2,0)</f>
        <v>3175</v>
      </c>
      <c r="D19" s="22">
        <f>VLOOKUP(CONCATENATE(Lookup!$B$2,$A19), t4.4, 3,0)</f>
        <v>2848</v>
      </c>
      <c r="E19" s="22">
        <f>VLOOKUP(CONCATENATE(Lookup!$B$2,$A19), t4.4, 4,0)</f>
        <v>264</v>
      </c>
      <c r="F19" s="22">
        <f>VLOOKUP(CONCATENATE(Lookup!$B$2,$A19), t4.4, 5,0)</f>
        <v>37</v>
      </c>
      <c r="G19" s="22">
        <f>VLOOKUP(CONCATENATE(Lookup!$B$2,$A19), t4.4, 6,0)</f>
        <v>16</v>
      </c>
      <c r="H19" s="22">
        <f>VLOOKUP(CONCATENATE(Lookup!$B$2,$A19), t4.4, 7,0)</f>
        <v>10</v>
      </c>
      <c r="I19" s="23"/>
      <c r="J19" s="34">
        <f>VLOOKUP(CONCATENATE(Lookup!$B$2,$A19), t4.4, 8,0)</f>
        <v>89.984202211690302</v>
      </c>
      <c r="K19" s="34">
        <f>VLOOKUP(CONCATENATE(Lookup!$B$2,$A19), t4.4, 9,0)</f>
        <v>8.3412322274881507</v>
      </c>
      <c r="L19" s="34">
        <f>VLOOKUP(CONCATENATE(Lookup!$B$2,$A19), t4.4, 10,0)</f>
        <v>1.1690363349131101</v>
      </c>
      <c r="M19" s="34">
        <f>VLOOKUP(CONCATENATE(Lookup!$B$2,$A19), t4.4, 11,0)</f>
        <v>0.50552922590837202</v>
      </c>
    </row>
    <row r="20" spans="1:13" s="3" customFormat="1" ht="12.75" x14ac:dyDescent="0.2">
      <c r="A20" s="4" t="s">
        <v>78</v>
      </c>
      <c r="B20" s="3" t="s">
        <v>16</v>
      </c>
      <c r="C20" s="22">
        <f>VLOOKUP(CONCATENATE(Lookup!$B$2,$A20), t4.4, 2,0)</f>
        <v>136</v>
      </c>
      <c r="D20" s="22">
        <f>VLOOKUP(CONCATENATE(Lookup!$B$2,$A20), t4.4, 3,0)</f>
        <v>135</v>
      </c>
      <c r="E20" s="22">
        <f>VLOOKUP(CONCATENATE(Lookup!$B$2,$A20), t4.4, 4,0)</f>
        <v>1</v>
      </c>
      <c r="F20" s="22" t="str">
        <f>VLOOKUP(CONCATENATE(Lookup!$B$2,$A20), t4.4, 5,0)</f>
        <v>-</v>
      </c>
      <c r="G20" s="22" t="str">
        <f>VLOOKUP(CONCATENATE(Lookup!$B$2,$A20), t4.4, 6,0)</f>
        <v>-</v>
      </c>
      <c r="H20" s="22" t="str">
        <f>VLOOKUP(CONCATENATE(Lookup!$B$2,$A20), t4.4, 7,0)</f>
        <v>-</v>
      </c>
      <c r="I20" s="23"/>
      <c r="J20" s="34">
        <f>VLOOKUP(CONCATENATE(Lookup!$B$2,$A20), t4.4, 8,0)</f>
        <v>99.264705882352899</v>
      </c>
      <c r="K20" s="34">
        <f>VLOOKUP(CONCATENATE(Lookup!$B$2,$A20), t4.4, 9,0)</f>
        <v>0.73529411764705799</v>
      </c>
      <c r="L20" s="34" t="str">
        <f>VLOOKUP(CONCATENATE(Lookup!$B$2,$A20), t4.4, 10,0)</f>
        <v>-</v>
      </c>
      <c r="M20" s="34" t="str">
        <f>VLOOKUP(CONCATENATE(Lookup!$B$2,$A20), t4.4, 11,0)</f>
        <v>-</v>
      </c>
    </row>
    <row r="21" spans="1:13" s="3" customFormat="1" ht="12.75" x14ac:dyDescent="0.2">
      <c r="A21" s="4" t="s">
        <v>2</v>
      </c>
      <c r="B21" s="9" t="s">
        <v>2</v>
      </c>
      <c r="C21" s="25">
        <f>VLOOKUP(CONCATENATE(Lookup!$B$2,$A21), t4.4, 2,0)</f>
        <v>44383</v>
      </c>
      <c r="D21" s="25">
        <f>VLOOKUP(CONCATENATE(Lookup!$B$2,$A21), t4.4, 3,0)</f>
        <v>40089</v>
      </c>
      <c r="E21" s="25">
        <f>VLOOKUP(CONCATENATE(Lookup!$B$2,$A21), t4.4, 4,0)</f>
        <v>3466</v>
      </c>
      <c r="F21" s="25">
        <f>VLOOKUP(CONCATENATE(Lookup!$B$2,$A21), t4.4, 5,0)</f>
        <v>577</v>
      </c>
      <c r="G21" s="25">
        <f>VLOOKUP(CONCATENATE(Lookup!$B$2,$A21), t4.4, 6,0)</f>
        <v>23</v>
      </c>
      <c r="H21" s="25">
        <f>VLOOKUP(CONCATENATE(Lookup!$B$2,$A21), t4.4, 7,0)</f>
        <v>228</v>
      </c>
      <c r="I21" s="26"/>
      <c r="J21" s="35">
        <f>VLOOKUP(CONCATENATE(Lookup!$B$2,$A21), t4.4, 8,0)</f>
        <v>90.791529838070403</v>
      </c>
      <c r="K21" s="35">
        <f>VLOOKUP(CONCATENATE(Lookup!$B$2,$A21), t4.4, 9,0)</f>
        <v>7.8496206545125098</v>
      </c>
      <c r="L21" s="35">
        <f>VLOOKUP(CONCATENATE(Lookup!$B$2,$A21), t4.4, 10,0)</f>
        <v>1.3067602762993999</v>
      </c>
      <c r="M21" s="35">
        <f>VLOOKUP(CONCATENATE(Lookup!$B$2,$A21), t4.4, 11,0)</f>
        <v>5.2089231117653699E-2</v>
      </c>
    </row>
    <row r="22" spans="1:13" s="3" customFormat="1" ht="12.75" x14ac:dyDescent="0.2"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</row>
    <row r="23" spans="1:13" x14ac:dyDescent="0.2">
      <c r="B23" s="16" t="s">
        <v>1052</v>
      </c>
    </row>
    <row r="24" spans="1:13" x14ac:dyDescent="0.2">
      <c r="B24" s="16" t="s">
        <v>88</v>
      </c>
    </row>
    <row r="25" spans="1:13" x14ac:dyDescent="0.2">
      <c r="B25" s="17" t="s">
        <v>64</v>
      </c>
    </row>
    <row r="26" spans="1:13" x14ac:dyDescent="0.2">
      <c r="B26" s="16" t="s">
        <v>90</v>
      </c>
    </row>
    <row r="27" spans="1:13" x14ac:dyDescent="0.2">
      <c r="B27" s="16" t="s">
        <v>1044</v>
      </c>
    </row>
    <row r="28" spans="1:13" x14ac:dyDescent="0.2">
      <c r="B28" s="16" t="s">
        <v>91</v>
      </c>
    </row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265" r:id="rId4" name="Drop Down 1">
              <controlPr defaultSize="0" autoLine="0" autoPict="0">
                <anchor moveWithCells="1">
                  <from>
                    <xdr:col>1</xdr:col>
                    <xdr:colOff>476250</xdr:colOff>
                    <xdr:row>3</xdr:row>
                    <xdr:rowOff>0</xdr:rowOff>
                  </from>
                  <to>
                    <xdr:col>1</xdr:col>
                    <xdr:colOff>1543050</xdr:colOff>
                    <xdr:row>4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1BCB0-1A60-4520-83F1-283C77FFA13A}">
  <dimension ref="A1:K317"/>
  <sheetViews>
    <sheetView zoomScale="90" zoomScaleNormal="90" workbookViewId="0">
      <selection sqref="A1:XFD1048576"/>
    </sheetView>
  </sheetViews>
  <sheetFormatPr defaultRowHeight="15" x14ac:dyDescent="0.25"/>
  <cols>
    <col min="1" max="1" width="36.85546875" bestFit="1" customWidth="1"/>
    <col min="2" max="11" width="9.140625" style="21"/>
  </cols>
  <sheetData>
    <row r="1" spans="1:11" x14ac:dyDescent="0.25">
      <c r="A1" t="s">
        <v>79</v>
      </c>
      <c r="B1" s="21" t="s">
        <v>17</v>
      </c>
      <c r="C1" s="21" t="s">
        <v>80</v>
      </c>
      <c r="D1" s="21" t="s">
        <v>81</v>
      </c>
      <c r="E1" s="21" t="s">
        <v>82</v>
      </c>
      <c r="F1" s="21" t="s">
        <v>83</v>
      </c>
      <c r="G1" s="21" t="s">
        <v>59</v>
      </c>
      <c r="H1" s="21" t="s">
        <v>84</v>
      </c>
      <c r="I1" s="21" t="s">
        <v>85</v>
      </c>
      <c r="J1" s="21" t="s">
        <v>86</v>
      </c>
      <c r="K1" s="21" t="s">
        <v>87</v>
      </c>
    </row>
    <row r="2" spans="1:11" x14ac:dyDescent="0.25">
      <c r="A2" t="s">
        <v>115</v>
      </c>
      <c r="B2" s="21">
        <v>3541</v>
      </c>
      <c r="C2" s="21">
        <v>3283</v>
      </c>
      <c r="D2" s="21">
        <v>8</v>
      </c>
      <c r="E2" s="21">
        <v>17</v>
      </c>
      <c r="F2" s="21" t="s">
        <v>1104</v>
      </c>
      <c r="G2" s="21">
        <v>233</v>
      </c>
      <c r="H2" s="21">
        <v>99.244256348246594</v>
      </c>
      <c r="I2" s="21">
        <v>0.24183796856106399</v>
      </c>
      <c r="J2" s="21">
        <v>0.51390568319226104</v>
      </c>
      <c r="K2" s="21" t="s">
        <v>1104</v>
      </c>
    </row>
    <row r="3" spans="1:11" x14ac:dyDescent="0.25">
      <c r="A3" t="s">
        <v>116</v>
      </c>
      <c r="B3" s="21">
        <v>1019</v>
      </c>
      <c r="C3" s="21">
        <v>993</v>
      </c>
      <c r="D3" s="21">
        <v>3</v>
      </c>
      <c r="E3" s="21">
        <v>4</v>
      </c>
      <c r="F3" s="21">
        <v>6</v>
      </c>
      <c r="G3" s="21">
        <v>13</v>
      </c>
      <c r="H3" s="21">
        <v>98.707753479125202</v>
      </c>
      <c r="I3" s="21">
        <v>0.29821073558648098</v>
      </c>
      <c r="J3" s="21">
        <v>0.39761431411530801</v>
      </c>
      <c r="K3" s="21">
        <v>0.59642147117296196</v>
      </c>
    </row>
    <row r="4" spans="1:11" x14ac:dyDescent="0.25">
      <c r="A4" t="s">
        <v>117</v>
      </c>
      <c r="B4" s="21">
        <v>1363</v>
      </c>
      <c r="C4" s="21">
        <v>1274</v>
      </c>
      <c r="D4" s="21">
        <v>9</v>
      </c>
      <c r="E4" s="21">
        <v>5</v>
      </c>
      <c r="F4" s="21" t="s">
        <v>1104</v>
      </c>
      <c r="G4" s="21">
        <v>75</v>
      </c>
      <c r="H4" s="21">
        <v>98.913043478260803</v>
      </c>
      <c r="I4" s="21">
        <v>0.69875776397515499</v>
      </c>
      <c r="J4" s="21">
        <v>0.388198757763975</v>
      </c>
      <c r="K4" s="21" t="s">
        <v>1104</v>
      </c>
    </row>
    <row r="5" spans="1:11" x14ac:dyDescent="0.25">
      <c r="A5" t="s">
        <v>118</v>
      </c>
      <c r="B5" s="21">
        <v>3290</v>
      </c>
      <c r="C5" s="21">
        <v>3211</v>
      </c>
      <c r="D5" s="21">
        <v>47</v>
      </c>
      <c r="E5" s="21">
        <v>18</v>
      </c>
      <c r="F5" s="21">
        <v>3</v>
      </c>
      <c r="G5" s="21">
        <v>11</v>
      </c>
      <c r="H5" s="21">
        <v>97.926197011283904</v>
      </c>
      <c r="I5" s="21">
        <v>1.4333638304361001</v>
      </c>
      <c r="J5" s="21">
        <v>0.54894784995425405</v>
      </c>
      <c r="K5" s="21">
        <v>9.1491308325708995E-2</v>
      </c>
    </row>
    <row r="6" spans="1:11" x14ac:dyDescent="0.25">
      <c r="A6" t="s">
        <v>119</v>
      </c>
      <c r="B6" s="21">
        <v>3098</v>
      </c>
      <c r="C6" s="21">
        <v>2262</v>
      </c>
      <c r="D6" s="21">
        <v>17</v>
      </c>
      <c r="E6" s="21">
        <v>19</v>
      </c>
      <c r="F6" s="21">
        <v>1</v>
      </c>
      <c r="G6" s="21">
        <v>799</v>
      </c>
      <c r="H6" s="21">
        <v>98.390604610700294</v>
      </c>
      <c r="I6" s="21">
        <v>0.73945193562418399</v>
      </c>
      <c r="J6" s="21">
        <v>0.82644628099173501</v>
      </c>
      <c r="K6" s="21">
        <v>4.3497172683775502E-2</v>
      </c>
    </row>
    <row r="7" spans="1:11" x14ac:dyDescent="0.25">
      <c r="A7" t="s">
        <v>120</v>
      </c>
      <c r="B7" s="21">
        <v>5371</v>
      </c>
      <c r="C7" s="21">
        <v>209</v>
      </c>
      <c r="D7" s="21">
        <v>27</v>
      </c>
      <c r="E7" s="21">
        <v>26</v>
      </c>
      <c r="F7" s="21">
        <v>9</v>
      </c>
      <c r="G7" s="21">
        <v>5100</v>
      </c>
      <c r="H7" s="21">
        <v>77.121771217712094</v>
      </c>
      <c r="I7" s="21">
        <v>9.9630996309963091</v>
      </c>
      <c r="J7" s="21">
        <v>9.5940959409594093</v>
      </c>
      <c r="K7" s="21">
        <v>3.3210332103321001</v>
      </c>
    </row>
    <row r="8" spans="1:11" x14ac:dyDescent="0.25">
      <c r="A8" t="s">
        <v>121</v>
      </c>
      <c r="B8" s="21">
        <v>15065</v>
      </c>
      <c r="C8" s="21">
        <v>9574</v>
      </c>
      <c r="D8" s="21">
        <v>71</v>
      </c>
      <c r="E8" s="21">
        <v>75</v>
      </c>
      <c r="F8" s="21">
        <v>11</v>
      </c>
      <c r="G8" s="21">
        <v>5334</v>
      </c>
      <c r="H8" s="21">
        <v>98.386599527283906</v>
      </c>
      <c r="I8" s="21">
        <v>0.72962696536840999</v>
      </c>
      <c r="J8" s="21">
        <v>0.77073270989620801</v>
      </c>
      <c r="K8" s="21">
        <v>0.11304079745144301</v>
      </c>
    </row>
    <row r="9" spans="1:11" x14ac:dyDescent="0.25">
      <c r="A9" t="s">
        <v>122</v>
      </c>
      <c r="B9" s="21">
        <v>2241</v>
      </c>
      <c r="C9" s="21">
        <v>2183</v>
      </c>
      <c r="D9" s="21">
        <v>12</v>
      </c>
      <c r="E9" s="21">
        <v>11</v>
      </c>
      <c r="F9" s="21">
        <v>1</v>
      </c>
      <c r="G9" s="21">
        <v>34</v>
      </c>
      <c r="H9" s="21">
        <v>98.912550974173001</v>
      </c>
      <c r="I9" s="21">
        <v>0.54372451291345703</v>
      </c>
      <c r="J9" s="21">
        <v>0.49841413683733499</v>
      </c>
      <c r="K9" s="21">
        <v>4.53103760761214E-2</v>
      </c>
    </row>
    <row r="10" spans="1:11" x14ac:dyDescent="0.25">
      <c r="A10" t="s">
        <v>123</v>
      </c>
      <c r="B10" s="21">
        <v>4720</v>
      </c>
      <c r="C10" s="21">
        <v>4610</v>
      </c>
      <c r="D10" s="21">
        <v>18</v>
      </c>
      <c r="E10" s="21">
        <v>20</v>
      </c>
      <c r="F10" s="21">
        <v>1</v>
      </c>
      <c r="G10" s="21">
        <v>71</v>
      </c>
      <c r="H10" s="21">
        <v>99.161109916110902</v>
      </c>
      <c r="I10" s="21">
        <v>0.38718003871800299</v>
      </c>
      <c r="J10" s="21">
        <v>0.43020004302000397</v>
      </c>
      <c r="K10" s="21">
        <v>2.1510002151000199E-2</v>
      </c>
    </row>
    <row r="11" spans="1:11" x14ac:dyDescent="0.25">
      <c r="A11" t="s">
        <v>124</v>
      </c>
      <c r="B11" s="21">
        <v>8453</v>
      </c>
      <c r="C11" s="21">
        <v>5472</v>
      </c>
      <c r="D11" s="21">
        <v>59</v>
      </c>
      <c r="E11" s="21">
        <v>59</v>
      </c>
      <c r="F11" s="21">
        <v>7</v>
      </c>
      <c r="G11" s="21">
        <v>2856</v>
      </c>
      <c r="H11" s="21">
        <v>97.766660711095199</v>
      </c>
      <c r="I11" s="21">
        <v>1.0541361443630499</v>
      </c>
      <c r="J11" s="21">
        <v>1.0541361443630499</v>
      </c>
      <c r="K11" s="21">
        <v>0.12506700017866701</v>
      </c>
    </row>
    <row r="12" spans="1:11" x14ac:dyDescent="0.25">
      <c r="A12" t="s">
        <v>125</v>
      </c>
      <c r="B12" s="21">
        <v>127</v>
      </c>
      <c r="C12" s="21">
        <v>126</v>
      </c>
      <c r="D12" s="21" t="s">
        <v>1104</v>
      </c>
      <c r="E12" s="21" t="s">
        <v>1104</v>
      </c>
      <c r="F12" s="21" t="s">
        <v>1104</v>
      </c>
      <c r="G12" s="21">
        <v>1</v>
      </c>
      <c r="H12" s="21">
        <v>100</v>
      </c>
      <c r="I12" s="21" t="s">
        <v>1104</v>
      </c>
      <c r="J12" s="21" t="s">
        <v>1104</v>
      </c>
      <c r="K12" s="21" t="s">
        <v>1104</v>
      </c>
    </row>
    <row r="13" spans="1:11" x14ac:dyDescent="0.25">
      <c r="A13" t="s">
        <v>126</v>
      </c>
      <c r="B13" s="21">
        <v>154</v>
      </c>
      <c r="C13" s="21">
        <v>145</v>
      </c>
      <c r="D13" s="21">
        <v>1</v>
      </c>
      <c r="E13" s="21" t="s">
        <v>1104</v>
      </c>
      <c r="F13" s="21" t="s">
        <v>1104</v>
      </c>
      <c r="G13" s="21">
        <v>8</v>
      </c>
      <c r="H13" s="21">
        <v>99.315068493150605</v>
      </c>
      <c r="I13" s="21">
        <v>0.68493150684931503</v>
      </c>
      <c r="J13" s="21" t="s">
        <v>1104</v>
      </c>
      <c r="K13" s="21" t="s">
        <v>1104</v>
      </c>
    </row>
    <row r="14" spans="1:11" x14ac:dyDescent="0.25">
      <c r="A14" t="s">
        <v>127</v>
      </c>
      <c r="B14" s="21">
        <v>4054</v>
      </c>
      <c r="C14" s="21">
        <v>2047</v>
      </c>
      <c r="D14" s="21">
        <v>15</v>
      </c>
      <c r="E14" s="21">
        <v>13</v>
      </c>
      <c r="F14" s="21">
        <v>8</v>
      </c>
      <c r="G14" s="21">
        <v>1971</v>
      </c>
      <c r="H14" s="21">
        <v>98.271723475756104</v>
      </c>
      <c r="I14" s="21">
        <v>0.72011521843494897</v>
      </c>
      <c r="J14" s="21">
        <v>0.62409985597695605</v>
      </c>
      <c r="K14" s="21">
        <v>0.38406144983197299</v>
      </c>
    </row>
    <row r="15" spans="1:11" x14ac:dyDescent="0.25">
      <c r="A15" t="s">
        <v>128</v>
      </c>
      <c r="B15" s="21">
        <v>178</v>
      </c>
      <c r="C15" s="21">
        <v>174</v>
      </c>
      <c r="D15" s="21">
        <v>1</v>
      </c>
      <c r="E15" s="21" t="s">
        <v>1104</v>
      </c>
      <c r="F15" s="21">
        <v>1</v>
      </c>
      <c r="G15" s="21">
        <v>2</v>
      </c>
      <c r="H15" s="21">
        <v>98.863636363636303</v>
      </c>
      <c r="I15" s="21">
        <v>0.56818181818181801</v>
      </c>
      <c r="J15" s="21" t="s">
        <v>1104</v>
      </c>
      <c r="K15" s="21">
        <v>0.56818181818181801</v>
      </c>
    </row>
    <row r="16" spans="1:11" x14ac:dyDescent="0.25">
      <c r="A16" t="s">
        <v>130</v>
      </c>
      <c r="B16" s="21">
        <v>52878</v>
      </c>
      <c r="C16" s="21">
        <v>35750</v>
      </c>
      <c r="D16" s="21">
        <v>288</v>
      </c>
      <c r="E16" s="21">
        <v>267</v>
      </c>
      <c r="F16" s="21">
        <v>48</v>
      </c>
      <c r="G16" s="21">
        <v>16525</v>
      </c>
      <c r="H16" s="21">
        <v>98.341264819959804</v>
      </c>
      <c r="I16" s="21">
        <v>0.79223172778037498</v>
      </c>
      <c r="J16" s="21">
        <v>0.73446483096305604</v>
      </c>
      <c r="K16" s="21">
        <v>0.132038621296729</v>
      </c>
    </row>
    <row r="17" spans="1:11" x14ac:dyDescent="0.25">
      <c r="A17" t="s">
        <v>129</v>
      </c>
      <c r="B17" s="21">
        <v>204</v>
      </c>
      <c r="C17" s="21">
        <v>187</v>
      </c>
      <c r="D17" s="21" t="s">
        <v>1104</v>
      </c>
      <c r="E17" s="21" t="s">
        <v>1104</v>
      </c>
      <c r="F17" s="21" t="s">
        <v>1104</v>
      </c>
      <c r="G17" s="21">
        <v>17</v>
      </c>
      <c r="H17" s="21">
        <v>100</v>
      </c>
      <c r="I17" s="21" t="s">
        <v>1104</v>
      </c>
      <c r="J17" s="21" t="s">
        <v>1104</v>
      </c>
      <c r="K17" s="21" t="s">
        <v>1104</v>
      </c>
    </row>
    <row r="18" spans="1:11" x14ac:dyDescent="0.25">
      <c r="A18" t="s">
        <v>131</v>
      </c>
      <c r="B18" s="21">
        <v>3524</v>
      </c>
      <c r="C18" s="21">
        <v>3484</v>
      </c>
      <c r="D18" s="21">
        <v>12</v>
      </c>
      <c r="E18" s="21">
        <v>11</v>
      </c>
      <c r="F18" s="21" t="s">
        <v>1104</v>
      </c>
      <c r="G18" s="21">
        <v>17</v>
      </c>
      <c r="H18" s="21">
        <v>99.344168805246596</v>
      </c>
      <c r="I18" s="21">
        <v>0.34217279726261701</v>
      </c>
      <c r="J18" s="21">
        <v>0.31365839749073199</v>
      </c>
      <c r="K18" s="21" t="s">
        <v>1104</v>
      </c>
    </row>
    <row r="19" spans="1:11" x14ac:dyDescent="0.25">
      <c r="A19" t="s">
        <v>132</v>
      </c>
      <c r="B19" s="21">
        <v>979</v>
      </c>
      <c r="C19" s="21">
        <v>960</v>
      </c>
      <c r="D19" s="21">
        <v>1</v>
      </c>
      <c r="E19" s="21">
        <v>1</v>
      </c>
      <c r="F19" s="21">
        <v>1</v>
      </c>
      <c r="G19" s="21">
        <v>16</v>
      </c>
      <c r="H19" s="21">
        <v>99.688473520249204</v>
      </c>
      <c r="I19" s="21">
        <v>0.103842159916926</v>
      </c>
      <c r="J19" s="21">
        <v>0.103842159916926</v>
      </c>
      <c r="K19" s="21">
        <v>0.103842159916926</v>
      </c>
    </row>
    <row r="20" spans="1:11" x14ac:dyDescent="0.25">
      <c r="A20" t="s">
        <v>133</v>
      </c>
      <c r="B20" s="21">
        <v>1377</v>
      </c>
      <c r="C20" s="21">
        <v>1316</v>
      </c>
      <c r="D20" s="21">
        <v>15</v>
      </c>
      <c r="E20" s="21">
        <v>5</v>
      </c>
      <c r="F20" s="21">
        <v>1</v>
      </c>
      <c r="G20" s="21">
        <v>40</v>
      </c>
      <c r="H20" s="21">
        <v>98.429319371727701</v>
      </c>
      <c r="I20" s="21">
        <v>1.1219147344801701</v>
      </c>
      <c r="J20" s="21">
        <v>0.37397157816005899</v>
      </c>
      <c r="K20" s="21">
        <v>7.4794315632011901E-2</v>
      </c>
    </row>
    <row r="21" spans="1:11" x14ac:dyDescent="0.25">
      <c r="A21" t="s">
        <v>134</v>
      </c>
      <c r="B21" s="21">
        <v>3315</v>
      </c>
      <c r="C21" s="21">
        <v>3234</v>
      </c>
      <c r="D21" s="21">
        <v>32</v>
      </c>
      <c r="E21" s="21">
        <v>26</v>
      </c>
      <c r="F21" s="21" t="s">
        <v>1104</v>
      </c>
      <c r="G21" s="21">
        <v>23</v>
      </c>
      <c r="H21" s="21">
        <v>98.238153098420398</v>
      </c>
      <c r="I21" s="21">
        <v>0.97205346294046102</v>
      </c>
      <c r="J21" s="21">
        <v>0.78979343863912499</v>
      </c>
      <c r="K21" s="21" t="s">
        <v>1104</v>
      </c>
    </row>
    <row r="22" spans="1:11" x14ac:dyDescent="0.25">
      <c r="A22" t="s">
        <v>135</v>
      </c>
      <c r="B22" s="21">
        <v>3134</v>
      </c>
      <c r="C22" s="21">
        <v>3097</v>
      </c>
      <c r="D22" s="21">
        <v>12</v>
      </c>
      <c r="E22" s="21">
        <v>24</v>
      </c>
      <c r="F22" s="21" t="s">
        <v>1104</v>
      </c>
      <c r="G22" s="21">
        <v>1</v>
      </c>
      <c r="H22" s="21">
        <v>98.850941589530805</v>
      </c>
      <c r="I22" s="21">
        <v>0.38301947015639898</v>
      </c>
      <c r="J22" s="21">
        <v>0.76603894031279895</v>
      </c>
      <c r="K22" s="21" t="s">
        <v>1104</v>
      </c>
    </row>
    <row r="23" spans="1:11" x14ac:dyDescent="0.25">
      <c r="A23" t="s">
        <v>136</v>
      </c>
      <c r="B23" s="21">
        <v>5389</v>
      </c>
      <c r="C23" s="21">
        <v>37</v>
      </c>
      <c r="D23" s="21">
        <v>13</v>
      </c>
      <c r="E23" s="21">
        <v>31</v>
      </c>
      <c r="F23" s="21">
        <v>15</v>
      </c>
      <c r="G23" s="21">
        <v>5293</v>
      </c>
      <c r="H23" s="21">
        <v>38.5416666666666</v>
      </c>
      <c r="I23" s="21">
        <v>13.5416666666666</v>
      </c>
      <c r="J23" s="21">
        <v>32.2916666666666</v>
      </c>
      <c r="K23" s="21">
        <v>15.625</v>
      </c>
    </row>
    <row r="24" spans="1:11" x14ac:dyDescent="0.25">
      <c r="A24" t="s">
        <v>137</v>
      </c>
      <c r="B24" s="21">
        <v>14756</v>
      </c>
      <c r="C24" s="21">
        <v>9666</v>
      </c>
      <c r="D24" s="21">
        <v>73</v>
      </c>
      <c r="E24" s="21">
        <v>53</v>
      </c>
      <c r="F24" s="21">
        <v>7</v>
      </c>
      <c r="G24" s="21">
        <v>4957</v>
      </c>
      <c r="H24" s="21">
        <v>98.642718644759597</v>
      </c>
      <c r="I24" s="21">
        <v>0.74497397693642198</v>
      </c>
      <c r="J24" s="21">
        <v>0.54087151750178597</v>
      </c>
      <c r="K24" s="21">
        <v>7.1435860802122594E-2</v>
      </c>
    </row>
    <row r="25" spans="1:11" x14ac:dyDescent="0.25">
      <c r="A25" t="s">
        <v>138</v>
      </c>
      <c r="B25" s="21">
        <v>2266</v>
      </c>
      <c r="C25" s="21">
        <v>2169</v>
      </c>
      <c r="D25" s="21">
        <v>28</v>
      </c>
      <c r="E25" s="21">
        <v>20</v>
      </c>
      <c r="F25" s="21">
        <v>1</v>
      </c>
      <c r="G25" s="21">
        <v>48</v>
      </c>
      <c r="H25" s="21">
        <v>97.790802524797101</v>
      </c>
      <c r="I25" s="21">
        <v>1.2623985572587899</v>
      </c>
      <c r="J25" s="21">
        <v>0.90171325518485101</v>
      </c>
      <c r="K25" s="21">
        <v>4.5085662759242501E-2</v>
      </c>
    </row>
    <row r="26" spans="1:11" x14ac:dyDescent="0.25">
      <c r="A26" t="s">
        <v>139</v>
      </c>
      <c r="B26" s="21">
        <v>4499</v>
      </c>
      <c r="C26" s="21">
        <v>4379</v>
      </c>
      <c r="D26" s="21">
        <v>30</v>
      </c>
      <c r="E26" s="21">
        <v>22</v>
      </c>
      <c r="F26" s="21">
        <v>4</v>
      </c>
      <c r="G26" s="21">
        <v>64</v>
      </c>
      <c r="H26" s="21">
        <v>98.737316798196105</v>
      </c>
      <c r="I26" s="21">
        <v>0.67643742953776698</v>
      </c>
      <c r="J26" s="21">
        <v>0.49605411499436303</v>
      </c>
      <c r="K26" s="21">
        <v>9.0191657271702294E-2</v>
      </c>
    </row>
    <row r="27" spans="1:11" x14ac:dyDescent="0.25">
      <c r="A27" t="s">
        <v>140</v>
      </c>
      <c r="B27" s="21">
        <v>8592</v>
      </c>
      <c r="C27" s="21">
        <v>5516</v>
      </c>
      <c r="D27" s="21">
        <v>55</v>
      </c>
      <c r="E27" s="21">
        <v>52</v>
      </c>
      <c r="F27" s="21">
        <v>2</v>
      </c>
      <c r="G27" s="21">
        <v>2967</v>
      </c>
      <c r="H27" s="21">
        <v>98.062222222222204</v>
      </c>
      <c r="I27" s="21">
        <v>0.97777777777777697</v>
      </c>
      <c r="J27" s="21">
        <v>0.92444444444444396</v>
      </c>
      <c r="K27" s="21">
        <v>3.55555555555555E-2</v>
      </c>
    </row>
    <row r="28" spans="1:11" x14ac:dyDescent="0.25">
      <c r="A28" t="s">
        <v>141</v>
      </c>
      <c r="B28" s="21">
        <v>136</v>
      </c>
      <c r="C28" s="21">
        <v>136</v>
      </c>
      <c r="D28" s="21" t="s">
        <v>1104</v>
      </c>
      <c r="E28" s="21" t="s">
        <v>1104</v>
      </c>
      <c r="F28" s="21" t="s">
        <v>1104</v>
      </c>
      <c r="G28" s="21" t="s">
        <v>1104</v>
      </c>
      <c r="H28" s="21">
        <v>100</v>
      </c>
      <c r="I28" s="21" t="s">
        <v>1104</v>
      </c>
      <c r="J28" s="21" t="s">
        <v>1104</v>
      </c>
      <c r="K28" s="21" t="s">
        <v>1104</v>
      </c>
    </row>
    <row r="29" spans="1:11" x14ac:dyDescent="0.25">
      <c r="A29" t="s">
        <v>142</v>
      </c>
      <c r="B29" s="21">
        <v>128</v>
      </c>
      <c r="C29" s="21">
        <v>128</v>
      </c>
      <c r="D29" s="21" t="s">
        <v>1104</v>
      </c>
      <c r="E29" s="21" t="s">
        <v>1104</v>
      </c>
      <c r="F29" s="21" t="s">
        <v>1104</v>
      </c>
      <c r="G29" s="21" t="s">
        <v>1104</v>
      </c>
      <c r="H29" s="21">
        <v>100</v>
      </c>
      <c r="I29" s="21" t="s">
        <v>1104</v>
      </c>
      <c r="J29" s="21" t="s">
        <v>1104</v>
      </c>
      <c r="K29" s="21" t="s">
        <v>1104</v>
      </c>
    </row>
    <row r="30" spans="1:11" x14ac:dyDescent="0.25">
      <c r="A30" t="s">
        <v>143</v>
      </c>
      <c r="B30" s="21">
        <v>3997</v>
      </c>
      <c r="C30" s="21">
        <v>1768</v>
      </c>
      <c r="D30" s="21">
        <v>16</v>
      </c>
      <c r="E30" s="21">
        <v>14</v>
      </c>
      <c r="F30" s="21">
        <v>5</v>
      </c>
      <c r="G30" s="21">
        <v>2194</v>
      </c>
      <c r="H30" s="21">
        <v>98.058790904048806</v>
      </c>
      <c r="I30" s="21">
        <v>0.88740987243483005</v>
      </c>
      <c r="J30" s="21">
        <v>0.77648363838047696</v>
      </c>
      <c r="K30" s="21">
        <v>0.277315585135884</v>
      </c>
    </row>
    <row r="31" spans="1:11" x14ac:dyDescent="0.25">
      <c r="A31" t="s">
        <v>144</v>
      </c>
      <c r="B31" s="21">
        <v>178</v>
      </c>
      <c r="C31" s="21">
        <v>175</v>
      </c>
      <c r="D31" s="21">
        <v>3</v>
      </c>
      <c r="E31" s="21" t="s">
        <v>1104</v>
      </c>
      <c r="F31" s="21" t="s">
        <v>1104</v>
      </c>
      <c r="G31" s="21" t="s">
        <v>1104</v>
      </c>
      <c r="H31" s="21">
        <v>98.314606741573002</v>
      </c>
      <c r="I31" s="21">
        <v>1.68539325842696</v>
      </c>
      <c r="J31" s="21" t="s">
        <v>1104</v>
      </c>
      <c r="K31" s="21" t="s">
        <v>1104</v>
      </c>
    </row>
    <row r="32" spans="1:11" x14ac:dyDescent="0.25">
      <c r="A32" t="s">
        <v>146</v>
      </c>
      <c r="B32" s="21">
        <v>52447</v>
      </c>
      <c r="C32" s="21">
        <v>36235</v>
      </c>
      <c r="D32" s="21">
        <v>290</v>
      </c>
      <c r="E32" s="21">
        <v>259</v>
      </c>
      <c r="F32" s="21">
        <v>36</v>
      </c>
      <c r="G32" s="21">
        <v>15627</v>
      </c>
      <c r="H32" s="21">
        <v>98.411189570885398</v>
      </c>
      <c r="I32" s="21">
        <v>0.78761542639869597</v>
      </c>
      <c r="J32" s="21">
        <v>0.70342205323193896</v>
      </c>
      <c r="K32" s="21">
        <v>9.7772949483976093E-2</v>
      </c>
    </row>
    <row r="33" spans="1:11" x14ac:dyDescent="0.25">
      <c r="A33" t="s">
        <v>145</v>
      </c>
      <c r="B33" s="21">
        <v>177</v>
      </c>
      <c r="C33" s="21">
        <v>170</v>
      </c>
      <c r="D33" s="21" t="s">
        <v>1104</v>
      </c>
      <c r="E33" s="21" t="s">
        <v>1104</v>
      </c>
      <c r="F33" s="21" t="s">
        <v>1104</v>
      </c>
      <c r="G33" s="21">
        <v>7</v>
      </c>
      <c r="H33" s="21">
        <v>100</v>
      </c>
      <c r="I33" s="21" t="s">
        <v>1104</v>
      </c>
      <c r="J33" s="21" t="s">
        <v>1104</v>
      </c>
      <c r="K33" s="21" t="s">
        <v>1104</v>
      </c>
    </row>
    <row r="34" spans="1:11" x14ac:dyDescent="0.25">
      <c r="A34" t="s">
        <v>147</v>
      </c>
      <c r="B34" s="21">
        <v>3694</v>
      </c>
      <c r="C34" s="21">
        <v>3584</v>
      </c>
      <c r="D34" s="21">
        <v>21</v>
      </c>
      <c r="E34" s="21">
        <v>24</v>
      </c>
      <c r="F34" s="21">
        <v>3</v>
      </c>
      <c r="G34" s="21">
        <v>62</v>
      </c>
      <c r="H34" s="21">
        <v>98.678414096916299</v>
      </c>
      <c r="I34" s="21">
        <v>0.57819383259911805</v>
      </c>
      <c r="J34" s="21">
        <v>0.66079295154185003</v>
      </c>
      <c r="K34" s="21">
        <v>8.2599118942731198E-2</v>
      </c>
    </row>
    <row r="35" spans="1:11" x14ac:dyDescent="0.25">
      <c r="A35" t="s">
        <v>148</v>
      </c>
      <c r="B35" s="21">
        <v>1095</v>
      </c>
      <c r="C35" s="21">
        <v>1062</v>
      </c>
      <c r="D35" s="21">
        <v>6</v>
      </c>
      <c r="E35" s="21">
        <v>4</v>
      </c>
      <c r="F35" s="21">
        <v>6</v>
      </c>
      <c r="G35" s="21">
        <v>17</v>
      </c>
      <c r="H35" s="21">
        <v>98.515769944341301</v>
      </c>
      <c r="I35" s="21">
        <v>0.55658627087198498</v>
      </c>
      <c r="J35" s="21">
        <v>0.37105751391465602</v>
      </c>
      <c r="K35" s="21">
        <v>0.55658627087198498</v>
      </c>
    </row>
    <row r="36" spans="1:11" x14ac:dyDescent="0.25">
      <c r="A36" t="s">
        <v>149</v>
      </c>
      <c r="B36" s="21">
        <v>1424</v>
      </c>
      <c r="C36" s="21">
        <v>1394</v>
      </c>
      <c r="D36" s="21">
        <v>8</v>
      </c>
      <c r="E36" s="21">
        <v>6</v>
      </c>
      <c r="F36" s="21" t="s">
        <v>1104</v>
      </c>
      <c r="G36" s="21">
        <v>16</v>
      </c>
      <c r="H36" s="21">
        <v>99.005681818181799</v>
      </c>
      <c r="I36" s="21">
        <v>0.56818181818181801</v>
      </c>
      <c r="J36" s="21">
        <v>0.42613636363636298</v>
      </c>
      <c r="K36" s="21" t="s">
        <v>1104</v>
      </c>
    </row>
    <row r="37" spans="1:11" x14ac:dyDescent="0.25">
      <c r="A37" t="s">
        <v>150</v>
      </c>
      <c r="B37" s="21">
        <v>3487</v>
      </c>
      <c r="C37" s="21">
        <v>3423</v>
      </c>
      <c r="D37" s="21">
        <v>33</v>
      </c>
      <c r="E37" s="21">
        <v>22</v>
      </c>
      <c r="F37" s="21" t="s">
        <v>1104</v>
      </c>
      <c r="G37" s="21">
        <v>9</v>
      </c>
      <c r="H37" s="21">
        <v>98.418631397354801</v>
      </c>
      <c r="I37" s="21">
        <v>0.94882116158711904</v>
      </c>
      <c r="J37" s="21">
        <v>0.63254744105807903</v>
      </c>
      <c r="K37" s="21" t="s">
        <v>1104</v>
      </c>
    </row>
    <row r="38" spans="1:11" x14ac:dyDescent="0.25">
      <c r="A38" t="s">
        <v>151</v>
      </c>
      <c r="B38" s="21">
        <v>3185</v>
      </c>
      <c r="C38" s="21">
        <v>3150</v>
      </c>
      <c r="D38" s="21">
        <v>8</v>
      </c>
      <c r="E38" s="21">
        <v>25</v>
      </c>
      <c r="F38" s="21" t="s">
        <v>1104</v>
      </c>
      <c r="G38" s="21">
        <v>2</v>
      </c>
      <c r="H38" s="21">
        <v>98.963242224316602</v>
      </c>
      <c r="I38" s="21">
        <v>0.25133521834747002</v>
      </c>
      <c r="J38" s="21">
        <v>0.78542255733584598</v>
      </c>
      <c r="K38" s="21" t="s">
        <v>1104</v>
      </c>
    </row>
    <row r="39" spans="1:11" x14ac:dyDescent="0.25">
      <c r="A39" t="s">
        <v>152</v>
      </c>
      <c r="B39" s="21">
        <v>5887</v>
      </c>
      <c r="C39" s="21" t="s">
        <v>1104</v>
      </c>
      <c r="D39" s="21">
        <v>45</v>
      </c>
      <c r="E39" s="21">
        <v>35</v>
      </c>
      <c r="F39" s="21" t="s">
        <v>1104</v>
      </c>
      <c r="G39" s="21">
        <v>5807</v>
      </c>
      <c r="H39" s="21" t="s">
        <v>1104</v>
      </c>
      <c r="I39" s="21">
        <v>56.25</v>
      </c>
      <c r="J39" s="21">
        <v>43.75</v>
      </c>
      <c r="K39" s="21" t="s">
        <v>1104</v>
      </c>
    </row>
    <row r="40" spans="1:11" x14ac:dyDescent="0.25">
      <c r="A40" t="s">
        <v>153</v>
      </c>
      <c r="B40" s="21">
        <v>15151</v>
      </c>
      <c r="C40" s="21">
        <v>9688</v>
      </c>
      <c r="D40" s="21">
        <v>65</v>
      </c>
      <c r="E40" s="21">
        <v>75</v>
      </c>
      <c r="F40" s="21">
        <v>20</v>
      </c>
      <c r="G40" s="21">
        <v>5303</v>
      </c>
      <c r="H40" s="21">
        <v>98.375304630381805</v>
      </c>
      <c r="I40" s="21">
        <v>0.66003249390739205</v>
      </c>
      <c r="J40" s="21">
        <v>0.761575954508529</v>
      </c>
      <c r="K40" s="21">
        <v>0.20308692120227401</v>
      </c>
    </row>
    <row r="41" spans="1:11" x14ac:dyDescent="0.25">
      <c r="A41" t="s">
        <v>154</v>
      </c>
      <c r="B41" s="21">
        <v>2242</v>
      </c>
      <c r="C41" s="21">
        <v>2176</v>
      </c>
      <c r="D41" s="21">
        <v>16</v>
      </c>
      <c r="E41" s="21">
        <v>12</v>
      </c>
      <c r="F41" s="21">
        <v>1</v>
      </c>
      <c r="G41" s="21">
        <v>37</v>
      </c>
      <c r="H41" s="21">
        <v>98.6848072562358</v>
      </c>
      <c r="I41" s="21">
        <v>0.72562358276643901</v>
      </c>
      <c r="J41" s="21">
        <v>0.54421768707482898</v>
      </c>
      <c r="K41" s="21">
        <v>4.5351473922902397E-2</v>
      </c>
    </row>
    <row r="42" spans="1:11" x14ac:dyDescent="0.25">
      <c r="A42" t="s">
        <v>155</v>
      </c>
      <c r="B42" s="21">
        <v>4846</v>
      </c>
      <c r="C42" s="21">
        <v>4739</v>
      </c>
      <c r="D42" s="21">
        <v>26</v>
      </c>
      <c r="E42" s="21">
        <v>24</v>
      </c>
      <c r="F42" s="21" t="s">
        <v>1104</v>
      </c>
      <c r="G42" s="21">
        <v>57</v>
      </c>
      <c r="H42" s="21">
        <v>98.9559406974316</v>
      </c>
      <c r="I42" s="21">
        <v>0.54291083733556</v>
      </c>
      <c r="J42" s="21">
        <v>0.50114846523282497</v>
      </c>
      <c r="K42" s="21" t="s">
        <v>1104</v>
      </c>
    </row>
    <row r="43" spans="1:11" x14ac:dyDescent="0.25">
      <c r="A43" t="s">
        <v>156</v>
      </c>
      <c r="B43" s="21">
        <v>8833</v>
      </c>
      <c r="C43" s="21">
        <v>5946</v>
      </c>
      <c r="D43" s="21">
        <v>66</v>
      </c>
      <c r="E43" s="21">
        <v>59</v>
      </c>
      <c r="F43" s="21">
        <v>3</v>
      </c>
      <c r="G43" s="21">
        <v>2759</v>
      </c>
      <c r="H43" s="21">
        <v>97.892657227527096</v>
      </c>
      <c r="I43" s="21">
        <v>1.0865986170563</v>
      </c>
      <c r="J43" s="21">
        <v>0.97135330918669704</v>
      </c>
      <c r="K43" s="21">
        <v>4.9390846229832003E-2</v>
      </c>
    </row>
    <row r="44" spans="1:11" x14ac:dyDescent="0.25">
      <c r="A44" t="s">
        <v>157</v>
      </c>
      <c r="B44" s="21">
        <v>140</v>
      </c>
      <c r="C44" s="21">
        <v>139</v>
      </c>
      <c r="D44" s="21" t="s">
        <v>1104</v>
      </c>
      <c r="E44" s="21" t="s">
        <v>1104</v>
      </c>
      <c r="F44" s="21" t="s">
        <v>1104</v>
      </c>
      <c r="G44" s="21">
        <v>1</v>
      </c>
      <c r="H44" s="21">
        <v>100</v>
      </c>
      <c r="I44" s="21" t="s">
        <v>1104</v>
      </c>
      <c r="J44" s="21" t="s">
        <v>1104</v>
      </c>
      <c r="K44" s="21" t="s">
        <v>1104</v>
      </c>
    </row>
    <row r="45" spans="1:11" x14ac:dyDescent="0.25">
      <c r="A45" t="s">
        <v>158</v>
      </c>
      <c r="B45" s="21">
        <v>163</v>
      </c>
      <c r="C45" s="21">
        <v>160</v>
      </c>
      <c r="D45" s="21">
        <v>1</v>
      </c>
      <c r="E45" s="21" t="s">
        <v>1104</v>
      </c>
      <c r="F45" s="21" t="s">
        <v>1104</v>
      </c>
      <c r="G45" s="21">
        <v>2</v>
      </c>
      <c r="H45" s="21">
        <v>99.3788819875776</v>
      </c>
      <c r="I45" s="21">
        <v>0.62111801242235998</v>
      </c>
      <c r="J45" s="21" t="s">
        <v>1104</v>
      </c>
      <c r="K45" s="21" t="s">
        <v>1104</v>
      </c>
    </row>
    <row r="46" spans="1:11" x14ac:dyDescent="0.25">
      <c r="A46" t="s">
        <v>159</v>
      </c>
      <c r="B46" s="21">
        <v>3913</v>
      </c>
      <c r="C46" s="21">
        <v>2310</v>
      </c>
      <c r="D46" s="21">
        <v>20</v>
      </c>
      <c r="E46" s="21">
        <v>13</v>
      </c>
      <c r="F46" s="21">
        <v>5</v>
      </c>
      <c r="G46" s="21">
        <v>1565</v>
      </c>
      <c r="H46" s="21">
        <v>98.381601362862</v>
      </c>
      <c r="I46" s="21">
        <v>0.851788756388415</v>
      </c>
      <c r="J46" s="21">
        <v>0.55366269165246995</v>
      </c>
      <c r="K46" s="21">
        <v>0.212947189097103</v>
      </c>
    </row>
    <row r="47" spans="1:11" x14ac:dyDescent="0.25">
      <c r="A47" t="s">
        <v>160</v>
      </c>
      <c r="B47" s="21">
        <v>240</v>
      </c>
      <c r="C47" s="21">
        <v>233</v>
      </c>
      <c r="D47" s="21">
        <v>2</v>
      </c>
      <c r="E47" s="21" t="s">
        <v>1104</v>
      </c>
      <c r="F47" s="21">
        <v>1</v>
      </c>
      <c r="G47" s="21">
        <v>4</v>
      </c>
      <c r="H47" s="21">
        <v>98.728813559322006</v>
      </c>
      <c r="I47" s="21">
        <v>0.84745762711864403</v>
      </c>
      <c r="J47" s="21" t="s">
        <v>1104</v>
      </c>
      <c r="K47" s="21">
        <v>0.42372881355932202</v>
      </c>
    </row>
    <row r="48" spans="1:11" x14ac:dyDescent="0.25">
      <c r="A48" t="s">
        <v>162</v>
      </c>
      <c r="B48" s="21">
        <v>54467</v>
      </c>
      <c r="C48" s="21">
        <v>38163</v>
      </c>
      <c r="D48" s="21">
        <v>317</v>
      </c>
      <c r="E48" s="21">
        <v>300</v>
      </c>
      <c r="F48" s="21">
        <v>39</v>
      </c>
      <c r="G48" s="21">
        <v>15648</v>
      </c>
      <c r="H48" s="21">
        <v>98.310105875988498</v>
      </c>
      <c r="I48" s="21">
        <v>0.81661042273113604</v>
      </c>
      <c r="J48" s="21">
        <v>0.77281743476132803</v>
      </c>
      <c r="K48" s="21">
        <v>0.100466266518972</v>
      </c>
    </row>
    <row r="49" spans="1:11" x14ac:dyDescent="0.25">
      <c r="A49" t="s">
        <v>161</v>
      </c>
      <c r="B49" s="21">
        <v>167</v>
      </c>
      <c r="C49" s="21">
        <v>159</v>
      </c>
      <c r="D49" s="21" t="s">
        <v>1104</v>
      </c>
      <c r="E49" s="21">
        <v>1</v>
      </c>
      <c r="F49" s="21" t="s">
        <v>1104</v>
      </c>
      <c r="G49" s="21">
        <v>7</v>
      </c>
      <c r="H49" s="21">
        <v>99.375</v>
      </c>
      <c r="I49" s="21" t="s">
        <v>1104</v>
      </c>
      <c r="J49" s="21">
        <v>0.625</v>
      </c>
      <c r="K49" s="21" t="s">
        <v>1104</v>
      </c>
    </row>
    <row r="50" spans="1:11" x14ac:dyDescent="0.25">
      <c r="A50" t="s">
        <v>163</v>
      </c>
      <c r="B50" s="21">
        <v>3761</v>
      </c>
      <c r="C50" s="21">
        <v>3528</v>
      </c>
      <c r="D50" s="21">
        <v>14</v>
      </c>
      <c r="E50" s="21">
        <v>25</v>
      </c>
      <c r="F50" s="21">
        <v>4</v>
      </c>
      <c r="G50" s="21">
        <v>190</v>
      </c>
      <c r="H50" s="21">
        <v>98.795855502660302</v>
      </c>
      <c r="I50" s="21">
        <v>0.39204704564547699</v>
      </c>
      <c r="J50" s="21">
        <v>0.70008401008120902</v>
      </c>
      <c r="K50" s="21">
        <v>0.11201344161299299</v>
      </c>
    </row>
    <row r="51" spans="1:11" x14ac:dyDescent="0.25">
      <c r="A51" t="s">
        <v>164</v>
      </c>
      <c r="B51" s="21">
        <v>1132</v>
      </c>
      <c r="C51" s="21">
        <v>1107</v>
      </c>
      <c r="D51" s="21">
        <v>3</v>
      </c>
      <c r="E51" s="21">
        <v>3</v>
      </c>
      <c r="F51" s="21">
        <v>5</v>
      </c>
      <c r="G51" s="21">
        <v>14</v>
      </c>
      <c r="H51" s="21">
        <v>99.016100178890795</v>
      </c>
      <c r="I51" s="21">
        <v>0.26833631484794201</v>
      </c>
      <c r="J51" s="21">
        <v>0.26833631484794201</v>
      </c>
      <c r="K51" s="21">
        <v>0.44722719141323702</v>
      </c>
    </row>
    <row r="52" spans="1:11" x14ac:dyDescent="0.25">
      <c r="A52" t="s">
        <v>165</v>
      </c>
      <c r="B52" s="21">
        <v>1437</v>
      </c>
      <c r="C52" s="21">
        <v>1392</v>
      </c>
      <c r="D52" s="21">
        <v>4</v>
      </c>
      <c r="E52" s="21">
        <v>7</v>
      </c>
      <c r="F52" s="21">
        <v>2</v>
      </c>
      <c r="G52" s="21">
        <v>32</v>
      </c>
      <c r="H52" s="21">
        <v>99.074733096085396</v>
      </c>
      <c r="I52" s="21">
        <v>0.28469750889679701</v>
      </c>
      <c r="J52" s="21">
        <v>0.49822064056939502</v>
      </c>
      <c r="K52" s="21">
        <v>0.14234875444839801</v>
      </c>
    </row>
    <row r="53" spans="1:11" x14ac:dyDescent="0.25">
      <c r="A53" t="s">
        <v>166</v>
      </c>
      <c r="B53" s="21">
        <v>3672</v>
      </c>
      <c r="C53" s="21">
        <v>3591</v>
      </c>
      <c r="D53" s="21">
        <v>48</v>
      </c>
      <c r="E53" s="21">
        <v>25</v>
      </c>
      <c r="F53" s="21" t="s">
        <v>1104</v>
      </c>
      <c r="G53" s="21">
        <v>8</v>
      </c>
      <c r="H53" s="21">
        <v>98.007641921397294</v>
      </c>
      <c r="I53" s="21">
        <v>1.31004366812227</v>
      </c>
      <c r="J53" s="21">
        <v>0.68231441048034902</v>
      </c>
      <c r="K53" s="21" t="s">
        <v>1104</v>
      </c>
    </row>
    <row r="54" spans="1:11" x14ac:dyDescent="0.25">
      <c r="A54" t="s">
        <v>167</v>
      </c>
      <c r="B54" s="21">
        <v>3286</v>
      </c>
      <c r="C54" s="21">
        <v>3253</v>
      </c>
      <c r="D54" s="21">
        <v>5</v>
      </c>
      <c r="E54" s="21">
        <v>27</v>
      </c>
      <c r="F54" s="21" t="s">
        <v>1104</v>
      </c>
      <c r="G54" s="21">
        <v>1</v>
      </c>
      <c r="H54" s="21">
        <v>99.025875190258702</v>
      </c>
      <c r="I54" s="21">
        <v>0.15220700152207001</v>
      </c>
      <c r="J54" s="21">
        <v>0.82191780821917804</v>
      </c>
      <c r="K54" s="21" t="s">
        <v>1104</v>
      </c>
    </row>
    <row r="55" spans="1:11" x14ac:dyDescent="0.25">
      <c r="A55" t="s">
        <v>168</v>
      </c>
      <c r="B55" s="21">
        <v>6080</v>
      </c>
      <c r="C55" s="21">
        <v>1422</v>
      </c>
      <c r="D55" s="21">
        <v>50</v>
      </c>
      <c r="E55" s="21">
        <v>43</v>
      </c>
      <c r="F55" s="21">
        <v>6</v>
      </c>
      <c r="G55" s="21">
        <v>4559</v>
      </c>
      <c r="H55" s="21">
        <v>93.491124260354994</v>
      </c>
      <c r="I55" s="21">
        <v>3.2873109796186699</v>
      </c>
      <c r="J55" s="21">
        <v>2.8270874424720498</v>
      </c>
      <c r="K55" s="21">
        <v>0.39447731755423998</v>
      </c>
    </row>
    <row r="56" spans="1:11" x14ac:dyDescent="0.25">
      <c r="A56" t="s">
        <v>169</v>
      </c>
      <c r="B56" s="21">
        <v>15970</v>
      </c>
      <c r="C56" s="21">
        <v>9979</v>
      </c>
      <c r="D56" s="21">
        <v>80</v>
      </c>
      <c r="E56" s="21">
        <v>68</v>
      </c>
      <c r="F56" s="21">
        <v>35</v>
      </c>
      <c r="G56" s="21">
        <v>5808</v>
      </c>
      <c r="H56" s="21">
        <v>98.199173391064704</v>
      </c>
      <c r="I56" s="21">
        <v>0.787246604999015</v>
      </c>
      <c r="J56" s="21">
        <v>0.66915961424916304</v>
      </c>
      <c r="K56" s="21">
        <v>0.34442038968706901</v>
      </c>
    </row>
    <row r="57" spans="1:11" x14ac:dyDescent="0.25">
      <c r="A57" t="s">
        <v>170</v>
      </c>
      <c r="B57" s="21">
        <v>2401</v>
      </c>
      <c r="C57" s="21">
        <v>2355</v>
      </c>
      <c r="D57" s="21">
        <v>15</v>
      </c>
      <c r="E57" s="21">
        <v>22</v>
      </c>
      <c r="F57" s="21">
        <v>2</v>
      </c>
      <c r="G57" s="21">
        <v>7</v>
      </c>
      <c r="H57" s="21">
        <v>98.370927318295699</v>
      </c>
      <c r="I57" s="21">
        <v>0.62656641604009999</v>
      </c>
      <c r="J57" s="21">
        <v>0.91896407685881298</v>
      </c>
      <c r="K57" s="21">
        <v>8.3542188805346695E-2</v>
      </c>
    </row>
    <row r="58" spans="1:11" x14ac:dyDescent="0.25">
      <c r="A58" t="s">
        <v>171</v>
      </c>
      <c r="B58" s="21">
        <v>4781</v>
      </c>
      <c r="C58" s="21">
        <v>3295</v>
      </c>
      <c r="D58" s="21">
        <v>28</v>
      </c>
      <c r="E58" s="21">
        <v>14</v>
      </c>
      <c r="F58" s="21">
        <v>3</v>
      </c>
      <c r="G58" s="21">
        <v>1441</v>
      </c>
      <c r="H58" s="21">
        <v>98.652694610778397</v>
      </c>
      <c r="I58" s="21">
        <v>0.83832335329341301</v>
      </c>
      <c r="J58" s="21">
        <v>0.41916167664670601</v>
      </c>
      <c r="K58" s="21">
        <v>8.9820359281437098E-2</v>
      </c>
    </row>
    <row r="59" spans="1:11" x14ac:dyDescent="0.25">
      <c r="A59" t="s">
        <v>172</v>
      </c>
      <c r="B59" s="21">
        <v>9570</v>
      </c>
      <c r="C59" s="21">
        <v>7138</v>
      </c>
      <c r="D59" s="21">
        <v>96</v>
      </c>
      <c r="E59" s="21">
        <v>65</v>
      </c>
      <c r="F59" s="21">
        <v>3</v>
      </c>
      <c r="G59" s="21">
        <v>2268</v>
      </c>
      <c r="H59" s="21">
        <v>97.754039989044003</v>
      </c>
      <c r="I59" s="21">
        <v>1.3147082990961301</v>
      </c>
      <c r="J59" s="21">
        <v>0.89016707751301005</v>
      </c>
      <c r="K59" s="21">
        <v>4.1084634346754301E-2</v>
      </c>
    </row>
    <row r="60" spans="1:11" x14ac:dyDescent="0.25">
      <c r="A60" t="s">
        <v>173</v>
      </c>
      <c r="B60" s="21">
        <v>133</v>
      </c>
      <c r="C60" s="21">
        <v>130</v>
      </c>
      <c r="D60" s="21" t="s">
        <v>1104</v>
      </c>
      <c r="E60" s="21" t="s">
        <v>1104</v>
      </c>
      <c r="F60" s="21">
        <v>1</v>
      </c>
      <c r="G60" s="21">
        <v>2</v>
      </c>
      <c r="H60" s="21">
        <v>99.236641221374001</v>
      </c>
      <c r="I60" s="21" t="s">
        <v>1104</v>
      </c>
      <c r="J60" s="21" t="s">
        <v>1104</v>
      </c>
      <c r="K60" s="21">
        <v>0.76335877862595403</v>
      </c>
    </row>
    <row r="61" spans="1:11" x14ac:dyDescent="0.25">
      <c r="A61" t="s">
        <v>174</v>
      </c>
      <c r="B61" s="21">
        <v>131</v>
      </c>
      <c r="C61" s="21">
        <v>126</v>
      </c>
      <c r="D61" s="21" t="s">
        <v>1104</v>
      </c>
      <c r="E61" s="21" t="s">
        <v>1104</v>
      </c>
      <c r="F61" s="21" t="s">
        <v>1104</v>
      </c>
      <c r="G61" s="21">
        <v>5</v>
      </c>
      <c r="H61" s="21">
        <v>100</v>
      </c>
      <c r="I61" s="21" t="s">
        <v>1104</v>
      </c>
      <c r="J61" s="21" t="s">
        <v>1104</v>
      </c>
      <c r="K61" s="21" t="s">
        <v>1104</v>
      </c>
    </row>
    <row r="62" spans="1:11" x14ac:dyDescent="0.25">
      <c r="A62" t="s">
        <v>175</v>
      </c>
      <c r="B62" s="21">
        <v>4651</v>
      </c>
      <c r="C62" s="21">
        <v>2540</v>
      </c>
      <c r="D62" s="21">
        <v>28</v>
      </c>
      <c r="E62" s="21">
        <v>19</v>
      </c>
      <c r="F62" s="21">
        <v>4</v>
      </c>
      <c r="G62" s="21">
        <v>2060</v>
      </c>
      <c r="H62" s="21">
        <v>98.031648012350402</v>
      </c>
      <c r="I62" s="21">
        <v>1.0806638363566099</v>
      </c>
      <c r="J62" s="21">
        <v>0.73330760324199096</v>
      </c>
      <c r="K62" s="21">
        <v>0.154380548050945</v>
      </c>
    </row>
    <row r="63" spans="1:11" x14ac:dyDescent="0.25">
      <c r="A63" t="s">
        <v>176</v>
      </c>
      <c r="B63" s="21">
        <v>217</v>
      </c>
      <c r="C63" s="21">
        <v>214</v>
      </c>
      <c r="D63" s="21">
        <v>1</v>
      </c>
      <c r="E63" s="21">
        <v>1</v>
      </c>
      <c r="F63" s="21">
        <v>1</v>
      </c>
      <c r="G63" s="21" t="s">
        <v>1104</v>
      </c>
      <c r="H63" s="21">
        <v>98.617511520737295</v>
      </c>
      <c r="I63" s="21">
        <v>0.460829493087557</v>
      </c>
      <c r="J63" s="21">
        <v>0.460829493087557</v>
      </c>
      <c r="K63" s="21">
        <v>0.460829493087557</v>
      </c>
    </row>
    <row r="64" spans="1:11" x14ac:dyDescent="0.25">
      <c r="A64" t="s">
        <v>178</v>
      </c>
      <c r="B64" s="21">
        <v>57358</v>
      </c>
      <c r="C64" s="21">
        <v>40200</v>
      </c>
      <c r="D64" s="21">
        <v>373</v>
      </c>
      <c r="E64" s="21">
        <v>319</v>
      </c>
      <c r="F64" s="21">
        <v>66</v>
      </c>
      <c r="G64" s="21">
        <v>16400</v>
      </c>
      <c r="H64" s="21">
        <v>98.149323697446107</v>
      </c>
      <c r="I64" s="21">
        <v>0.91068899848625395</v>
      </c>
      <c r="J64" s="21">
        <v>0.77884662337028099</v>
      </c>
      <c r="K64" s="21">
        <v>0.161140680697299</v>
      </c>
    </row>
    <row r="65" spans="1:11" x14ac:dyDescent="0.25">
      <c r="A65" t="s">
        <v>177</v>
      </c>
      <c r="B65" s="21">
        <v>136</v>
      </c>
      <c r="C65" s="21">
        <v>130</v>
      </c>
      <c r="D65" s="21">
        <v>1</v>
      </c>
      <c r="E65" s="21" t="s">
        <v>1104</v>
      </c>
      <c r="F65" s="21" t="s">
        <v>1104</v>
      </c>
      <c r="G65" s="21">
        <v>5</v>
      </c>
      <c r="H65" s="21">
        <v>99.236641221374001</v>
      </c>
      <c r="I65" s="21">
        <v>0.76335877862595403</v>
      </c>
      <c r="J65" s="21" t="s">
        <v>1104</v>
      </c>
      <c r="K65" s="21" t="s">
        <v>1104</v>
      </c>
    </row>
    <row r="66" spans="1:11" x14ac:dyDescent="0.25">
      <c r="A66" t="s">
        <v>179</v>
      </c>
      <c r="B66" s="21">
        <v>3778</v>
      </c>
      <c r="C66" s="21">
        <v>3706</v>
      </c>
      <c r="D66" s="21">
        <v>25</v>
      </c>
      <c r="E66" s="21">
        <v>17</v>
      </c>
      <c r="F66" s="21">
        <v>12</v>
      </c>
      <c r="G66" s="21">
        <v>18</v>
      </c>
      <c r="H66" s="21">
        <v>98.563829787233999</v>
      </c>
      <c r="I66" s="21">
        <v>0.66489361702127603</v>
      </c>
      <c r="J66" s="21">
        <v>0.45212765957446799</v>
      </c>
      <c r="K66" s="21">
        <v>0.31914893617021201</v>
      </c>
    </row>
    <row r="67" spans="1:11" x14ac:dyDescent="0.25">
      <c r="A67" t="s">
        <v>180</v>
      </c>
      <c r="B67" s="21">
        <v>1190</v>
      </c>
      <c r="C67" s="21">
        <v>1133</v>
      </c>
      <c r="D67" s="21">
        <v>3</v>
      </c>
      <c r="E67" s="21">
        <v>3</v>
      </c>
      <c r="F67" s="21">
        <v>8</v>
      </c>
      <c r="G67" s="21">
        <v>43</v>
      </c>
      <c r="H67" s="21">
        <v>98.7794245858762</v>
      </c>
      <c r="I67" s="21">
        <v>0.26155187445509998</v>
      </c>
      <c r="J67" s="21">
        <v>0.26155187445509998</v>
      </c>
      <c r="K67" s="21">
        <v>0.69747166521360004</v>
      </c>
    </row>
    <row r="68" spans="1:11" x14ac:dyDescent="0.25">
      <c r="A68" t="s">
        <v>181</v>
      </c>
      <c r="B68" s="21">
        <v>1391</v>
      </c>
      <c r="C68" s="21">
        <v>1323</v>
      </c>
      <c r="D68" s="21">
        <v>13</v>
      </c>
      <c r="E68" s="21">
        <v>9</v>
      </c>
      <c r="F68" s="21">
        <v>1</v>
      </c>
      <c r="G68" s="21">
        <v>45</v>
      </c>
      <c r="H68" s="21">
        <v>98.291233283803805</v>
      </c>
      <c r="I68" s="21">
        <v>0.96582466567607705</v>
      </c>
      <c r="J68" s="21">
        <v>0.668647845468053</v>
      </c>
      <c r="K68" s="21">
        <v>7.4294205052005902E-2</v>
      </c>
    </row>
    <row r="69" spans="1:11" x14ac:dyDescent="0.25">
      <c r="A69" t="s">
        <v>182</v>
      </c>
      <c r="B69" s="21">
        <v>3798</v>
      </c>
      <c r="C69" s="21">
        <v>3731</v>
      </c>
      <c r="D69" s="21">
        <v>42</v>
      </c>
      <c r="E69" s="21">
        <v>22</v>
      </c>
      <c r="F69" s="21" t="s">
        <v>1104</v>
      </c>
      <c r="G69" s="21">
        <v>3</v>
      </c>
      <c r="H69" s="21">
        <v>98.313570487483503</v>
      </c>
      <c r="I69" s="21">
        <v>1.10671936758893</v>
      </c>
      <c r="J69" s="21">
        <v>0.57971014492753603</v>
      </c>
      <c r="K69" s="21" t="s">
        <v>1104</v>
      </c>
    </row>
    <row r="70" spans="1:11" x14ac:dyDescent="0.25">
      <c r="A70" t="s">
        <v>183</v>
      </c>
      <c r="B70" s="21">
        <v>3228</v>
      </c>
      <c r="C70" s="21">
        <v>3178</v>
      </c>
      <c r="D70" s="21">
        <v>6</v>
      </c>
      <c r="E70" s="21">
        <v>21</v>
      </c>
      <c r="F70" s="21">
        <v>4</v>
      </c>
      <c r="G70" s="21">
        <v>19</v>
      </c>
      <c r="H70" s="21">
        <v>99.0339669679027</v>
      </c>
      <c r="I70" s="21">
        <v>0.186974135244624</v>
      </c>
      <c r="J70" s="21">
        <v>0.65440947335618505</v>
      </c>
      <c r="K70" s="21">
        <v>0.124649423496416</v>
      </c>
    </row>
    <row r="71" spans="1:11" x14ac:dyDescent="0.25">
      <c r="A71" t="s">
        <v>184</v>
      </c>
      <c r="B71" s="21">
        <v>6220</v>
      </c>
      <c r="C71" s="21">
        <v>6074</v>
      </c>
      <c r="D71" s="21">
        <v>50</v>
      </c>
      <c r="E71" s="21">
        <v>23</v>
      </c>
      <c r="F71" s="21">
        <v>19</v>
      </c>
      <c r="G71" s="21">
        <v>54</v>
      </c>
      <c r="H71" s="21">
        <v>98.507946805060001</v>
      </c>
      <c r="I71" s="21">
        <v>0.81089847551086602</v>
      </c>
      <c r="J71" s="21">
        <v>0.373013298734998</v>
      </c>
      <c r="K71" s="21">
        <v>0.30814142069412898</v>
      </c>
    </row>
    <row r="72" spans="1:11" x14ac:dyDescent="0.25">
      <c r="A72" t="s">
        <v>185</v>
      </c>
      <c r="B72" s="21">
        <v>15991</v>
      </c>
      <c r="C72" s="21">
        <v>10087</v>
      </c>
      <c r="D72" s="21">
        <v>93</v>
      </c>
      <c r="E72" s="21">
        <v>60</v>
      </c>
      <c r="F72" s="21">
        <v>36</v>
      </c>
      <c r="G72" s="21">
        <v>5715</v>
      </c>
      <c r="H72" s="21">
        <v>98.160762942779201</v>
      </c>
      <c r="I72" s="21">
        <v>0.90502140910860196</v>
      </c>
      <c r="J72" s="21">
        <v>0.58388478007006595</v>
      </c>
      <c r="K72" s="21">
        <v>0.350330868042039</v>
      </c>
    </row>
    <row r="73" spans="1:11" x14ac:dyDescent="0.25">
      <c r="A73" t="s">
        <v>186</v>
      </c>
      <c r="B73" s="21">
        <v>2565</v>
      </c>
      <c r="C73" s="21">
        <v>2518</v>
      </c>
      <c r="D73" s="21">
        <v>24</v>
      </c>
      <c r="E73" s="21">
        <v>19</v>
      </c>
      <c r="F73" s="21" t="s">
        <v>1104</v>
      </c>
      <c r="G73" s="21">
        <v>4</v>
      </c>
      <c r="H73" s="21">
        <v>98.320968371729705</v>
      </c>
      <c r="I73" s="21">
        <v>0.93713393205778905</v>
      </c>
      <c r="J73" s="21">
        <v>0.74189769621241697</v>
      </c>
      <c r="K73" s="21" t="s">
        <v>1104</v>
      </c>
    </row>
    <row r="74" spans="1:11" x14ac:dyDescent="0.25">
      <c r="A74" t="s">
        <v>187</v>
      </c>
      <c r="B74" s="21">
        <v>4881</v>
      </c>
      <c r="C74" s="21">
        <v>1898</v>
      </c>
      <c r="D74" s="21">
        <v>30</v>
      </c>
      <c r="E74" s="21">
        <v>17</v>
      </c>
      <c r="F74" s="21">
        <v>4</v>
      </c>
      <c r="G74" s="21">
        <v>2932</v>
      </c>
      <c r="H74" s="21">
        <v>97.383273473576196</v>
      </c>
      <c r="I74" s="21">
        <v>1.5392508978963499</v>
      </c>
      <c r="J74" s="21">
        <v>0.87224217547460203</v>
      </c>
      <c r="K74" s="21">
        <v>0.20523345305284699</v>
      </c>
    </row>
    <row r="75" spans="1:11" x14ac:dyDescent="0.25">
      <c r="A75" t="s">
        <v>188</v>
      </c>
      <c r="B75" s="21">
        <v>9633</v>
      </c>
      <c r="C75" s="21">
        <v>9115</v>
      </c>
      <c r="D75" s="21">
        <v>87</v>
      </c>
      <c r="E75" s="21">
        <v>66</v>
      </c>
      <c r="F75" s="21">
        <v>2</v>
      </c>
      <c r="G75" s="21">
        <v>363</v>
      </c>
      <c r="H75" s="21">
        <v>98.327939590075502</v>
      </c>
      <c r="I75" s="21">
        <v>0.93851132686084104</v>
      </c>
      <c r="J75" s="21">
        <v>0.711974110032362</v>
      </c>
      <c r="K75" s="21">
        <v>2.1574973031283699E-2</v>
      </c>
    </row>
    <row r="76" spans="1:11" x14ac:dyDescent="0.25">
      <c r="A76" t="s">
        <v>189</v>
      </c>
      <c r="B76" s="21">
        <v>144</v>
      </c>
      <c r="C76" s="21">
        <v>143</v>
      </c>
      <c r="D76" s="21" t="s">
        <v>1104</v>
      </c>
      <c r="E76" s="21" t="s">
        <v>1104</v>
      </c>
      <c r="F76" s="21" t="s">
        <v>1104</v>
      </c>
      <c r="G76" s="21">
        <v>1</v>
      </c>
      <c r="H76" s="21">
        <v>100</v>
      </c>
      <c r="I76" s="21" t="s">
        <v>1104</v>
      </c>
      <c r="J76" s="21" t="s">
        <v>1104</v>
      </c>
      <c r="K76" s="21" t="s">
        <v>1104</v>
      </c>
    </row>
    <row r="77" spans="1:11" x14ac:dyDescent="0.25">
      <c r="A77" t="s">
        <v>190</v>
      </c>
      <c r="B77" s="21">
        <v>143</v>
      </c>
      <c r="C77" s="21">
        <v>142</v>
      </c>
      <c r="D77" s="21" t="s">
        <v>1104</v>
      </c>
      <c r="E77" s="21" t="s">
        <v>1104</v>
      </c>
      <c r="F77" s="21" t="s">
        <v>1104</v>
      </c>
      <c r="G77" s="21">
        <v>1</v>
      </c>
      <c r="H77" s="21">
        <v>100</v>
      </c>
      <c r="I77" s="21" t="s">
        <v>1104</v>
      </c>
      <c r="J77" s="21" t="s">
        <v>1104</v>
      </c>
      <c r="K77" s="21" t="s">
        <v>1104</v>
      </c>
    </row>
    <row r="78" spans="1:11" x14ac:dyDescent="0.25">
      <c r="A78" t="s">
        <v>191</v>
      </c>
      <c r="B78" s="21">
        <v>4613</v>
      </c>
      <c r="C78" s="21">
        <v>4538</v>
      </c>
      <c r="D78" s="21">
        <v>38</v>
      </c>
      <c r="E78" s="21">
        <v>34</v>
      </c>
      <c r="F78" s="21">
        <v>1</v>
      </c>
      <c r="G78" s="21">
        <v>2</v>
      </c>
      <c r="H78" s="21">
        <v>98.416829321188402</v>
      </c>
      <c r="I78" s="21">
        <v>0.82411624376490999</v>
      </c>
      <c r="J78" s="21">
        <v>0.73736716547386605</v>
      </c>
      <c r="K78" s="21">
        <v>2.1687269572760699E-2</v>
      </c>
    </row>
    <row r="79" spans="1:11" x14ac:dyDescent="0.25">
      <c r="A79" t="s">
        <v>192</v>
      </c>
      <c r="B79" s="21">
        <v>204</v>
      </c>
      <c r="C79" s="21">
        <v>201</v>
      </c>
      <c r="D79" s="21" t="s">
        <v>1104</v>
      </c>
      <c r="E79" s="21" t="s">
        <v>1104</v>
      </c>
      <c r="F79" s="21" t="s">
        <v>1104</v>
      </c>
      <c r="G79" s="21">
        <v>3</v>
      </c>
      <c r="H79" s="21">
        <v>100</v>
      </c>
      <c r="I79" s="21" t="s">
        <v>1104</v>
      </c>
      <c r="J79" s="21" t="s">
        <v>1104</v>
      </c>
      <c r="K79" s="21" t="s">
        <v>1104</v>
      </c>
    </row>
    <row r="80" spans="1:11" x14ac:dyDescent="0.25">
      <c r="A80" t="s">
        <v>194</v>
      </c>
      <c r="B80" s="21">
        <v>57917</v>
      </c>
      <c r="C80" s="21">
        <v>47915</v>
      </c>
      <c r="D80" s="21">
        <v>412</v>
      </c>
      <c r="E80" s="21">
        <v>291</v>
      </c>
      <c r="F80" s="21">
        <v>87</v>
      </c>
      <c r="G80" s="21">
        <v>9212</v>
      </c>
      <c r="H80" s="21">
        <v>98.377989939431203</v>
      </c>
      <c r="I80" s="21">
        <v>0.84590904424597002</v>
      </c>
      <c r="J80" s="21">
        <v>0.59747459193101304</v>
      </c>
      <c r="K80" s="21">
        <v>0.178626424391746</v>
      </c>
    </row>
    <row r="81" spans="1:11" x14ac:dyDescent="0.25">
      <c r="A81" t="s">
        <v>193</v>
      </c>
      <c r="B81" s="21">
        <v>138</v>
      </c>
      <c r="C81" s="21">
        <v>128</v>
      </c>
      <c r="D81" s="21">
        <v>1</v>
      </c>
      <c r="E81" s="21" t="s">
        <v>1104</v>
      </c>
      <c r="F81" s="21" t="s">
        <v>1104</v>
      </c>
      <c r="G81" s="21">
        <v>9</v>
      </c>
      <c r="H81" s="21">
        <v>99.224806201550393</v>
      </c>
      <c r="I81" s="21">
        <v>0.775193798449612</v>
      </c>
      <c r="J81" s="21" t="s">
        <v>1104</v>
      </c>
      <c r="K81" s="21" t="s">
        <v>1104</v>
      </c>
    </row>
    <row r="82" spans="1:11" x14ac:dyDescent="0.25">
      <c r="A82" t="s">
        <v>195</v>
      </c>
      <c r="B82" s="21">
        <v>3692</v>
      </c>
      <c r="C82" s="21">
        <v>3613</v>
      </c>
      <c r="D82" s="21">
        <v>40</v>
      </c>
      <c r="E82" s="21">
        <v>29</v>
      </c>
      <c r="F82" s="21">
        <v>7</v>
      </c>
      <c r="G82" s="21">
        <v>3</v>
      </c>
      <c r="H82" s="21">
        <v>97.939821089726195</v>
      </c>
      <c r="I82" s="21">
        <v>1.0843046896177799</v>
      </c>
      <c r="J82" s="21">
        <v>0.78612089997289203</v>
      </c>
      <c r="K82" s="21">
        <v>0.18975332068311099</v>
      </c>
    </row>
    <row r="83" spans="1:11" x14ac:dyDescent="0.25">
      <c r="A83" t="s">
        <v>196</v>
      </c>
      <c r="B83" s="21">
        <v>1204</v>
      </c>
      <c r="C83" s="21">
        <v>1144</v>
      </c>
      <c r="D83" s="21">
        <v>4</v>
      </c>
      <c r="E83" s="21">
        <v>6</v>
      </c>
      <c r="F83" s="21">
        <v>13</v>
      </c>
      <c r="G83" s="21">
        <v>37</v>
      </c>
      <c r="H83" s="21">
        <v>98.029134532990497</v>
      </c>
      <c r="I83" s="21">
        <v>0.34275921165381301</v>
      </c>
      <c r="J83" s="21">
        <v>0.51413881748071899</v>
      </c>
      <c r="K83" s="21">
        <v>1.1139674378748901</v>
      </c>
    </row>
    <row r="84" spans="1:11" x14ac:dyDescent="0.25">
      <c r="A84" t="s">
        <v>197</v>
      </c>
      <c r="B84" s="21">
        <v>1438</v>
      </c>
      <c r="C84" s="21">
        <v>1412</v>
      </c>
      <c r="D84" s="21">
        <v>8</v>
      </c>
      <c r="E84" s="21">
        <v>5</v>
      </c>
      <c r="F84" s="21">
        <v>5</v>
      </c>
      <c r="G84" s="21">
        <v>8</v>
      </c>
      <c r="H84" s="21">
        <v>98.741258741258704</v>
      </c>
      <c r="I84" s="21">
        <v>0.55944055944055904</v>
      </c>
      <c r="J84" s="21">
        <v>0.34965034965034902</v>
      </c>
      <c r="K84" s="21">
        <v>0.34965034965034902</v>
      </c>
    </row>
    <row r="85" spans="1:11" x14ac:dyDescent="0.25">
      <c r="A85" t="s">
        <v>198</v>
      </c>
      <c r="B85" s="21">
        <v>3752</v>
      </c>
      <c r="C85" s="21">
        <v>3677</v>
      </c>
      <c r="D85" s="21">
        <v>48</v>
      </c>
      <c r="E85" s="21">
        <v>22</v>
      </c>
      <c r="F85" s="21">
        <v>1</v>
      </c>
      <c r="G85" s="21">
        <v>4</v>
      </c>
      <c r="H85" s="21">
        <v>98.105656350053295</v>
      </c>
      <c r="I85" s="21">
        <v>1.28068303094983</v>
      </c>
      <c r="J85" s="21">
        <v>0.58697972251867603</v>
      </c>
      <c r="K85" s="21">
        <v>2.66808964781216E-2</v>
      </c>
    </row>
    <row r="86" spans="1:11" x14ac:dyDescent="0.25">
      <c r="A86" t="s">
        <v>199</v>
      </c>
      <c r="B86" s="21">
        <v>3288</v>
      </c>
      <c r="C86" s="21">
        <v>3237</v>
      </c>
      <c r="D86" s="21">
        <v>16</v>
      </c>
      <c r="E86" s="21">
        <v>19</v>
      </c>
      <c r="F86" s="21">
        <v>3</v>
      </c>
      <c r="G86" s="21">
        <v>13</v>
      </c>
      <c r="H86" s="21">
        <v>98.839694656488504</v>
      </c>
      <c r="I86" s="21">
        <v>0.48854961832061</v>
      </c>
      <c r="J86" s="21">
        <v>0.58015267175572505</v>
      </c>
      <c r="K86" s="21">
        <v>9.1603053435114504E-2</v>
      </c>
    </row>
    <row r="87" spans="1:11" x14ac:dyDescent="0.25">
      <c r="A87" t="s">
        <v>200</v>
      </c>
      <c r="B87" s="21">
        <v>6390</v>
      </c>
      <c r="C87" s="21">
        <v>6252</v>
      </c>
      <c r="D87" s="21">
        <v>70</v>
      </c>
      <c r="E87" s="21">
        <v>34</v>
      </c>
      <c r="F87" s="21">
        <v>13</v>
      </c>
      <c r="G87" s="21">
        <v>21</v>
      </c>
      <c r="H87" s="21">
        <v>98.162976919453598</v>
      </c>
      <c r="I87" s="21">
        <v>1.09907363793374</v>
      </c>
      <c r="J87" s="21">
        <v>0.53383576699638802</v>
      </c>
      <c r="K87" s="21">
        <v>0.204113675616266</v>
      </c>
    </row>
    <row r="88" spans="1:11" x14ac:dyDescent="0.25">
      <c r="A88" t="s">
        <v>201</v>
      </c>
      <c r="B88" s="21">
        <v>15986</v>
      </c>
      <c r="C88" s="21">
        <v>15149</v>
      </c>
      <c r="D88" s="21">
        <v>86</v>
      </c>
      <c r="E88" s="21">
        <v>73</v>
      </c>
      <c r="F88" s="21">
        <v>40</v>
      </c>
      <c r="G88" s="21">
        <v>638</v>
      </c>
      <c r="H88" s="21">
        <v>98.703414125618906</v>
      </c>
      <c r="I88" s="21">
        <v>0.56033359395360904</v>
      </c>
      <c r="J88" s="21">
        <v>0.47563200416992402</v>
      </c>
      <c r="K88" s="21">
        <v>0.26062027625749201</v>
      </c>
    </row>
    <row r="89" spans="1:11" x14ac:dyDescent="0.25">
      <c r="A89" t="s">
        <v>202</v>
      </c>
      <c r="B89" s="21">
        <v>2420</v>
      </c>
      <c r="C89" s="21">
        <v>2371</v>
      </c>
      <c r="D89" s="21">
        <v>17</v>
      </c>
      <c r="E89" s="21">
        <v>11</v>
      </c>
      <c r="F89" s="21">
        <v>3</v>
      </c>
      <c r="G89" s="21">
        <v>18</v>
      </c>
      <c r="H89" s="21">
        <v>98.709408825978301</v>
      </c>
      <c r="I89" s="21">
        <v>0.70774354704412901</v>
      </c>
      <c r="J89" s="21">
        <v>0.45795170691090697</v>
      </c>
      <c r="K89" s="21">
        <v>0.124895920066611</v>
      </c>
    </row>
    <row r="90" spans="1:11" x14ac:dyDescent="0.25">
      <c r="A90" t="s">
        <v>203</v>
      </c>
      <c r="B90" s="21">
        <v>4743</v>
      </c>
      <c r="C90" s="21">
        <v>3113</v>
      </c>
      <c r="D90" s="21">
        <v>52</v>
      </c>
      <c r="E90" s="21">
        <v>37</v>
      </c>
      <c r="F90" s="21">
        <v>3</v>
      </c>
      <c r="G90" s="21">
        <v>1538</v>
      </c>
      <c r="H90" s="21">
        <v>97.129485179407098</v>
      </c>
      <c r="I90" s="21">
        <v>1.62246489859594</v>
      </c>
      <c r="J90" s="21">
        <v>1.15444617784711</v>
      </c>
      <c r="K90" s="21">
        <v>9.3603744149765994E-2</v>
      </c>
    </row>
    <row r="91" spans="1:11" x14ac:dyDescent="0.25">
      <c r="A91" t="s">
        <v>204</v>
      </c>
      <c r="B91" s="21">
        <v>9371</v>
      </c>
      <c r="C91" s="21">
        <v>8828</v>
      </c>
      <c r="D91" s="21">
        <v>101</v>
      </c>
      <c r="E91" s="21">
        <v>54</v>
      </c>
      <c r="F91" s="21">
        <v>1</v>
      </c>
      <c r="G91" s="21">
        <v>387</v>
      </c>
      <c r="H91" s="21">
        <v>98.263579697239507</v>
      </c>
      <c r="I91" s="21">
        <v>1.12422083704363</v>
      </c>
      <c r="J91" s="21">
        <v>0.60106856634016004</v>
      </c>
      <c r="K91" s="21">
        <v>1.11308993766696E-2</v>
      </c>
    </row>
    <row r="92" spans="1:11" x14ac:dyDescent="0.25">
      <c r="A92" t="s">
        <v>205</v>
      </c>
      <c r="B92" s="21">
        <v>128</v>
      </c>
      <c r="C92" s="21">
        <v>127</v>
      </c>
      <c r="D92" s="21" t="s">
        <v>1104</v>
      </c>
      <c r="E92" s="21" t="s">
        <v>1104</v>
      </c>
      <c r="F92" s="21" t="s">
        <v>1104</v>
      </c>
      <c r="G92" s="21">
        <v>1</v>
      </c>
      <c r="H92" s="21">
        <v>100</v>
      </c>
      <c r="I92" s="21" t="s">
        <v>1104</v>
      </c>
      <c r="J92" s="21" t="s">
        <v>1104</v>
      </c>
      <c r="K92" s="21" t="s">
        <v>1104</v>
      </c>
    </row>
    <row r="93" spans="1:11" x14ac:dyDescent="0.25">
      <c r="A93" t="s">
        <v>206</v>
      </c>
      <c r="B93" s="21">
        <v>157</v>
      </c>
      <c r="C93" s="21">
        <v>154</v>
      </c>
      <c r="D93" s="21" t="s">
        <v>1104</v>
      </c>
      <c r="E93" s="21" t="s">
        <v>1104</v>
      </c>
      <c r="F93" s="21">
        <v>3</v>
      </c>
      <c r="G93" s="21" t="s">
        <v>1104</v>
      </c>
      <c r="H93" s="21">
        <v>98.089171974522202</v>
      </c>
      <c r="I93" s="21" t="s">
        <v>1104</v>
      </c>
      <c r="J93" s="21" t="s">
        <v>1104</v>
      </c>
      <c r="K93" s="21">
        <v>1.9108280254776999</v>
      </c>
    </row>
    <row r="94" spans="1:11" x14ac:dyDescent="0.25">
      <c r="A94" t="s">
        <v>207</v>
      </c>
      <c r="B94" s="21">
        <v>4592</v>
      </c>
      <c r="C94" s="21">
        <v>4499</v>
      </c>
      <c r="D94" s="21">
        <v>66</v>
      </c>
      <c r="E94" s="21">
        <v>22</v>
      </c>
      <c r="F94" s="21">
        <v>4</v>
      </c>
      <c r="G94" s="21">
        <v>1</v>
      </c>
      <c r="H94" s="21">
        <v>97.996079285558693</v>
      </c>
      <c r="I94" s="21">
        <v>1.43759529514267</v>
      </c>
      <c r="J94" s="21">
        <v>0.47919843171422299</v>
      </c>
      <c r="K94" s="21">
        <v>8.7126987584404195E-2</v>
      </c>
    </row>
    <row r="95" spans="1:11" x14ac:dyDescent="0.25">
      <c r="A95" t="s">
        <v>208</v>
      </c>
      <c r="B95" s="21">
        <v>182</v>
      </c>
      <c r="C95" s="21">
        <v>176</v>
      </c>
      <c r="D95" s="21" t="s">
        <v>1104</v>
      </c>
      <c r="E95" s="21" t="s">
        <v>1104</v>
      </c>
      <c r="F95" s="21" t="s">
        <v>1104</v>
      </c>
      <c r="G95" s="21">
        <v>6</v>
      </c>
      <c r="H95" s="21">
        <v>100</v>
      </c>
      <c r="I95" s="21" t="s">
        <v>1104</v>
      </c>
      <c r="J95" s="21" t="s">
        <v>1104</v>
      </c>
      <c r="K95" s="21" t="s">
        <v>1104</v>
      </c>
    </row>
    <row r="96" spans="1:11" x14ac:dyDescent="0.25">
      <c r="A96" t="s">
        <v>210</v>
      </c>
      <c r="B96" s="21">
        <v>57418</v>
      </c>
      <c r="C96" s="21">
        <v>53817</v>
      </c>
      <c r="D96" s="21">
        <v>508</v>
      </c>
      <c r="E96" s="21">
        <v>312</v>
      </c>
      <c r="F96" s="21">
        <v>96</v>
      </c>
      <c r="G96" s="21">
        <v>2685</v>
      </c>
      <c r="H96" s="21">
        <v>98.326420989165499</v>
      </c>
      <c r="I96" s="21">
        <v>0.92814207151078798</v>
      </c>
      <c r="J96" s="21">
        <v>0.57004001242394897</v>
      </c>
      <c r="K96" s="21">
        <v>0.17539692689967601</v>
      </c>
    </row>
    <row r="97" spans="1:11" x14ac:dyDescent="0.25">
      <c r="A97" t="s">
        <v>209</v>
      </c>
      <c r="B97" s="21">
        <v>75</v>
      </c>
      <c r="C97" s="21">
        <v>65</v>
      </c>
      <c r="D97" s="21" t="s">
        <v>1104</v>
      </c>
      <c r="E97" s="21" t="s">
        <v>1104</v>
      </c>
      <c r="F97" s="21" t="s">
        <v>1104</v>
      </c>
      <c r="G97" s="21">
        <v>10</v>
      </c>
      <c r="H97" s="21">
        <v>100</v>
      </c>
      <c r="I97" s="21" t="s">
        <v>1104</v>
      </c>
      <c r="J97" s="21" t="s">
        <v>1104</v>
      </c>
      <c r="K97" s="21" t="s">
        <v>1104</v>
      </c>
    </row>
    <row r="98" spans="1:11" x14ac:dyDescent="0.25">
      <c r="A98" t="s">
        <v>211</v>
      </c>
      <c r="B98" s="21">
        <v>3796</v>
      </c>
      <c r="C98" s="21">
        <v>3713</v>
      </c>
      <c r="D98" s="21">
        <v>46</v>
      </c>
      <c r="E98" s="21">
        <v>33</v>
      </c>
      <c r="F98" s="21">
        <v>2</v>
      </c>
      <c r="G98" s="21">
        <v>2</v>
      </c>
      <c r="H98" s="21">
        <v>97.865050079072205</v>
      </c>
      <c r="I98" s="21">
        <v>1.2124406958355201</v>
      </c>
      <c r="J98" s="21">
        <v>0.869794412229836</v>
      </c>
      <c r="K98" s="21">
        <v>5.2714812862414299E-2</v>
      </c>
    </row>
    <row r="99" spans="1:11" x14ac:dyDescent="0.25">
      <c r="A99" t="s">
        <v>212</v>
      </c>
      <c r="B99" s="21">
        <v>1177</v>
      </c>
      <c r="C99" s="21">
        <v>1102</v>
      </c>
      <c r="D99" s="21">
        <v>3</v>
      </c>
      <c r="E99" s="21">
        <v>5</v>
      </c>
      <c r="F99" s="21">
        <v>7</v>
      </c>
      <c r="G99" s="21">
        <v>60</v>
      </c>
      <c r="H99" s="21">
        <v>98.657117278424295</v>
      </c>
      <c r="I99" s="21">
        <v>0.26857654431512901</v>
      </c>
      <c r="J99" s="21">
        <v>0.44762757385854901</v>
      </c>
      <c r="K99" s="21">
        <v>0.62667860340196901</v>
      </c>
    </row>
    <row r="100" spans="1:11" x14ac:dyDescent="0.25">
      <c r="A100" t="s">
        <v>213</v>
      </c>
      <c r="B100" s="21">
        <v>1383</v>
      </c>
      <c r="C100" s="21">
        <v>1335</v>
      </c>
      <c r="D100" s="21">
        <v>23</v>
      </c>
      <c r="E100" s="21">
        <v>13</v>
      </c>
      <c r="F100" s="21">
        <v>4</v>
      </c>
      <c r="G100" s="21">
        <v>8</v>
      </c>
      <c r="H100" s="21">
        <v>97.090909090909093</v>
      </c>
      <c r="I100" s="21">
        <v>1.67272727272727</v>
      </c>
      <c r="J100" s="21">
        <v>0.94545454545454499</v>
      </c>
      <c r="K100" s="21">
        <v>0.29090909090909001</v>
      </c>
    </row>
    <row r="101" spans="1:11" x14ac:dyDescent="0.25">
      <c r="A101" t="s">
        <v>214</v>
      </c>
      <c r="B101" s="21">
        <v>3721</v>
      </c>
      <c r="C101" s="21">
        <v>3624</v>
      </c>
      <c r="D101" s="21">
        <v>50</v>
      </c>
      <c r="E101" s="21">
        <v>27</v>
      </c>
      <c r="F101" s="21" t="s">
        <v>1104</v>
      </c>
      <c r="G101" s="21">
        <v>20</v>
      </c>
      <c r="H101" s="21">
        <v>97.919481221291505</v>
      </c>
      <c r="I101" s="21">
        <v>1.35098621994055</v>
      </c>
      <c r="J101" s="21">
        <v>0.72953255876790002</v>
      </c>
      <c r="K101" s="21" t="s">
        <v>1104</v>
      </c>
    </row>
    <row r="102" spans="1:11" x14ac:dyDescent="0.25">
      <c r="A102" t="s">
        <v>215</v>
      </c>
      <c r="B102" s="21">
        <v>3182</v>
      </c>
      <c r="C102" s="21">
        <v>3140</v>
      </c>
      <c r="D102" s="21">
        <v>18</v>
      </c>
      <c r="E102" s="21">
        <v>20</v>
      </c>
      <c r="F102" s="21">
        <v>2</v>
      </c>
      <c r="G102" s="21">
        <v>2</v>
      </c>
      <c r="H102" s="21">
        <v>98.742138364779805</v>
      </c>
      <c r="I102" s="21">
        <v>0.56603773584905603</v>
      </c>
      <c r="J102" s="21">
        <v>0.62893081761006298</v>
      </c>
      <c r="K102" s="21">
        <v>6.2893081761006206E-2</v>
      </c>
    </row>
    <row r="103" spans="1:11" x14ac:dyDescent="0.25">
      <c r="A103" t="s">
        <v>216</v>
      </c>
      <c r="B103" s="21">
        <v>6161</v>
      </c>
      <c r="C103" s="21">
        <v>5663</v>
      </c>
      <c r="D103" s="21">
        <v>57</v>
      </c>
      <c r="E103" s="21">
        <v>36</v>
      </c>
      <c r="F103" s="21">
        <v>4</v>
      </c>
      <c r="G103" s="21">
        <v>401</v>
      </c>
      <c r="H103" s="21">
        <v>98.3159722222222</v>
      </c>
      <c r="I103" s="21">
        <v>0.98958333333333304</v>
      </c>
      <c r="J103" s="21">
        <v>0.625</v>
      </c>
      <c r="K103" s="21">
        <v>6.9444444444444406E-2</v>
      </c>
    </row>
    <row r="104" spans="1:11" x14ac:dyDescent="0.25">
      <c r="A104" t="s">
        <v>217</v>
      </c>
      <c r="B104" s="21">
        <v>15636</v>
      </c>
      <c r="C104" s="21">
        <v>14501</v>
      </c>
      <c r="D104" s="21">
        <v>143</v>
      </c>
      <c r="E104" s="21">
        <v>66</v>
      </c>
      <c r="F104" s="21">
        <v>72</v>
      </c>
      <c r="G104" s="21">
        <v>854</v>
      </c>
      <c r="H104" s="21">
        <v>98.099039372209404</v>
      </c>
      <c r="I104" s="21">
        <v>0.96739277499661702</v>
      </c>
      <c r="J104" s="21">
        <v>0.44648897307536101</v>
      </c>
      <c r="K104" s="21">
        <v>0.487078879718576</v>
      </c>
    </row>
    <row r="105" spans="1:11" x14ac:dyDescent="0.25">
      <c r="A105" t="s">
        <v>218</v>
      </c>
      <c r="B105" s="21">
        <v>2491</v>
      </c>
      <c r="C105" s="21">
        <v>2416</v>
      </c>
      <c r="D105" s="21">
        <v>30</v>
      </c>
      <c r="E105" s="21">
        <v>15</v>
      </c>
      <c r="F105" s="21">
        <v>9</v>
      </c>
      <c r="G105" s="21">
        <v>21</v>
      </c>
      <c r="H105" s="21">
        <v>97.813765182186202</v>
      </c>
      <c r="I105" s="21">
        <v>1.2145748987854199</v>
      </c>
      <c r="J105" s="21">
        <v>0.60728744939271195</v>
      </c>
      <c r="K105" s="21">
        <v>0.36437246963562703</v>
      </c>
    </row>
    <row r="106" spans="1:11" x14ac:dyDescent="0.25">
      <c r="A106" t="s">
        <v>219</v>
      </c>
      <c r="B106" s="21">
        <v>4883</v>
      </c>
      <c r="C106" s="21">
        <v>4756</v>
      </c>
      <c r="D106" s="21">
        <v>44</v>
      </c>
      <c r="E106" s="21">
        <v>42</v>
      </c>
      <c r="F106" s="21">
        <v>16</v>
      </c>
      <c r="G106" s="21">
        <v>25</v>
      </c>
      <c r="H106" s="21">
        <v>97.900370522848903</v>
      </c>
      <c r="I106" s="21">
        <v>0.90572251955537197</v>
      </c>
      <c r="J106" s="21">
        <v>0.86455331412103698</v>
      </c>
      <c r="K106" s="21">
        <v>0.32935364347467999</v>
      </c>
    </row>
    <row r="107" spans="1:11" x14ac:dyDescent="0.25">
      <c r="A107" t="s">
        <v>220</v>
      </c>
      <c r="B107" s="21">
        <v>9583</v>
      </c>
      <c r="C107" s="21">
        <v>9176</v>
      </c>
      <c r="D107" s="21">
        <v>114</v>
      </c>
      <c r="E107" s="21">
        <v>68</v>
      </c>
      <c r="F107" s="21">
        <v>1</v>
      </c>
      <c r="G107" s="21">
        <v>224</v>
      </c>
      <c r="H107" s="21">
        <v>98.044662891334497</v>
      </c>
      <c r="I107" s="21">
        <v>1.21807885457848</v>
      </c>
      <c r="J107" s="21">
        <v>0.72657335185382999</v>
      </c>
      <c r="K107" s="21">
        <v>1.06849022331445E-2</v>
      </c>
    </row>
    <row r="108" spans="1:11" x14ac:dyDescent="0.25">
      <c r="A108" t="s">
        <v>221</v>
      </c>
      <c r="B108" s="21">
        <v>126</v>
      </c>
      <c r="C108" s="21">
        <v>125</v>
      </c>
      <c r="D108" s="21" t="s">
        <v>1104</v>
      </c>
      <c r="E108" s="21" t="s">
        <v>1104</v>
      </c>
      <c r="F108" s="21" t="s">
        <v>1104</v>
      </c>
      <c r="G108" s="21">
        <v>1</v>
      </c>
      <c r="H108" s="21">
        <v>100</v>
      </c>
      <c r="I108" s="21" t="s">
        <v>1104</v>
      </c>
      <c r="J108" s="21" t="s">
        <v>1104</v>
      </c>
      <c r="K108" s="21" t="s">
        <v>1104</v>
      </c>
    </row>
    <row r="109" spans="1:11" x14ac:dyDescent="0.25">
      <c r="A109" t="s">
        <v>222</v>
      </c>
      <c r="B109" s="21">
        <v>147</v>
      </c>
      <c r="C109" s="21">
        <v>147</v>
      </c>
      <c r="D109" s="21" t="s">
        <v>1104</v>
      </c>
      <c r="E109" s="21" t="s">
        <v>1104</v>
      </c>
      <c r="F109" s="21" t="s">
        <v>1104</v>
      </c>
      <c r="G109" s="21" t="s">
        <v>1104</v>
      </c>
      <c r="H109" s="21">
        <v>100</v>
      </c>
      <c r="I109" s="21" t="s">
        <v>1104</v>
      </c>
      <c r="J109" s="21" t="s">
        <v>1104</v>
      </c>
      <c r="K109" s="21" t="s">
        <v>1104</v>
      </c>
    </row>
    <row r="110" spans="1:11" x14ac:dyDescent="0.25">
      <c r="A110" t="s">
        <v>223</v>
      </c>
      <c r="B110" s="21">
        <v>4547</v>
      </c>
      <c r="C110" s="21">
        <v>4435</v>
      </c>
      <c r="D110" s="21">
        <v>79</v>
      </c>
      <c r="E110" s="21">
        <v>31</v>
      </c>
      <c r="F110" s="21">
        <v>1</v>
      </c>
      <c r="G110" s="21">
        <v>1</v>
      </c>
      <c r="H110" s="21">
        <v>97.558293004839399</v>
      </c>
      <c r="I110" s="21">
        <v>1.7377914650241899</v>
      </c>
      <c r="J110" s="21">
        <v>0.68191816981962095</v>
      </c>
      <c r="K110" s="21">
        <v>2.1997360316761898E-2</v>
      </c>
    </row>
    <row r="111" spans="1:11" x14ac:dyDescent="0.25">
      <c r="A111" t="s">
        <v>224</v>
      </c>
      <c r="B111" s="21">
        <v>181</v>
      </c>
      <c r="C111" s="21">
        <v>176</v>
      </c>
      <c r="D111" s="21" t="s">
        <v>1104</v>
      </c>
      <c r="E111" s="21" t="s">
        <v>1104</v>
      </c>
      <c r="F111" s="21" t="s">
        <v>1104</v>
      </c>
      <c r="G111" s="21">
        <v>5</v>
      </c>
      <c r="H111" s="21">
        <v>100</v>
      </c>
      <c r="I111" s="21" t="s">
        <v>1104</v>
      </c>
      <c r="J111" s="21" t="s">
        <v>1104</v>
      </c>
      <c r="K111" s="21" t="s">
        <v>1104</v>
      </c>
    </row>
    <row r="112" spans="1:11" x14ac:dyDescent="0.25">
      <c r="A112" t="s">
        <v>226</v>
      </c>
      <c r="B112" s="21">
        <v>57041</v>
      </c>
      <c r="C112" s="21">
        <v>54336</v>
      </c>
      <c r="D112" s="21">
        <v>607</v>
      </c>
      <c r="E112" s="21">
        <v>356</v>
      </c>
      <c r="F112" s="21">
        <v>118</v>
      </c>
      <c r="G112" s="21">
        <v>1624</v>
      </c>
      <c r="H112" s="21">
        <v>98.049335041593693</v>
      </c>
      <c r="I112" s="21">
        <v>1.09533175740296</v>
      </c>
      <c r="J112" s="21">
        <v>0.64240215096450504</v>
      </c>
      <c r="K112" s="21">
        <v>0.212931050038796</v>
      </c>
    </row>
    <row r="113" spans="1:11" x14ac:dyDescent="0.25">
      <c r="A113" t="s">
        <v>225</v>
      </c>
      <c r="B113" s="21">
        <v>27</v>
      </c>
      <c r="C113" s="21">
        <v>27</v>
      </c>
      <c r="D113" s="21" t="s">
        <v>1104</v>
      </c>
      <c r="E113" s="21" t="s">
        <v>1104</v>
      </c>
      <c r="F113" s="21" t="s">
        <v>1104</v>
      </c>
      <c r="G113" s="21" t="s">
        <v>1104</v>
      </c>
      <c r="H113" s="21">
        <v>100</v>
      </c>
      <c r="I113" s="21" t="s">
        <v>1104</v>
      </c>
      <c r="J113" s="21" t="s">
        <v>1104</v>
      </c>
      <c r="K113" s="21" t="s">
        <v>1104</v>
      </c>
    </row>
    <row r="114" spans="1:11" x14ac:dyDescent="0.25">
      <c r="A114" t="s">
        <v>227</v>
      </c>
      <c r="B114" s="21">
        <v>3739</v>
      </c>
      <c r="C114" s="21">
        <v>3681</v>
      </c>
      <c r="D114" s="21">
        <v>32</v>
      </c>
      <c r="E114" s="21">
        <v>26</v>
      </c>
      <c r="F114" s="21" t="s">
        <v>1104</v>
      </c>
      <c r="G114" s="21" t="s">
        <v>1104</v>
      </c>
      <c r="H114" s="21">
        <v>98.4487830970847</v>
      </c>
      <c r="I114" s="21">
        <v>0.85584380850494701</v>
      </c>
      <c r="J114" s="21">
        <v>0.69537309441026995</v>
      </c>
      <c r="K114" s="21" t="s">
        <v>1104</v>
      </c>
    </row>
    <row r="115" spans="1:11" x14ac:dyDescent="0.25">
      <c r="A115" t="s">
        <v>228</v>
      </c>
      <c r="B115" s="21">
        <v>1129</v>
      </c>
      <c r="C115" s="21">
        <v>1044</v>
      </c>
      <c r="D115" s="21">
        <v>11</v>
      </c>
      <c r="E115" s="21">
        <v>6</v>
      </c>
      <c r="F115" s="21">
        <v>1</v>
      </c>
      <c r="G115" s="21">
        <v>67</v>
      </c>
      <c r="H115" s="21">
        <v>98.305084745762699</v>
      </c>
      <c r="I115" s="21">
        <v>1.03578154425612</v>
      </c>
      <c r="J115" s="21">
        <v>0.56497175141242895</v>
      </c>
      <c r="K115" s="21">
        <v>9.4161958568738199E-2</v>
      </c>
    </row>
    <row r="116" spans="1:11" x14ac:dyDescent="0.25">
      <c r="A116" t="s">
        <v>229</v>
      </c>
      <c r="B116" s="21">
        <v>1363</v>
      </c>
      <c r="C116" s="21">
        <v>1311</v>
      </c>
      <c r="D116" s="21">
        <v>39</v>
      </c>
      <c r="E116" s="21">
        <v>8</v>
      </c>
      <c r="F116" s="21">
        <v>2</v>
      </c>
      <c r="G116" s="21">
        <v>3</v>
      </c>
      <c r="H116" s="21">
        <v>96.397058823529406</v>
      </c>
      <c r="I116" s="21">
        <v>2.8676470588235201</v>
      </c>
      <c r="J116" s="21">
        <v>0.58823529411764697</v>
      </c>
      <c r="K116" s="21">
        <v>0.14705882352941099</v>
      </c>
    </row>
    <row r="117" spans="1:11" x14ac:dyDescent="0.25">
      <c r="A117" t="s">
        <v>230</v>
      </c>
      <c r="B117" s="21">
        <v>3733</v>
      </c>
      <c r="C117" s="21">
        <v>3628</v>
      </c>
      <c r="D117" s="21">
        <v>63</v>
      </c>
      <c r="E117" s="21">
        <v>33</v>
      </c>
      <c r="F117" s="21" t="s">
        <v>1104</v>
      </c>
      <c r="G117" s="21">
        <v>9</v>
      </c>
      <c r="H117" s="21">
        <v>97.422126745434994</v>
      </c>
      <c r="I117" s="21">
        <v>1.69172932330827</v>
      </c>
      <c r="J117" s="21">
        <v>0.88614393125671298</v>
      </c>
      <c r="K117" s="21" t="s">
        <v>1104</v>
      </c>
    </row>
    <row r="118" spans="1:11" x14ac:dyDescent="0.25">
      <c r="A118" t="s">
        <v>231</v>
      </c>
      <c r="B118" s="21">
        <v>3178</v>
      </c>
      <c r="C118" s="21">
        <v>3132</v>
      </c>
      <c r="D118" s="21">
        <v>20</v>
      </c>
      <c r="E118" s="21">
        <v>25</v>
      </c>
      <c r="F118" s="21" t="s">
        <v>1104</v>
      </c>
      <c r="G118" s="21">
        <v>1</v>
      </c>
      <c r="H118" s="21">
        <v>98.583569405099098</v>
      </c>
      <c r="I118" s="21">
        <v>0.62952470884482203</v>
      </c>
      <c r="J118" s="21">
        <v>0.78690588605602696</v>
      </c>
      <c r="K118" s="21" t="s">
        <v>1104</v>
      </c>
    </row>
    <row r="119" spans="1:11" x14ac:dyDescent="0.25">
      <c r="A119" t="s">
        <v>232</v>
      </c>
      <c r="B119" s="21">
        <v>6237</v>
      </c>
      <c r="C119" s="21">
        <v>5888</v>
      </c>
      <c r="D119" s="21">
        <v>61</v>
      </c>
      <c r="E119" s="21">
        <v>53</v>
      </c>
      <c r="F119" s="21">
        <v>5</v>
      </c>
      <c r="G119" s="21">
        <v>230</v>
      </c>
      <c r="H119" s="21">
        <v>98.018977859164295</v>
      </c>
      <c r="I119" s="21">
        <v>1.0154819377393001</v>
      </c>
      <c r="J119" s="21">
        <v>0.88230397869152599</v>
      </c>
      <c r="K119" s="21">
        <v>8.3236224404861003E-2</v>
      </c>
    </row>
    <row r="120" spans="1:11" x14ac:dyDescent="0.25">
      <c r="A120" t="s">
        <v>233</v>
      </c>
      <c r="B120" s="21">
        <v>15828</v>
      </c>
      <c r="C120" s="21">
        <v>14777</v>
      </c>
      <c r="D120" s="21">
        <v>208</v>
      </c>
      <c r="E120" s="21">
        <v>74</v>
      </c>
      <c r="F120" s="21">
        <v>69</v>
      </c>
      <c r="G120" s="21">
        <v>700</v>
      </c>
      <c r="H120" s="21">
        <v>97.679799048122604</v>
      </c>
      <c r="I120" s="21">
        <v>1.3749338974087699</v>
      </c>
      <c r="J120" s="21">
        <v>0.489159175039661</v>
      </c>
      <c r="K120" s="21">
        <v>0.45610787942887299</v>
      </c>
    </row>
    <row r="121" spans="1:11" x14ac:dyDescent="0.25">
      <c r="A121" t="s">
        <v>234</v>
      </c>
      <c r="B121" s="21">
        <v>2476</v>
      </c>
      <c r="C121" s="21">
        <v>2401</v>
      </c>
      <c r="D121" s="21">
        <v>32</v>
      </c>
      <c r="E121" s="21">
        <v>13</v>
      </c>
      <c r="F121" s="21">
        <v>8</v>
      </c>
      <c r="G121" s="21">
        <v>22</v>
      </c>
      <c r="H121" s="21">
        <v>97.840260798695994</v>
      </c>
      <c r="I121" s="21">
        <v>1.3039934800325901</v>
      </c>
      <c r="J121" s="21">
        <v>0.52974735126324302</v>
      </c>
      <c r="K121" s="21">
        <v>0.32599837000814902</v>
      </c>
    </row>
    <row r="122" spans="1:11" x14ac:dyDescent="0.25">
      <c r="A122" t="s">
        <v>235</v>
      </c>
      <c r="B122" s="21">
        <v>4952</v>
      </c>
      <c r="C122" s="21">
        <v>4841</v>
      </c>
      <c r="D122" s="21">
        <v>52</v>
      </c>
      <c r="E122" s="21">
        <v>35</v>
      </c>
      <c r="F122" s="21" t="s">
        <v>1104</v>
      </c>
      <c r="G122" s="21">
        <v>24</v>
      </c>
      <c r="H122" s="21">
        <v>98.234577922077904</v>
      </c>
      <c r="I122" s="21">
        <v>1.0551948051947999</v>
      </c>
      <c r="J122" s="21">
        <v>0.71022727272727204</v>
      </c>
      <c r="K122" s="21" t="s">
        <v>1104</v>
      </c>
    </row>
    <row r="123" spans="1:11" x14ac:dyDescent="0.25">
      <c r="A123" t="s">
        <v>236</v>
      </c>
      <c r="B123" s="21">
        <v>9586</v>
      </c>
      <c r="C123" s="21">
        <v>9122</v>
      </c>
      <c r="D123" s="21">
        <v>153</v>
      </c>
      <c r="E123" s="21">
        <v>62</v>
      </c>
      <c r="F123" s="21">
        <v>1</v>
      </c>
      <c r="G123" s="21">
        <v>248</v>
      </c>
      <c r="H123" s="21">
        <v>97.686870850289097</v>
      </c>
      <c r="I123" s="21">
        <v>1.6384664810451901</v>
      </c>
      <c r="J123" s="21">
        <v>0.66395373741700503</v>
      </c>
      <c r="K123" s="21">
        <v>1.07089312486613E-2</v>
      </c>
    </row>
    <row r="124" spans="1:11" x14ac:dyDescent="0.25">
      <c r="A124" t="s">
        <v>237</v>
      </c>
      <c r="B124" s="21">
        <v>139</v>
      </c>
      <c r="C124" s="21">
        <v>138</v>
      </c>
      <c r="D124" s="21">
        <v>1</v>
      </c>
      <c r="E124" s="21" t="s">
        <v>1104</v>
      </c>
      <c r="F124" s="21" t="s">
        <v>1104</v>
      </c>
      <c r="G124" s="21" t="s">
        <v>1104</v>
      </c>
      <c r="H124" s="21">
        <v>99.280575539568304</v>
      </c>
      <c r="I124" s="21">
        <v>0.71942446043165398</v>
      </c>
      <c r="J124" s="21" t="s">
        <v>1104</v>
      </c>
      <c r="K124" s="21" t="s">
        <v>1104</v>
      </c>
    </row>
    <row r="125" spans="1:11" x14ac:dyDescent="0.25">
      <c r="A125" t="s">
        <v>238</v>
      </c>
      <c r="B125" s="21">
        <v>141</v>
      </c>
      <c r="C125" s="21">
        <v>141</v>
      </c>
      <c r="D125" s="21" t="s">
        <v>1104</v>
      </c>
      <c r="E125" s="21" t="s">
        <v>1104</v>
      </c>
      <c r="F125" s="21" t="s">
        <v>1104</v>
      </c>
      <c r="G125" s="21" t="s">
        <v>1104</v>
      </c>
      <c r="H125" s="21">
        <v>100</v>
      </c>
      <c r="I125" s="21" t="s">
        <v>1104</v>
      </c>
      <c r="J125" s="21" t="s">
        <v>1104</v>
      </c>
      <c r="K125" s="21" t="s">
        <v>1104</v>
      </c>
    </row>
    <row r="126" spans="1:11" x14ac:dyDescent="0.25">
      <c r="A126" t="s">
        <v>239</v>
      </c>
      <c r="B126" s="21">
        <v>4657</v>
      </c>
      <c r="C126" s="21">
        <v>4515</v>
      </c>
      <c r="D126" s="21">
        <v>115</v>
      </c>
      <c r="E126" s="21">
        <v>20</v>
      </c>
      <c r="F126" s="21">
        <v>2</v>
      </c>
      <c r="G126" s="21">
        <v>5</v>
      </c>
      <c r="H126" s="21">
        <v>97.055030094582904</v>
      </c>
      <c r="I126" s="21">
        <v>2.4720550300945798</v>
      </c>
      <c r="J126" s="21">
        <v>0.42992261392949199</v>
      </c>
      <c r="K126" s="21">
        <v>4.2992261392949198E-2</v>
      </c>
    </row>
    <row r="127" spans="1:11" x14ac:dyDescent="0.25">
      <c r="A127" t="s">
        <v>240</v>
      </c>
      <c r="B127" s="21">
        <v>206</v>
      </c>
      <c r="C127" s="21">
        <v>202</v>
      </c>
      <c r="D127" s="21" t="s">
        <v>1104</v>
      </c>
      <c r="E127" s="21" t="s">
        <v>1104</v>
      </c>
      <c r="F127" s="21" t="s">
        <v>1104</v>
      </c>
      <c r="G127" s="21">
        <v>4</v>
      </c>
      <c r="H127" s="21">
        <v>100</v>
      </c>
      <c r="I127" s="21" t="s">
        <v>1104</v>
      </c>
      <c r="J127" s="21" t="s">
        <v>1104</v>
      </c>
      <c r="K127" s="21" t="s">
        <v>1104</v>
      </c>
    </row>
    <row r="128" spans="1:11" x14ac:dyDescent="0.25">
      <c r="A128" t="s">
        <v>242</v>
      </c>
      <c r="B128" s="21">
        <v>57371</v>
      </c>
      <c r="C128" s="21">
        <v>54828</v>
      </c>
      <c r="D128" s="21">
        <v>787</v>
      </c>
      <c r="E128" s="21">
        <v>355</v>
      </c>
      <c r="F128" s="21">
        <v>88</v>
      </c>
      <c r="G128" s="21">
        <v>1313</v>
      </c>
      <c r="H128" s="21">
        <v>97.805843947340193</v>
      </c>
      <c r="I128" s="21">
        <v>1.4039031003603399</v>
      </c>
      <c r="J128" s="21">
        <v>0.63327268186521102</v>
      </c>
      <c r="K128" s="21">
        <v>0.15698027043419299</v>
      </c>
    </row>
    <row r="129" spans="1:11" x14ac:dyDescent="0.25">
      <c r="A129" t="s">
        <v>241</v>
      </c>
      <c r="B129" s="21">
        <v>7</v>
      </c>
      <c r="C129" s="21">
        <v>7</v>
      </c>
      <c r="D129" s="21" t="s">
        <v>1104</v>
      </c>
      <c r="E129" s="21" t="s">
        <v>1104</v>
      </c>
      <c r="F129" s="21" t="s">
        <v>1104</v>
      </c>
      <c r="G129" s="21" t="s">
        <v>1104</v>
      </c>
      <c r="H129" s="21">
        <v>100</v>
      </c>
      <c r="I129" s="21" t="s">
        <v>1104</v>
      </c>
      <c r="J129" s="21" t="s">
        <v>1104</v>
      </c>
      <c r="K129" s="21" t="s">
        <v>1104</v>
      </c>
    </row>
    <row r="130" spans="1:11" x14ac:dyDescent="0.25">
      <c r="A130" t="s">
        <v>243</v>
      </c>
      <c r="B130" s="21">
        <v>3553</v>
      </c>
      <c r="C130" s="21">
        <v>3437</v>
      </c>
      <c r="D130" s="21">
        <v>76</v>
      </c>
      <c r="E130" s="21">
        <v>38</v>
      </c>
      <c r="F130" s="21" t="s">
        <v>1104</v>
      </c>
      <c r="G130" s="21">
        <v>2</v>
      </c>
      <c r="H130" s="21">
        <v>96.789636722050105</v>
      </c>
      <c r="I130" s="21">
        <v>2.1402421852999098</v>
      </c>
      <c r="J130" s="21">
        <v>1.07012109264995</v>
      </c>
      <c r="K130" s="21" t="s">
        <v>1104</v>
      </c>
    </row>
    <row r="131" spans="1:11" x14ac:dyDescent="0.25">
      <c r="A131" t="s">
        <v>244</v>
      </c>
      <c r="B131" s="21">
        <v>1161</v>
      </c>
      <c r="C131" s="21">
        <v>1011</v>
      </c>
      <c r="D131" s="21">
        <v>14</v>
      </c>
      <c r="E131" s="21">
        <v>7</v>
      </c>
      <c r="F131" s="21">
        <v>4</v>
      </c>
      <c r="G131" s="21">
        <v>125</v>
      </c>
      <c r="H131" s="21">
        <v>97.586872586872502</v>
      </c>
      <c r="I131" s="21">
        <v>1.35135135135135</v>
      </c>
      <c r="J131" s="21">
        <v>0.67567567567567499</v>
      </c>
      <c r="K131" s="21">
        <v>0.38610038610038599</v>
      </c>
    </row>
    <row r="132" spans="1:11" x14ac:dyDescent="0.25">
      <c r="A132" t="s">
        <v>245</v>
      </c>
      <c r="B132" s="21">
        <v>1331</v>
      </c>
      <c r="C132" s="21">
        <v>1263</v>
      </c>
      <c r="D132" s="21">
        <v>49</v>
      </c>
      <c r="E132" s="21">
        <v>12</v>
      </c>
      <c r="F132" s="21">
        <v>2</v>
      </c>
      <c r="G132" s="21">
        <v>5</v>
      </c>
      <c r="H132" s="21">
        <v>95.248868778280496</v>
      </c>
      <c r="I132" s="21">
        <v>3.6953242835595699</v>
      </c>
      <c r="J132" s="21">
        <v>0.90497737556561098</v>
      </c>
      <c r="K132" s="21">
        <v>0.150829562594268</v>
      </c>
    </row>
    <row r="133" spans="1:11" x14ac:dyDescent="0.25">
      <c r="A133" t="s">
        <v>246</v>
      </c>
      <c r="B133" s="21">
        <v>3486</v>
      </c>
      <c r="C133" s="21">
        <v>3369</v>
      </c>
      <c r="D133" s="21">
        <v>79</v>
      </c>
      <c r="E133" s="21">
        <v>20</v>
      </c>
      <c r="F133" s="21" t="s">
        <v>1104</v>
      </c>
      <c r="G133" s="21">
        <v>18</v>
      </c>
      <c r="H133" s="21">
        <v>97.145328719723096</v>
      </c>
      <c r="I133" s="21">
        <v>2.2779700115340198</v>
      </c>
      <c r="J133" s="21">
        <v>0.57670126874279104</v>
      </c>
      <c r="K133" s="21" t="s">
        <v>1104</v>
      </c>
    </row>
    <row r="134" spans="1:11" x14ac:dyDescent="0.25">
      <c r="A134" t="s">
        <v>247</v>
      </c>
      <c r="B134" s="21">
        <v>3140</v>
      </c>
      <c r="C134" s="21">
        <v>3061</v>
      </c>
      <c r="D134" s="21">
        <v>58</v>
      </c>
      <c r="E134" s="21">
        <v>19</v>
      </c>
      <c r="F134" s="21" t="s">
        <v>1104</v>
      </c>
      <c r="G134" s="21">
        <v>2</v>
      </c>
      <c r="H134" s="21">
        <v>97.546207775653201</v>
      </c>
      <c r="I134" s="21">
        <v>1.8483110261312901</v>
      </c>
      <c r="J134" s="21">
        <v>0.60548119821542301</v>
      </c>
      <c r="K134" s="21" t="s">
        <v>1104</v>
      </c>
    </row>
    <row r="135" spans="1:11" x14ac:dyDescent="0.25">
      <c r="A135" t="s">
        <v>248</v>
      </c>
      <c r="B135" s="21">
        <v>6321</v>
      </c>
      <c r="C135" s="21">
        <v>6075</v>
      </c>
      <c r="D135" s="21">
        <v>144</v>
      </c>
      <c r="E135" s="21">
        <v>38</v>
      </c>
      <c r="F135" s="21" t="s">
        <v>1104</v>
      </c>
      <c r="G135" s="21">
        <v>64</v>
      </c>
      <c r="H135" s="21">
        <v>97.091257791273705</v>
      </c>
      <c r="I135" s="21">
        <v>2.3014224069042601</v>
      </c>
      <c r="J135" s="21">
        <v>0.60731980182195899</v>
      </c>
      <c r="K135" s="21" t="s">
        <v>1104</v>
      </c>
    </row>
    <row r="136" spans="1:11" x14ac:dyDescent="0.25">
      <c r="A136" t="s">
        <v>249</v>
      </c>
      <c r="B136" s="21">
        <v>15426</v>
      </c>
      <c r="C136" s="21">
        <v>14101</v>
      </c>
      <c r="D136" s="21">
        <v>270</v>
      </c>
      <c r="E136" s="21">
        <v>75</v>
      </c>
      <c r="F136" s="21">
        <v>92</v>
      </c>
      <c r="G136" s="21">
        <v>888</v>
      </c>
      <c r="H136" s="21">
        <v>96.994084468289998</v>
      </c>
      <c r="I136" s="21">
        <v>1.85720181593066</v>
      </c>
      <c r="J136" s="21">
        <v>0.51588939331407302</v>
      </c>
      <c r="K136" s="21">
        <v>0.63282432246526299</v>
      </c>
    </row>
    <row r="137" spans="1:11" x14ac:dyDescent="0.25">
      <c r="A137" t="s">
        <v>250</v>
      </c>
      <c r="B137" s="21">
        <v>2380</v>
      </c>
      <c r="C137" s="21">
        <v>2307</v>
      </c>
      <c r="D137" s="21">
        <v>40</v>
      </c>
      <c r="E137" s="21">
        <v>17</v>
      </c>
      <c r="F137" s="21">
        <v>4</v>
      </c>
      <c r="G137" s="21">
        <v>12</v>
      </c>
      <c r="H137" s="21">
        <v>97.423986486486399</v>
      </c>
      <c r="I137" s="21">
        <v>1.6891891891891799</v>
      </c>
      <c r="J137" s="21">
        <v>0.71790540540540504</v>
      </c>
      <c r="K137" s="21">
        <v>0.168918918918918</v>
      </c>
    </row>
    <row r="138" spans="1:11" x14ac:dyDescent="0.25">
      <c r="A138" t="s">
        <v>251</v>
      </c>
      <c r="B138" s="21">
        <v>4766</v>
      </c>
      <c r="C138" s="21">
        <v>4606</v>
      </c>
      <c r="D138" s="21">
        <v>64</v>
      </c>
      <c r="E138" s="21">
        <v>41</v>
      </c>
      <c r="F138" s="21" t="s">
        <v>1104</v>
      </c>
      <c r="G138" s="21">
        <v>55</v>
      </c>
      <c r="H138" s="21">
        <v>97.771173848439801</v>
      </c>
      <c r="I138" s="21">
        <v>1.35852260666525</v>
      </c>
      <c r="J138" s="21">
        <v>0.87030354489492601</v>
      </c>
      <c r="K138" s="21" t="s">
        <v>1104</v>
      </c>
    </row>
    <row r="139" spans="1:11" x14ac:dyDescent="0.25">
      <c r="A139" t="s">
        <v>252</v>
      </c>
      <c r="B139" s="21">
        <v>9352</v>
      </c>
      <c r="C139" s="21">
        <v>8905</v>
      </c>
      <c r="D139" s="21">
        <v>243</v>
      </c>
      <c r="E139" s="21">
        <v>57</v>
      </c>
      <c r="F139" s="21">
        <v>1</v>
      </c>
      <c r="G139" s="21">
        <v>146</v>
      </c>
      <c r="H139" s="21">
        <v>96.730393221811795</v>
      </c>
      <c r="I139" s="21">
        <v>2.6395828807299502</v>
      </c>
      <c r="J139" s="21">
        <v>0.61916141646752099</v>
      </c>
      <c r="K139" s="21">
        <v>1.08624809906582E-2</v>
      </c>
    </row>
    <row r="140" spans="1:11" x14ac:dyDescent="0.25">
      <c r="A140" t="s">
        <v>253</v>
      </c>
      <c r="B140" s="21">
        <v>143</v>
      </c>
      <c r="C140" s="21">
        <v>143</v>
      </c>
      <c r="D140" s="21" t="s">
        <v>1104</v>
      </c>
      <c r="E140" s="21" t="s">
        <v>1104</v>
      </c>
      <c r="F140" s="21" t="s">
        <v>1104</v>
      </c>
      <c r="G140" s="21" t="s">
        <v>1104</v>
      </c>
      <c r="H140" s="21">
        <v>100</v>
      </c>
      <c r="I140" s="21" t="s">
        <v>1104</v>
      </c>
      <c r="J140" s="21" t="s">
        <v>1104</v>
      </c>
      <c r="K140" s="21" t="s">
        <v>1104</v>
      </c>
    </row>
    <row r="141" spans="1:11" x14ac:dyDescent="0.25">
      <c r="A141" t="s">
        <v>254</v>
      </c>
      <c r="B141" s="21">
        <v>179</v>
      </c>
      <c r="C141" s="21">
        <v>178</v>
      </c>
      <c r="D141" s="21" t="s">
        <v>1104</v>
      </c>
      <c r="E141" s="21" t="s">
        <v>1104</v>
      </c>
      <c r="F141" s="21" t="s">
        <v>1104</v>
      </c>
      <c r="G141" s="21">
        <v>1</v>
      </c>
      <c r="H141" s="21">
        <v>100</v>
      </c>
      <c r="I141" s="21" t="s">
        <v>1104</v>
      </c>
      <c r="J141" s="21" t="s">
        <v>1104</v>
      </c>
      <c r="K141" s="21" t="s">
        <v>1104</v>
      </c>
    </row>
    <row r="142" spans="1:11" x14ac:dyDescent="0.25">
      <c r="A142" t="s">
        <v>255</v>
      </c>
      <c r="B142" s="21">
        <v>4384</v>
      </c>
      <c r="C142" s="21">
        <v>4206</v>
      </c>
      <c r="D142" s="21">
        <v>130</v>
      </c>
      <c r="E142" s="21">
        <v>40</v>
      </c>
      <c r="F142" s="21">
        <v>2</v>
      </c>
      <c r="G142" s="21">
        <v>6</v>
      </c>
      <c r="H142" s="21">
        <v>96.071265417999001</v>
      </c>
      <c r="I142" s="21">
        <v>2.9693924166285899</v>
      </c>
      <c r="J142" s="21">
        <v>0.91365920511649101</v>
      </c>
      <c r="K142" s="21">
        <v>4.5682960255824502E-2</v>
      </c>
    </row>
    <row r="143" spans="1:11" x14ac:dyDescent="0.25">
      <c r="A143" t="s">
        <v>256</v>
      </c>
      <c r="B143" s="21">
        <v>198</v>
      </c>
      <c r="C143" s="21">
        <v>196</v>
      </c>
      <c r="D143" s="21">
        <v>1</v>
      </c>
      <c r="E143" s="21" t="s">
        <v>1104</v>
      </c>
      <c r="F143" s="21">
        <v>1</v>
      </c>
      <c r="G143" s="21" t="s">
        <v>1104</v>
      </c>
      <c r="H143" s="21">
        <v>98.989898989898904</v>
      </c>
      <c r="I143" s="21">
        <v>0.50505050505050497</v>
      </c>
      <c r="J143" s="21" t="s">
        <v>1104</v>
      </c>
      <c r="K143" s="21">
        <v>0.50505050505050497</v>
      </c>
    </row>
    <row r="144" spans="1:11" x14ac:dyDescent="0.25">
      <c r="A144" t="s">
        <v>258</v>
      </c>
      <c r="B144" s="21">
        <v>55820</v>
      </c>
      <c r="C144" s="21">
        <v>52858</v>
      </c>
      <c r="D144" s="21">
        <v>1168</v>
      </c>
      <c r="E144" s="21">
        <v>364</v>
      </c>
      <c r="F144" s="21">
        <v>106</v>
      </c>
      <c r="G144" s="21">
        <v>1324</v>
      </c>
      <c r="H144" s="21">
        <v>96.994274809160302</v>
      </c>
      <c r="I144" s="21">
        <v>2.1432765707574801</v>
      </c>
      <c r="J144" s="21">
        <v>0.66793893129770898</v>
      </c>
      <c r="K144" s="21">
        <v>0.19450968878449701</v>
      </c>
    </row>
    <row r="145" spans="1:11" x14ac:dyDescent="0.25">
      <c r="A145" t="s">
        <v>259</v>
      </c>
      <c r="B145" s="21">
        <v>3430</v>
      </c>
      <c r="C145" s="21">
        <v>3295</v>
      </c>
      <c r="D145" s="21">
        <v>99</v>
      </c>
      <c r="E145" s="21">
        <v>32</v>
      </c>
      <c r="F145" s="21">
        <v>1</v>
      </c>
      <c r="G145" s="21">
        <v>3</v>
      </c>
      <c r="H145" s="21">
        <v>96.148234607528394</v>
      </c>
      <c r="I145" s="21">
        <v>2.8888240443536599</v>
      </c>
      <c r="J145" s="21">
        <v>0.93376130726582995</v>
      </c>
      <c r="K145" s="21">
        <v>2.9180040852057099E-2</v>
      </c>
    </row>
    <row r="146" spans="1:11" x14ac:dyDescent="0.25">
      <c r="A146" t="s">
        <v>260</v>
      </c>
      <c r="B146" s="21">
        <v>1122</v>
      </c>
      <c r="C146" s="21">
        <v>1029</v>
      </c>
      <c r="D146" s="21">
        <v>23</v>
      </c>
      <c r="E146" s="21">
        <v>5</v>
      </c>
      <c r="F146" s="21">
        <v>3</v>
      </c>
      <c r="G146" s="21">
        <v>62</v>
      </c>
      <c r="H146" s="21">
        <v>97.075471698113205</v>
      </c>
      <c r="I146" s="21">
        <v>2.1698113207547101</v>
      </c>
      <c r="J146" s="21">
        <v>0.47169811320754701</v>
      </c>
      <c r="K146" s="21">
        <v>0.28301886792452802</v>
      </c>
    </row>
    <row r="147" spans="1:11" x14ac:dyDescent="0.25">
      <c r="A147" t="s">
        <v>261</v>
      </c>
      <c r="B147" s="21">
        <v>1251</v>
      </c>
      <c r="C147" s="21">
        <v>1183</v>
      </c>
      <c r="D147" s="21">
        <v>52</v>
      </c>
      <c r="E147" s="21">
        <v>12</v>
      </c>
      <c r="F147" s="21" t="s">
        <v>1104</v>
      </c>
      <c r="G147" s="21">
        <v>4</v>
      </c>
      <c r="H147" s="21">
        <v>94.867682437850803</v>
      </c>
      <c r="I147" s="21">
        <v>4.1700080192461897</v>
      </c>
      <c r="J147" s="21">
        <v>0.962309542902967</v>
      </c>
      <c r="K147" s="21" t="s">
        <v>1104</v>
      </c>
    </row>
    <row r="148" spans="1:11" x14ac:dyDescent="0.25">
      <c r="A148" t="s">
        <v>262</v>
      </c>
      <c r="B148" s="21">
        <v>3436</v>
      </c>
      <c r="C148" s="21">
        <v>3268</v>
      </c>
      <c r="D148" s="21">
        <v>134</v>
      </c>
      <c r="E148" s="21">
        <v>26</v>
      </c>
      <c r="F148" s="21" t="s">
        <v>1104</v>
      </c>
      <c r="G148" s="21">
        <v>8</v>
      </c>
      <c r="H148" s="21">
        <v>95.332555425904303</v>
      </c>
      <c r="I148" s="21">
        <v>3.9089848308051298</v>
      </c>
      <c r="J148" s="21">
        <v>0.75845974329054799</v>
      </c>
      <c r="K148" s="21" t="s">
        <v>1104</v>
      </c>
    </row>
    <row r="149" spans="1:11" x14ac:dyDescent="0.25">
      <c r="A149" t="s">
        <v>263</v>
      </c>
      <c r="B149" s="21">
        <v>3116</v>
      </c>
      <c r="C149" s="21">
        <v>3050</v>
      </c>
      <c r="D149" s="21">
        <v>42</v>
      </c>
      <c r="E149" s="21">
        <v>21</v>
      </c>
      <c r="F149" s="21" t="s">
        <v>1104</v>
      </c>
      <c r="G149" s="21">
        <v>3</v>
      </c>
      <c r="H149" s="21">
        <v>97.976228718278193</v>
      </c>
      <c r="I149" s="21">
        <v>1.3491808544812001</v>
      </c>
      <c r="J149" s="21">
        <v>0.67459042724060303</v>
      </c>
      <c r="K149" s="21" t="s">
        <v>1104</v>
      </c>
    </row>
    <row r="150" spans="1:11" x14ac:dyDescent="0.25">
      <c r="A150" t="s">
        <v>264</v>
      </c>
      <c r="B150" s="21">
        <v>6289</v>
      </c>
      <c r="C150" s="21">
        <v>5868</v>
      </c>
      <c r="D150" s="21">
        <v>163</v>
      </c>
      <c r="E150" s="21">
        <v>34</v>
      </c>
      <c r="F150" s="21" t="s">
        <v>1104</v>
      </c>
      <c r="G150" s="21">
        <v>224</v>
      </c>
      <c r="H150" s="21">
        <v>96.751854905193696</v>
      </c>
      <c r="I150" s="21">
        <v>2.6875515251442699</v>
      </c>
      <c r="J150" s="21">
        <v>0.56059356966199503</v>
      </c>
      <c r="K150" s="21" t="s">
        <v>1104</v>
      </c>
    </row>
    <row r="151" spans="1:11" x14ac:dyDescent="0.25">
      <c r="A151" t="s">
        <v>265</v>
      </c>
      <c r="B151" s="21">
        <v>14815</v>
      </c>
      <c r="C151" s="21">
        <v>13579</v>
      </c>
      <c r="D151" s="21">
        <v>331</v>
      </c>
      <c r="E151" s="21">
        <v>78</v>
      </c>
      <c r="F151" s="21">
        <v>26</v>
      </c>
      <c r="G151" s="21">
        <v>801</v>
      </c>
      <c r="H151" s="21">
        <v>96.895961181675403</v>
      </c>
      <c r="I151" s="21">
        <v>2.3619237904952102</v>
      </c>
      <c r="J151" s="21">
        <v>0.55658627087198498</v>
      </c>
      <c r="K151" s="21">
        <v>0.18552875695732801</v>
      </c>
    </row>
    <row r="152" spans="1:11" x14ac:dyDescent="0.25">
      <c r="A152" t="s">
        <v>266</v>
      </c>
      <c r="B152" s="21">
        <v>2299</v>
      </c>
      <c r="C152" s="21">
        <v>2217</v>
      </c>
      <c r="D152" s="21">
        <v>35</v>
      </c>
      <c r="E152" s="21">
        <v>15</v>
      </c>
      <c r="F152" s="21">
        <v>6</v>
      </c>
      <c r="G152" s="21">
        <v>26</v>
      </c>
      <c r="H152" s="21">
        <v>97.536295644522596</v>
      </c>
      <c r="I152" s="21">
        <v>1.5398152221733299</v>
      </c>
      <c r="J152" s="21">
        <v>0.65992080950285903</v>
      </c>
      <c r="K152" s="21">
        <v>0.26396832380114299</v>
      </c>
    </row>
    <row r="153" spans="1:11" x14ac:dyDescent="0.25">
      <c r="A153" t="s">
        <v>267</v>
      </c>
      <c r="B153" s="21">
        <v>4700</v>
      </c>
      <c r="C153" s="21">
        <v>4504</v>
      </c>
      <c r="D153" s="21">
        <v>92</v>
      </c>
      <c r="E153" s="21">
        <v>46</v>
      </c>
      <c r="F153" s="21" t="s">
        <v>1104</v>
      </c>
      <c r="G153" s="21">
        <v>58</v>
      </c>
      <c r="H153" s="21">
        <v>97.0271434726411</v>
      </c>
      <c r="I153" s="21">
        <v>1.98190435157259</v>
      </c>
      <c r="J153" s="21">
        <v>0.99095217578629902</v>
      </c>
      <c r="K153" s="21" t="s">
        <v>1104</v>
      </c>
    </row>
    <row r="154" spans="1:11" x14ac:dyDescent="0.25">
      <c r="A154" t="s">
        <v>268</v>
      </c>
      <c r="B154" s="21">
        <v>9520</v>
      </c>
      <c r="C154" s="21">
        <v>9029</v>
      </c>
      <c r="D154" s="21">
        <v>273</v>
      </c>
      <c r="E154" s="21">
        <v>62</v>
      </c>
      <c r="F154" s="21" t="s">
        <v>1104</v>
      </c>
      <c r="G154" s="21">
        <v>156</v>
      </c>
      <c r="H154" s="21">
        <v>96.422469030328898</v>
      </c>
      <c r="I154" s="21">
        <v>2.91542076035882</v>
      </c>
      <c r="J154" s="21">
        <v>0.66211020931225895</v>
      </c>
      <c r="K154" s="21" t="s">
        <v>1104</v>
      </c>
    </row>
    <row r="155" spans="1:11" x14ac:dyDescent="0.25">
      <c r="A155" t="s">
        <v>269</v>
      </c>
      <c r="B155" s="21">
        <v>124</v>
      </c>
      <c r="C155" s="21">
        <v>124</v>
      </c>
      <c r="D155" s="21" t="s">
        <v>1104</v>
      </c>
      <c r="E155" s="21" t="s">
        <v>1104</v>
      </c>
      <c r="F155" s="21" t="s">
        <v>1104</v>
      </c>
      <c r="G155" s="21" t="s">
        <v>1104</v>
      </c>
      <c r="H155" s="21">
        <v>100</v>
      </c>
      <c r="I155" s="21" t="s">
        <v>1104</v>
      </c>
      <c r="J155" s="21" t="s">
        <v>1104</v>
      </c>
      <c r="K155" s="21" t="s">
        <v>1104</v>
      </c>
    </row>
    <row r="156" spans="1:11" x14ac:dyDescent="0.25">
      <c r="A156" t="s">
        <v>270</v>
      </c>
      <c r="B156" s="21">
        <v>143</v>
      </c>
      <c r="C156" s="21">
        <v>136</v>
      </c>
      <c r="D156" s="21" t="s">
        <v>1104</v>
      </c>
      <c r="E156" s="21">
        <v>3</v>
      </c>
      <c r="F156" s="21" t="s">
        <v>1104</v>
      </c>
      <c r="G156" s="21">
        <v>4</v>
      </c>
      <c r="H156" s="21">
        <v>97.841726618704996</v>
      </c>
      <c r="I156" s="21" t="s">
        <v>1104</v>
      </c>
      <c r="J156" s="21">
        <v>2.1582733812949599</v>
      </c>
      <c r="K156" s="21" t="s">
        <v>1104</v>
      </c>
    </row>
    <row r="157" spans="1:11" x14ac:dyDescent="0.25">
      <c r="A157" t="s">
        <v>271</v>
      </c>
      <c r="B157" s="21">
        <v>4269</v>
      </c>
      <c r="C157" s="21">
        <v>4078</v>
      </c>
      <c r="D157" s="21">
        <v>143</v>
      </c>
      <c r="E157" s="21">
        <v>34</v>
      </c>
      <c r="F157" s="21" t="s">
        <v>1104</v>
      </c>
      <c r="G157" s="21">
        <v>14</v>
      </c>
      <c r="H157" s="21">
        <v>95.840188014101003</v>
      </c>
      <c r="I157" s="21">
        <v>3.3607520564042299</v>
      </c>
      <c r="J157" s="21">
        <v>0.79905992949471205</v>
      </c>
      <c r="K157" s="21" t="s">
        <v>1104</v>
      </c>
    </row>
    <row r="158" spans="1:11" x14ac:dyDescent="0.25">
      <c r="A158" t="s">
        <v>272</v>
      </c>
      <c r="B158" s="21">
        <v>195</v>
      </c>
      <c r="C158" s="21">
        <v>189</v>
      </c>
      <c r="D158" s="21" t="s">
        <v>1104</v>
      </c>
      <c r="E158" s="21" t="s">
        <v>1104</v>
      </c>
      <c r="F158" s="21">
        <v>6</v>
      </c>
      <c r="G158" s="21" t="s">
        <v>1104</v>
      </c>
      <c r="H158" s="21">
        <v>96.923076923076906</v>
      </c>
      <c r="I158" s="21" t="s">
        <v>1104</v>
      </c>
      <c r="J158" s="21" t="s">
        <v>1104</v>
      </c>
      <c r="K158" s="21">
        <v>3.07692307692307</v>
      </c>
    </row>
    <row r="159" spans="1:11" x14ac:dyDescent="0.25">
      <c r="A159" t="s">
        <v>274</v>
      </c>
      <c r="B159" s="21">
        <v>54709</v>
      </c>
      <c r="C159" s="21">
        <v>51549</v>
      </c>
      <c r="D159" s="21">
        <v>1387</v>
      </c>
      <c r="E159" s="21">
        <v>368</v>
      </c>
      <c r="F159" s="21">
        <v>42</v>
      </c>
      <c r="G159" s="21">
        <v>1363</v>
      </c>
      <c r="H159" s="21">
        <v>96.631425036553793</v>
      </c>
      <c r="I159" s="21">
        <v>2.6000074982191701</v>
      </c>
      <c r="J159" s="21">
        <v>0.68983616391107105</v>
      </c>
      <c r="K159" s="21">
        <v>7.8731301315937405E-2</v>
      </c>
    </row>
    <row r="160" spans="1:11" x14ac:dyDescent="0.25">
      <c r="A160" t="s">
        <v>275</v>
      </c>
      <c r="B160" s="21">
        <v>3503</v>
      </c>
      <c r="C160" s="21">
        <v>3355</v>
      </c>
      <c r="D160" s="21">
        <v>107</v>
      </c>
      <c r="E160" s="21">
        <v>39</v>
      </c>
      <c r="F160" s="21" t="s">
        <v>1104</v>
      </c>
      <c r="G160" s="21">
        <v>2</v>
      </c>
      <c r="H160" s="21">
        <v>95.829762924878594</v>
      </c>
      <c r="I160" s="21">
        <v>3.0562696372464999</v>
      </c>
      <c r="J160" s="21">
        <v>1.1139674378748901</v>
      </c>
      <c r="K160" s="21" t="s">
        <v>1104</v>
      </c>
    </row>
    <row r="161" spans="1:11" x14ac:dyDescent="0.25">
      <c r="A161" t="s">
        <v>276</v>
      </c>
      <c r="B161" s="21">
        <v>1035</v>
      </c>
      <c r="C161" s="21">
        <v>967</v>
      </c>
      <c r="D161" s="21">
        <v>32</v>
      </c>
      <c r="E161" s="21">
        <v>4</v>
      </c>
      <c r="F161" s="21" t="s">
        <v>1104</v>
      </c>
      <c r="G161" s="21">
        <v>32</v>
      </c>
      <c r="H161" s="21">
        <v>96.410767696909204</v>
      </c>
      <c r="I161" s="21">
        <v>3.1904287138584202</v>
      </c>
      <c r="J161" s="21">
        <v>0.39880358923230302</v>
      </c>
      <c r="K161" s="21" t="s">
        <v>1104</v>
      </c>
    </row>
    <row r="162" spans="1:11" x14ac:dyDescent="0.25">
      <c r="A162" t="s">
        <v>277</v>
      </c>
      <c r="B162" s="21">
        <v>1194</v>
      </c>
      <c r="C162" s="21">
        <v>1117</v>
      </c>
      <c r="D162" s="21">
        <v>50</v>
      </c>
      <c r="E162" s="21">
        <v>17</v>
      </c>
      <c r="F162" s="21" t="s">
        <v>1104</v>
      </c>
      <c r="G162" s="21">
        <v>10</v>
      </c>
      <c r="H162" s="21">
        <v>94.341216216216196</v>
      </c>
      <c r="I162" s="21">
        <v>4.2229729729729701</v>
      </c>
      <c r="J162" s="21">
        <v>1.4358108108108101</v>
      </c>
      <c r="K162" s="21" t="s">
        <v>1104</v>
      </c>
    </row>
    <row r="163" spans="1:11" x14ac:dyDescent="0.25">
      <c r="A163" t="s">
        <v>278</v>
      </c>
      <c r="B163" s="21">
        <v>3435</v>
      </c>
      <c r="C163" s="21">
        <v>3287</v>
      </c>
      <c r="D163" s="21">
        <v>107</v>
      </c>
      <c r="E163" s="21">
        <v>32</v>
      </c>
      <c r="F163" s="21">
        <v>1</v>
      </c>
      <c r="G163" s="21">
        <v>8</v>
      </c>
      <c r="H163" s="21">
        <v>95.914794280711902</v>
      </c>
      <c r="I163" s="21">
        <v>3.1222643711701101</v>
      </c>
      <c r="J163" s="21">
        <v>0.93376130726582995</v>
      </c>
      <c r="K163" s="21">
        <v>2.9180040852057099E-2</v>
      </c>
    </row>
    <row r="164" spans="1:11" x14ac:dyDescent="0.25">
      <c r="A164" t="s">
        <v>279</v>
      </c>
      <c r="B164" s="21">
        <v>3099</v>
      </c>
      <c r="C164" s="21">
        <v>3005</v>
      </c>
      <c r="D164" s="21">
        <v>67</v>
      </c>
      <c r="E164" s="21">
        <v>25</v>
      </c>
      <c r="F164" s="21">
        <v>1</v>
      </c>
      <c r="G164" s="21">
        <v>1</v>
      </c>
      <c r="H164" s="21">
        <v>96.998063266623603</v>
      </c>
      <c r="I164" s="21">
        <v>2.16268560361523</v>
      </c>
      <c r="J164" s="21">
        <v>0.80697224015493796</v>
      </c>
      <c r="K164" s="21">
        <v>3.22788896061975E-2</v>
      </c>
    </row>
    <row r="165" spans="1:11" x14ac:dyDescent="0.25">
      <c r="A165" t="s">
        <v>280</v>
      </c>
      <c r="B165" s="21">
        <v>6231</v>
      </c>
      <c r="C165" s="21">
        <v>6016</v>
      </c>
      <c r="D165" s="21">
        <v>157</v>
      </c>
      <c r="E165" s="21">
        <v>39</v>
      </c>
      <c r="F165" s="21" t="s">
        <v>1104</v>
      </c>
      <c r="G165" s="21">
        <v>19</v>
      </c>
      <c r="H165" s="21">
        <v>96.844816484223998</v>
      </c>
      <c r="I165" s="21">
        <v>2.52736638763683</v>
      </c>
      <c r="J165" s="21">
        <v>0.62781712813908497</v>
      </c>
      <c r="K165" s="21" t="s">
        <v>1104</v>
      </c>
    </row>
    <row r="166" spans="1:11" x14ac:dyDescent="0.25">
      <c r="A166" t="s">
        <v>281</v>
      </c>
      <c r="B166" s="21">
        <v>15080</v>
      </c>
      <c r="C166" s="21">
        <v>13403</v>
      </c>
      <c r="D166" s="21">
        <v>399</v>
      </c>
      <c r="E166" s="21">
        <v>97</v>
      </c>
      <c r="F166" s="21">
        <v>9</v>
      </c>
      <c r="G166" s="21">
        <v>1172</v>
      </c>
      <c r="H166" s="21">
        <v>96.368996261144602</v>
      </c>
      <c r="I166" s="21">
        <v>2.8688524590163902</v>
      </c>
      <c r="J166" s="21">
        <v>0.69744032211676699</v>
      </c>
      <c r="K166" s="21">
        <v>6.4710957722174195E-2</v>
      </c>
    </row>
    <row r="167" spans="1:11" x14ac:dyDescent="0.25">
      <c r="A167" t="s">
        <v>282</v>
      </c>
      <c r="B167" s="21">
        <v>2299</v>
      </c>
      <c r="C167" s="21">
        <v>2236</v>
      </c>
      <c r="D167" s="21">
        <v>40</v>
      </c>
      <c r="E167" s="21">
        <v>16</v>
      </c>
      <c r="F167" s="21">
        <v>1</v>
      </c>
      <c r="G167" s="21">
        <v>6</v>
      </c>
      <c r="H167" s="21">
        <v>97.514173571740002</v>
      </c>
      <c r="I167" s="21">
        <v>1.7444395987788901</v>
      </c>
      <c r="J167" s="21">
        <v>0.69777583951155697</v>
      </c>
      <c r="K167" s="21">
        <v>4.3610989969472297E-2</v>
      </c>
    </row>
    <row r="168" spans="1:11" x14ac:dyDescent="0.25">
      <c r="A168" t="s">
        <v>283</v>
      </c>
      <c r="B168" s="21">
        <v>4723</v>
      </c>
      <c r="C168" s="21">
        <v>4502</v>
      </c>
      <c r="D168" s="21">
        <v>138</v>
      </c>
      <c r="E168" s="21">
        <v>46</v>
      </c>
      <c r="F168" s="21" t="s">
        <v>1104</v>
      </c>
      <c r="G168" s="21">
        <v>37</v>
      </c>
      <c r="H168" s="21">
        <v>96.073410157917195</v>
      </c>
      <c r="I168" s="21">
        <v>2.9449423815620999</v>
      </c>
      <c r="J168" s="21">
        <v>0.98164746052069995</v>
      </c>
      <c r="K168" s="21" t="s">
        <v>1104</v>
      </c>
    </row>
    <row r="169" spans="1:11" x14ac:dyDescent="0.25">
      <c r="A169" t="s">
        <v>284</v>
      </c>
      <c r="B169" s="21">
        <v>9233</v>
      </c>
      <c r="C169" s="21">
        <v>8778</v>
      </c>
      <c r="D169" s="21">
        <v>267</v>
      </c>
      <c r="E169" s="21">
        <v>91</v>
      </c>
      <c r="F169" s="21" t="s">
        <v>1104</v>
      </c>
      <c r="G169" s="21">
        <v>97</v>
      </c>
      <c r="H169" s="21">
        <v>96.081436077057703</v>
      </c>
      <c r="I169" s="21">
        <v>2.9225043782837101</v>
      </c>
      <c r="J169" s="21">
        <v>0.996059544658493</v>
      </c>
      <c r="K169" s="21" t="s">
        <v>1104</v>
      </c>
    </row>
    <row r="170" spans="1:11" x14ac:dyDescent="0.25">
      <c r="A170" t="s">
        <v>285</v>
      </c>
      <c r="B170" s="21">
        <v>140</v>
      </c>
      <c r="C170" s="21">
        <v>136</v>
      </c>
      <c r="D170" s="21" t="s">
        <v>1104</v>
      </c>
      <c r="E170" s="21" t="s">
        <v>1104</v>
      </c>
      <c r="F170" s="21" t="s">
        <v>1104</v>
      </c>
      <c r="G170" s="21">
        <v>4</v>
      </c>
      <c r="H170" s="21">
        <v>100</v>
      </c>
      <c r="I170" s="21" t="s">
        <v>1104</v>
      </c>
      <c r="J170" s="21" t="s">
        <v>1104</v>
      </c>
      <c r="K170" s="21" t="s">
        <v>1104</v>
      </c>
    </row>
    <row r="171" spans="1:11" x14ac:dyDescent="0.25">
      <c r="A171" t="s">
        <v>286</v>
      </c>
      <c r="B171" s="21">
        <v>153</v>
      </c>
      <c r="C171" s="21">
        <v>149</v>
      </c>
      <c r="D171" s="21" t="s">
        <v>1104</v>
      </c>
      <c r="E171" s="21">
        <v>1</v>
      </c>
      <c r="F171" s="21">
        <v>1</v>
      </c>
      <c r="G171" s="21">
        <v>2</v>
      </c>
      <c r="H171" s="21">
        <v>98.675496688741703</v>
      </c>
      <c r="I171" s="21" t="s">
        <v>1104</v>
      </c>
      <c r="J171" s="21">
        <v>0.66225165562913901</v>
      </c>
      <c r="K171" s="21">
        <v>0.66225165562913901</v>
      </c>
    </row>
    <row r="172" spans="1:11" x14ac:dyDescent="0.25">
      <c r="A172" t="s">
        <v>287</v>
      </c>
      <c r="B172" s="21">
        <v>4428</v>
      </c>
      <c r="C172" s="21">
        <v>4210</v>
      </c>
      <c r="D172" s="21">
        <v>171</v>
      </c>
      <c r="E172" s="21">
        <v>42</v>
      </c>
      <c r="F172" s="21" t="s">
        <v>1104</v>
      </c>
      <c r="G172" s="21">
        <v>5</v>
      </c>
      <c r="H172" s="21">
        <v>95.184264074157795</v>
      </c>
      <c r="I172" s="21">
        <v>3.86615419398598</v>
      </c>
      <c r="J172" s="21">
        <v>0.94958173185620598</v>
      </c>
      <c r="K172" s="21" t="s">
        <v>1104</v>
      </c>
    </row>
    <row r="173" spans="1:11" x14ac:dyDescent="0.25">
      <c r="A173" t="s">
        <v>288</v>
      </c>
      <c r="B173" s="21">
        <v>172</v>
      </c>
      <c r="C173" s="21">
        <v>163</v>
      </c>
      <c r="D173" s="21">
        <v>1</v>
      </c>
      <c r="E173" s="21" t="s">
        <v>1104</v>
      </c>
      <c r="F173" s="21">
        <v>1</v>
      </c>
      <c r="G173" s="21">
        <v>7</v>
      </c>
      <c r="H173" s="21">
        <v>98.787878787878796</v>
      </c>
      <c r="I173" s="21">
        <v>0.60606060606060597</v>
      </c>
      <c r="J173" s="21" t="s">
        <v>1104</v>
      </c>
      <c r="K173" s="21">
        <v>0.60606060606060597</v>
      </c>
    </row>
    <row r="174" spans="1:11" x14ac:dyDescent="0.25">
      <c r="A174" t="s">
        <v>290</v>
      </c>
      <c r="B174" s="21">
        <v>54725</v>
      </c>
      <c r="C174" s="21">
        <v>51324</v>
      </c>
      <c r="D174" s="21">
        <v>1536</v>
      </c>
      <c r="E174" s="21">
        <v>449</v>
      </c>
      <c r="F174" s="21">
        <v>14</v>
      </c>
      <c r="G174" s="21">
        <v>1402</v>
      </c>
      <c r="H174" s="21">
        <v>96.251148660052806</v>
      </c>
      <c r="I174" s="21">
        <v>2.8805581081334499</v>
      </c>
      <c r="J174" s="21">
        <v>0.84203814489057205</v>
      </c>
      <c r="K174" s="21">
        <v>2.6255086923091302E-2</v>
      </c>
    </row>
    <row r="175" spans="1:11" x14ac:dyDescent="0.25">
      <c r="A175" t="s">
        <v>291</v>
      </c>
      <c r="B175" s="21">
        <v>3419</v>
      </c>
      <c r="C175" s="21">
        <v>3246</v>
      </c>
      <c r="D175" s="21">
        <v>143</v>
      </c>
      <c r="E175" s="21">
        <v>27</v>
      </c>
      <c r="F175" s="21">
        <v>1</v>
      </c>
      <c r="G175" s="21">
        <v>2</v>
      </c>
      <c r="H175" s="21">
        <v>94.995610184372197</v>
      </c>
      <c r="I175" s="21">
        <v>4.1849575651155897</v>
      </c>
      <c r="J175" s="21">
        <v>0.79016681299385405</v>
      </c>
      <c r="K175" s="21">
        <v>2.9265437518290801E-2</v>
      </c>
    </row>
    <row r="176" spans="1:11" x14ac:dyDescent="0.25">
      <c r="A176" t="s">
        <v>292</v>
      </c>
      <c r="B176" s="21">
        <v>1047</v>
      </c>
      <c r="C176" s="21">
        <v>990</v>
      </c>
      <c r="D176" s="21">
        <v>48</v>
      </c>
      <c r="E176" s="21">
        <v>6</v>
      </c>
      <c r="F176" s="21">
        <v>1</v>
      </c>
      <c r="G176" s="21">
        <v>2</v>
      </c>
      <c r="H176" s="21">
        <v>94.736842105263094</v>
      </c>
      <c r="I176" s="21">
        <v>4.5933014354066897</v>
      </c>
      <c r="J176" s="21">
        <v>0.57416267942583699</v>
      </c>
      <c r="K176" s="21">
        <v>9.5693779904306206E-2</v>
      </c>
    </row>
    <row r="177" spans="1:11" x14ac:dyDescent="0.25">
      <c r="A177" t="s">
        <v>293</v>
      </c>
      <c r="B177" s="21">
        <v>1253</v>
      </c>
      <c r="C177" s="21">
        <v>1184</v>
      </c>
      <c r="D177" s="21">
        <v>52</v>
      </c>
      <c r="E177" s="21">
        <v>9</v>
      </c>
      <c r="F177" s="21">
        <v>2</v>
      </c>
      <c r="G177" s="21">
        <v>6</v>
      </c>
      <c r="H177" s="21">
        <v>94.947874899759398</v>
      </c>
      <c r="I177" s="21">
        <v>4.1700080192461897</v>
      </c>
      <c r="J177" s="21">
        <v>0.72173215717722505</v>
      </c>
      <c r="K177" s="21">
        <v>0.16038492381716099</v>
      </c>
    </row>
    <row r="178" spans="1:11" x14ac:dyDescent="0.25">
      <c r="A178" t="s">
        <v>294</v>
      </c>
      <c r="B178" s="21">
        <v>3318</v>
      </c>
      <c r="C178" s="21">
        <v>3218</v>
      </c>
      <c r="D178" s="21">
        <v>62</v>
      </c>
      <c r="E178" s="21">
        <v>30</v>
      </c>
      <c r="F178" s="21" t="s">
        <v>1104</v>
      </c>
      <c r="G178" s="21">
        <v>8</v>
      </c>
      <c r="H178" s="21">
        <v>97.220543806646504</v>
      </c>
      <c r="I178" s="21">
        <v>1.87311178247734</v>
      </c>
      <c r="J178" s="21">
        <v>0.90634441087613304</v>
      </c>
      <c r="K178" s="21" t="s">
        <v>1104</v>
      </c>
    </row>
    <row r="179" spans="1:11" x14ac:dyDescent="0.25">
      <c r="A179" t="s">
        <v>295</v>
      </c>
      <c r="B179" s="21">
        <v>3089</v>
      </c>
      <c r="C179" s="21">
        <v>2962</v>
      </c>
      <c r="D179" s="21">
        <v>108</v>
      </c>
      <c r="E179" s="21">
        <v>17</v>
      </c>
      <c r="F179" s="21" t="s">
        <v>1104</v>
      </c>
      <c r="G179" s="21">
        <v>2</v>
      </c>
      <c r="H179" s="21">
        <v>95.950761256883695</v>
      </c>
      <c r="I179" s="21">
        <v>3.4985422740524701</v>
      </c>
      <c r="J179" s="21">
        <v>0.55069646906381597</v>
      </c>
      <c r="K179" s="21" t="s">
        <v>1104</v>
      </c>
    </row>
    <row r="180" spans="1:11" x14ac:dyDescent="0.25">
      <c r="A180" t="s">
        <v>296</v>
      </c>
      <c r="B180" s="21">
        <v>6416</v>
      </c>
      <c r="C180" s="21">
        <v>6199</v>
      </c>
      <c r="D180" s="21">
        <v>147</v>
      </c>
      <c r="E180" s="21">
        <v>60</v>
      </c>
      <c r="F180" s="21" t="s">
        <v>1104</v>
      </c>
      <c r="G180" s="21">
        <v>10</v>
      </c>
      <c r="H180" s="21">
        <v>96.768654386512594</v>
      </c>
      <c r="I180" s="21">
        <v>2.2947236965344899</v>
      </c>
      <c r="J180" s="21">
        <v>0.93662191695285602</v>
      </c>
      <c r="K180" s="21" t="s">
        <v>1104</v>
      </c>
    </row>
    <row r="181" spans="1:11" x14ac:dyDescent="0.25">
      <c r="A181" t="s">
        <v>297</v>
      </c>
      <c r="B181" s="21">
        <v>14866</v>
      </c>
      <c r="C181" s="21">
        <v>14218</v>
      </c>
      <c r="D181" s="21">
        <v>432</v>
      </c>
      <c r="E181" s="21">
        <v>109</v>
      </c>
      <c r="F181" s="21">
        <v>11</v>
      </c>
      <c r="G181" s="21">
        <v>96</v>
      </c>
      <c r="H181" s="21">
        <v>96.262694651320203</v>
      </c>
      <c r="I181" s="21">
        <v>2.9248476641841501</v>
      </c>
      <c r="J181" s="21">
        <v>0.73798239675016897</v>
      </c>
      <c r="K181" s="21">
        <v>7.4475287745429899E-2</v>
      </c>
    </row>
    <row r="182" spans="1:11" x14ac:dyDescent="0.25">
      <c r="A182" t="s">
        <v>298</v>
      </c>
      <c r="B182" s="21">
        <v>2209</v>
      </c>
      <c r="C182" s="21">
        <v>2128</v>
      </c>
      <c r="D182" s="21">
        <v>53</v>
      </c>
      <c r="E182" s="21">
        <v>17</v>
      </c>
      <c r="F182" s="21" t="s">
        <v>1104</v>
      </c>
      <c r="G182" s="21">
        <v>11</v>
      </c>
      <c r="H182" s="21">
        <v>96.815286624203793</v>
      </c>
      <c r="I182" s="21">
        <v>2.4112829845313901</v>
      </c>
      <c r="J182" s="21">
        <v>0.77343039126478597</v>
      </c>
      <c r="K182" s="21" t="s">
        <v>1104</v>
      </c>
    </row>
    <row r="183" spans="1:11" x14ac:dyDescent="0.25">
      <c r="A183" t="s">
        <v>299</v>
      </c>
      <c r="B183" s="21">
        <v>4445</v>
      </c>
      <c r="C183" s="21">
        <v>4258</v>
      </c>
      <c r="D183" s="21">
        <v>136</v>
      </c>
      <c r="E183" s="21">
        <v>38</v>
      </c>
      <c r="F183" s="21">
        <v>3</v>
      </c>
      <c r="G183" s="21">
        <v>10</v>
      </c>
      <c r="H183" s="21">
        <v>96.009019165727096</v>
      </c>
      <c r="I183" s="21">
        <v>3.0665163472378798</v>
      </c>
      <c r="J183" s="21">
        <v>0.85682074408117204</v>
      </c>
      <c r="K183" s="21">
        <v>6.7643742953776703E-2</v>
      </c>
    </row>
    <row r="184" spans="1:11" x14ac:dyDescent="0.25">
      <c r="A184" t="s">
        <v>300</v>
      </c>
      <c r="B184" s="21">
        <v>9308</v>
      </c>
      <c r="C184" s="21">
        <v>8823</v>
      </c>
      <c r="D184" s="21">
        <v>306</v>
      </c>
      <c r="E184" s="21">
        <v>75</v>
      </c>
      <c r="F184" s="21">
        <v>1</v>
      </c>
      <c r="G184" s="21">
        <v>103</v>
      </c>
      <c r="H184" s="21">
        <v>95.850081477457906</v>
      </c>
      <c r="I184" s="21">
        <v>3.32428028245518</v>
      </c>
      <c r="J184" s="21">
        <v>0.81477457903313399</v>
      </c>
      <c r="K184" s="21">
        <v>1.0863661053775101E-2</v>
      </c>
    </row>
    <row r="185" spans="1:11" x14ac:dyDescent="0.25">
      <c r="A185" t="s">
        <v>301</v>
      </c>
      <c r="B185" s="21">
        <v>124</v>
      </c>
      <c r="C185" s="21">
        <v>124</v>
      </c>
      <c r="D185" s="21" t="s">
        <v>1104</v>
      </c>
      <c r="E185" s="21" t="s">
        <v>1104</v>
      </c>
      <c r="F185" s="21" t="s">
        <v>1104</v>
      </c>
      <c r="G185" s="21" t="s">
        <v>1104</v>
      </c>
      <c r="H185" s="21">
        <v>100</v>
      </c>
      <c r="I185" s="21" t="s">
        <v>1104</v>
      </c>
      <c r="J185" s="21" t="s">
        <v>1104</v>
      </c>
      <c r="K185" s="21" t="s">
        <v>1104</v>
      </c>
    </row>
    <row r="186" spans="1:11" x14ac:dyDescent="0.25">
      <c r="A186" t="s">
        <v>302</v>
      </c>
      <c r="B186" s="21">
        <v>125</v>
      </c>
      <c r="C186" s="21">
        <v>124</v>
      </c>
      <c r="D186" s="21">
        <v>1</v>
      </c>
      <c r="E186" s="21" t="s">
        <v>1104</v>
      </c>
      <c r="F186" s="21" t="s">
        <v>1104</v>
      </c>
      <c r="G186" s="21" t="s">
        <v>1104</v>
      </c>
      <c r="H186" s="21">
        <v>99.2</v>
      </c>
      <c r="I186" s="21">
        <v>0.8</v>
      </c>
      <c r="J186" s="21" t="s">
        <v>1104</v>
      </c>
      <c r="K186" s="21" t="s">
        <v>1104</v>
      </c>
    </row>
    <row r="187" spans="1:11" x14ac:dyDescent="0.25">
      <c r="A187" t="s">
        <v>303</v>
      </c>
      <c r="B187" s="21">
        <v>4179</v>
      </c>
      <c r="C187" s="21">
        <v>3981</v>
      </c>
      <c r="D187" s="21">
        <v>139</v>
      </c>
      <c r="E187" s="21">
        <v>43</v>
      </c>
      <c r="F187" s="21" t="s">
        <v>1104</v>
      </c>
      <c r="G187" s="21">
        <v>16</v>
      </c>
      <c r="H187" s="21">
        <v>95.628152774441503</v>
      </c>
      <c r="I187" s="21">
        <v>3.3389382656737898</v>
      </c>
      <c r="J187" s="21">
        <v>1.0329089598846899</v>
      </c>
      <c r="K187" s="21" t="s">
        <v>1104</v>
      </c>
    </row>
    <row r="188" spans="1:11" x14ac:dyDescent="0.25">
      <c r="A188" t="s">
        <v>304</v>
      </c>
      <c r="B188" s="21">
        <v>183</v>
      </c>
      <c r="C188" s="21">
        <v>181</v>
      </c>
      <c r="D188" s="21" t="s">
        <v>1104</v>
      </c>
      <c r="E188" s="21">
        <v>1</v>
      </c>
      <c r="F188" s="21" t="s">
        <v>1104</v>
      </c>
      <c r="G188" s="21">
        <v>1</v>
      </c>
      <c r="H188" s="21">
        <v>99.450549450549403</v>
      </c>
      <c r="I188" s="21" t="s">
        <v>1104</v>
      </c>
      <c r="J188" s="21">
        <v>0.54945054945054905</v>
      </c>
      <c r="K188" s="21" t="s">
        <v>1104</v>
      </c>
    </row>
    <row r="189" spans="1:11" x14ac:dyDescent="0.25">
      <c r="A189" t="s">
        <v>306</v>
      </c>
      <c r="B189" s="21">
        <v>53981</v>
      </c>
      <c r="C189" s="21">
        <v>51636</v>
      </c>
      <c r="D189" s="21">
        <v>1627</v>
      </c>
      <c r="E189" s="21">
        <v>432</v>
      </c>
      <c r="F189" s="21">
        <v>19</v>
      </c>
      <c r="G189" s="21">
        <v>267</v>
      </c>
      <c r="H189" s="21">
        <v>96.131362400863793</v>
      </c>
      <c r="I189" s="21">
        <v>3.0290054734333598</v>
      </c>
      <c r="J189" s="21">
        <v>0.80425959712551598</v>
      </c>
      <c r="K189" s="21">
        <v>3.5372528577279599E-2</v>
      </c>
    </row>
    <row r="190" spans="1:11" x14ac:dyDescent="0.25">
      <c r="A190" t="s">
        <v>307</v>
      </c>
      <c r="B190" s="21">
        <v>3296</v>
      </c>
      <c r="C190" s="21">
        <v>3141</v>
      </c>
      <c r="D190" s="21">
        <v>112</v>
      </c>
      <c r="E190" s="21">
        <v>36</v>
      </c>
      <c r="F190" s="21">
        <v>2</v>
      </c>
      <c r="G190" s="21">
        <v>5</v>
      </c>
      <c r="H190" s="21">
        <v>95.442114858705494</v>
      </c>
      <c r="I190" s="21">
        <v>3.4032209054998401</v>
      </c>
      <c r="J190" s="21">
        <v>1.0938924339106599</v>
      </c>
      <c r="K190" s="21">
        <v>6.0771801883925801E-2</v>
      </c>
    </row>
    <row r="191" spans="1:11" x14ac:dyDescent="0.25">
      <c r="A191" t="s">
        <v>308</v>
      </c>
      <c r="B191" s="21">
        <v>976</v>
      </c>
      <c r="C191" s="21">
        <v>923</v>
      </c>
      <c r="D191" s="21">
        <v>41</v>
      </c>
      <c r="E191" s="21">
        <v>7</v>
      </c>
      <c r="F191" s="21" t="s">
        <v>1104</v>
      </c>
      <c r="G191" s="21">
        <v>5</v>
      </c>
      <c r="H191" s="21">
        <v>95.056642636457198</v>
      </c>
      <c r="I191" s="21">
        <v>4.22245108135942</v>
      </c>
      <c r="J191" s="21">
        <v>0.72090628218331598</v>
      </c>
      <c r="K191" s="21" t="s">
        <v>1104</v>
      </c>
    </row>
    <row r="192" spans="1:11" x14ac:dyDescent="0.25">
      <c r="A192" t="s">
        <v>309</v>
      </c>
      <c r="B192" s="21">
        <v>1221</v>
      </c>
      <c r="C192" s="21">
        <v>1157</v>
      </c>
      <c r="D192" s="21">
        <v>51</v>
      </c>
      <c r="E192" s="21">
        <v>10</v>
      </c>
      <c r="F192" s="21">
        <v>1</v>
      </c>
      <c r="G192" s="21">
        <v>2</v>
      </c>
      <c r="H192" s="21">
        <v>94.913863822805496</v>
      </c>
      <c r="I192" s="21">
        <v>4.1837571780147602</v>
      </c>
      <c r="J192" s="21">
        <v>0.82034454470877705</v>
      </c>
      <c r="K192" s="21">
        <v>8.2034454470877705E-2</v>
      </c>
    </row>
    <row r="193" spans="1:11" x14ac:dyDescent="0.25">
      <c r="A193" t="s">
        <v>310</v>
      </c>
      <c r="B193" s="21">
        <v>3315</v>
      </c>
      <c r="C193" s="21">
        <v>3198</v>
      </c>
      <c r="D193" s="21">
        <v>72</v>
      </c>
      <c r="E193" s="21">
        <v>33</v>
      </c>
      <c r="F193" s="21" t="s">
        <v>1104</v>
      </c>
      <c r="G193" s="21">
        <v>12</v>
      </c>
      <c r="H193" s="21">
        <v>96.821071752951795</v>
      </c>
      <c r="I193" s="21">
        <v>2.1798365122615802</v>
      </c>
      <c r="J193" s="21">
        <v>0.999091734786557</v>
      </c>
      <c r="K193" s="21" t="s">
        <v>1104</v>
      </c>
    </row>
    <row r="194" spans="1:11" x14ac:dyDescent="0.25">
      <c r="A194" t="s">
        <v>311</v>
      </c>
      <c r="B194" s="21">
        <v>3073</v>
      </c>
      <c r="C194" s="21">
        <v>2962</v>
      </c>
      <c r="D194" s="21">
        <v>85</v>
      </c>
      <c r="E194" s="21">
        <v>22</v>
      </c>
      <c r="F194" s="21" t="s">
        <v>1104</v>
      </c>
      <c r="G194" s="21">
        <v>4</v>
      </c>
      <c r="H194" s="21">
        <v>96.513522319973902</v>
      </c>
      <c r="I194" s="21">
        <v>2.7696318018898598</v>
      </c>
      <c r="J194" s="21">
        <v>0.71684587813620004</v>
      </c>
      <c r="K194" s="21" t="s">
        <v>1104</v>
      </c>
    </row>
    <row r="195" spans="1:11" x14ac:dyDescent="0.25">
      <c r="A195" t="s">
        <v>312</v>
      </c>
      <c r="B195" s="21">
        <v>6223</v>
      </c>
      <c r="C195" s="21">
        <v>5976</v>
      </c>
      <c r="D195" s="21">
        <v>204</v>
      </c>
      <c r="E195" s="21">
        <v>40</v>
      </c>
      <c r="F195" s="21" t="s">
        <v>1104</v>
      </c>
      <c r="G195" s="21">
        <v>3</v>
      </c>
      <c r="H195" s="21">
        <v>96.077170418006403</v>
      </c>
      <c r="I195" s="21">
        <v>3.2797427652733102</v>
      </c>
      <c r="J195" s="21">
        <v>0.64308681672025703</v>
      </c>
      <c r="K195" s="21" t="s">
        <v>1104</v>
      </c>
    </row>
    <row r="196" spans="1:11" x14ac:dyDescent="0.25">
      <c r="A196" t="s">
        <v>313</v>
      </c>
      <c r="B196" s="21">
        <v>14681</v>
      </c>
      <c r="C196" s="21">
        <v>14083</v>
      </c>
      <c r="D196" s="21">
        <v>394</v>
      </c>
      <c r="E196" s="21">
        <v>111</v>
      </c>
      <c r="F196" s="21">
        <v>4</v>
      </c>
      <c r="G196" s="21">
        <v>89</v>
      </c>
      <c r="H196" s="21">
        <v>96.511787280701697</v>
      </c>
      <c r="I196" s="21">
        <v>2.7001096491227998</v>
      </c>
      <c r="J196" s="21">
        <v>0.76069078947368396</v>
      </c>
      <c r="K196" s="21">
        <v>2.7412280701754301E-2</v>
      </c>
    </row>
    <row r="197" spans="1:11" x14ac:dyDescent="0.25">
      <c r="A197" t="s">
        <v>314</v>
      </c>
      <c r="B197" s="21">
        <v>2147</v>
      </c>
      <c r="C197" s="21">
        <v>2022</v>
      </c>
      <c r="D197" s="21">
        <v>97</v>
      </c>
      <c r="E197" s="21">
        <v>20</v>
      </c>
      <c r="F197" s="21">
        <v>1</v>
      </c>
      <c r="G197" s="21">
        <v>7</v>
      </c>
      <c r="H197" s="21">
        <v>94.485981308411198</v>
      </c>
      <c r="I197" s="21">
        <v>4.5327102803738297</v>
      </c>
      <c r="J197" s="21">
        <v>0.934579439252336</v>
      </c>
      <c r="K197" s="21">
        <v>4.67289719626168E-2</v>
      </c>
    </row>
    <row r="198" spans="1:11" x14ac:dyDescent="0.25">
      <c r="A198" t="s">
        <v>315</v>
      </c>
      <c r="B198" s="21">
        <v>4435</v>
      </c>
      <c r="C198" s="21">
        <v>4244</v>
      </c>
      <c r="D198" s="21">
        <v>147</v>
      </c>
      <c r="E198" s="21">
        <v>40</v>
      </c>
      <c r="F198" s="21">
        <v>3</v>
      </c>
      <c r="G198" s="21">
        <v>1</v>
      </c>
      <c r="H198" s="21">
        <v>95.714930085701397</v>
      </c>
      <c r="I198" s="21">
        <v>3.3152909336941798</v>
      </c>
      <c r="J198" s="21">
        <v>0.90211998195760001</v>
      </c>
      <c r="K198" s="21">
        <v>6.7658998646819998E-2</v>
      </c>
    </row>
    <row r="199" spans="1:11" x14ac:dyDescent="0.25">
      <c r="A199" t="s">
        <v>316</v>
      </c>
      <c r="B199" s="21">
        <v>9143</v>
      </c>
      <c r="C199" s="21">
        <v>8558</v>
      </c>
      <c r="D199" s="21">
        <v>362</v>
      </c>
      <c r="E199" s="21">
        <v>86</v>
      </c>
      <c r="F199" s="21">
        <v>1</v>
      </c>
      <c r="G199" s="21">
        <v>136</v>
      </c>
      <c r="H199" s="21">
        <v>95.014988342400301</v>
      </c>
      <c r="I199" s="21">
        <v>4.0190962584656296</v>
      </c>
      <c r="J199" s="21">
        <v>0.95481292328189105</v>
      </c>
      <c r="K199" s="21">
        <v>1.1102475852115001E-2</v>
      </c>
    </row>
    <row r="200" spans="1:11" x14ac:dyDescent="0.25">
      <c r="A200" t="s">
        <v>317</v>
      </c>
      <c r="B200" s="21">
        <v>111</v>
      </c>
      <c r="C200" s="21">
        <v>110</v>
      </c>
      <c r="D200" s="21">
        <v>1</v>
      </c>
      <c r="E200" s="21" t="s">
        <v>1104</v>
      </c>
      <c r="F200" s="21" t="s">
        <v>1104</v>
      </c>
      <c r="G200" s="21" t="s">
        <v>1104</v>
      </c>
      <c r="H200" s="21">
        <v>99.099099099099007</v>
      </c>
      <c r="I200" s="21">
        <v>0.90090090090090003</v>
      </c>
      <c r="J200" s="21" t="s">
        <v>1104</v>
      </c>
      <c r="K200" s="21" t="s">
        <v>1104</v>
      </c>
    </row>
    <row r="201" spans="1:11" x14ac:dyDescent="0.25">
      <c r="A201" t="s">
        <v>318</v>
      </c>
      <c r="B201" s="21">
        <v>138</v>
      </c>
      <c r="C201" s="21">
        <v>138</v>
      </c>
      <c r="D201" s="21" t="s">
        <v>1104</v>
      </c>
      <c r="E201" s="21" t="s">
        <v>1104</v>
      </c>
      <c r="F201" s="21" t="s">
        <v>1104</v>
      </c>
      <c r="G201" s="21" t="s">
        <v>1104</v>
      </c>
      <c r="H201" s="21">
        <v>100</v>
      </c>
      <c r="I201" s="21" t="s">
        <v>1104</v>
      </c>
      <c r="J201" s="21" t="s">
        <v>1104</v>
      </c>
      <c r="K201" s="21" t="s">
        <v>1104</v>
      </c>
    </row>
    <row r="202" spans="1:11" x14ac:dyDescent="0.25">
      <c r="A202" t="s">
        <v>319</v>
      </c>
      <c r="B202" s="21">
        <v>4098</v>
      </c>
      <c r="C202" s="21">
        <v>3857</v>
      </c>
      <c r="D202" s="21">
        <v>195</v>
      </c>
      <c r="E202" s="21">
        <v>34</v>
      </c>
      <c r="F202" s="21">
        <v>1</v>
      </c>
      <c r="G202" s="21">
        <v>11</v>
      </c>
      <c r="H202" s="21">
        <v>94.372400293613893</v>
      </c>
      <c r="I202" s="21">
        <v>4.7712258380229997</v>
      </c>
      <c r="J202" s="21">
        <v>0.83190604355272801</v>
      </c>
      <c r="K202" s="21">
        <v>2.4467824810374302E-2</v>
      </c>
    </row>
    <row r="203" spans="1:11" x14ac:dyDescent="0.25">
      <c r="A203" t="s">
        <v>320</v>
      </c>
      <c r="B203" s="21">
        <v>184</v>
      </c>
      <c r="C203" s="21">
        <v>179</v>
      </c>
      <c r="D203" s="21">
        <v>2</v>
      </c>
      <c r="E203" s="21" t="s">
        <v>1104</v>
      </c>
      <c r="F203" s="21" t="s">
        <v>1104</v>
      </c>
      <c r="G203" s="21">
        <v>3</v>
      </c>
      <c r="H203" s="21">
        <v>98.895027624309293</v>
      </c>
      <c r="I203" s="21">
        <v>1.1049723756906</v>
      </c>
      <c r="J203" s="21" t="s">
        <v>1104</v>
      </c>
      <c r="K203" s="21" t="s">
        <v>1104</v>
      </c>
    </row>
    <row r="204" spans="1:11" x14ac:dyDescent="0.25">
      <c r="A204" t="s">
        <v>322</v>
      </c>
      <c r="B204" s="21">
        <v>53045</v>
      </c>
      <c r="C204" s="21">
        <v>50552</v>
      </c>
      <c r="D204" s="21">
        <v>1763</v>
      </c>
      <c r="E204" s="21">
        <v>439</v>
      </c>
      <c r="F204" s="21">
        <v>13</v>
      </c>
      <c r="G204" s="21">
        <v>278</v>
      </c>
      <c r="H204" s="21">
        <v>95.802300680349404</v>
      </c>
      <c r="I204" s="21">
        <v>3.3411033411033402</v>
      </c>
      <c r="J204" s="21">
        <v>0.83195936854473396</v>
      </c>
      <c r="K204" s="21">
        <v>2.4636610002463599E-2</v>
      </c>
    </row>
    <row r="205" spans="1:11" x14ac:dyDescent="0.25">
      <c r="A205" t="s">
        <v>321</v>
      </c>
      <c r="B205" s="21">
        <v>4</v>
      </c>
      <c r="C205" s="21">
        <v>4</v>
      </c>
      <c r="D205" s="21" t="s">
        <v>1104</v>
      </c>
      <c r="E205" s="21" t="s">
        <v>1104</v>
      </c>
      <c r="F205" s="21" t="s">
        <v>1104</v>
      </c>
      <c r="G205" s="21" t="s">
        <v>1104</v>
      </c>
      <c r="H205" s="21">
        <v>100</v>
      </c>
      <c r="I205" s="21" t="s">
        <v>1104</v>
      </c>
      <c r="J205" s="21" t="s">
        <v>1104</v>
      </c>
      <c r="K205" s="21" t="s">
        <v>1104</v>
      </c>
    </row>
    <row r="206" spans="1:11" x14ac:dyDescent="0.25">
      <c r="A206" t="s">
        <v>323</v>
      </c>
      <c r="B206" s="21">
        <v>3198</v>
      </c>
      <c r="C206" s="21">
        <v>3042</v>
      </c>
      <c r="D206" s="21">
        <v>124</v>
      </c>
      <c r="E206" s="21">
        <v>28</v>
      </c>
      <c r="F206" s="21">
        <v>1</v>
      </c>
      <c r="G206" s="21">
        <v>3</v>
      </c>
      <c r="H206" s="21">
        <v>95.211267605633793</v>
      </c>
      <c r="I206" s="21">
        <v>3.8810641627543001</v>
      </c>
      <c r="J206" s="21">
        <v>0.87636932707355197</v>
      </c>
      <c r="K206" s="21">
        <v>3.1298904538341103E-2</v>
      </c>
    </row>
    <row r="207" spans="1:11" x14ac:dyDescent="0.25">
      <c r="A207" t="s">
        <v>324</v>
      </c>
      <c r="B207" s="21">
        <v>986</v>
      </c>
      <c r="C207" s="21">
        <v>768</v>
      </c>
      <c r="D207" s="21">
        <v>50</v>
      </c>
      <c r="E207" s="21">
        <v>2</v>
      </c>
      <c r="F207" s="21">
        <v>1</v>
      </c>
      <c r="G207" s="21">
        <v>165</v>
      </c>
      <c r="H207" s="21">
        <v>93.544457978075499</v>
      </c>
      <c r="I207" s="21">
        <v>6.09013398294762</v>
      </c>
      <c r="J207" s="21">
        <v>0.243605359317904</v>
      </c>
      <c r="K207" s="21">
        <v>0.121802679658952</v>
      </c>
    </row>
    <row r="208" spans="1:11" x14ac:dyDescent="0.25">
      <c r="A208" t="s">
        <v>325</v>
      </c>
      <c r="B208" s="21">
        <v>1247</v>
      </c>
      <c r="C208" s="21">
        <v>1187</v>
      </c>
      <c r="D208" s="21">
        <v>46</v>
      </c>
      <c r="E208" s="21">
        <v>8</v>
      </c>
      <c r="F208" s="21">
        <v>2</v>
      </c>
      <c r="G208" s="21">
        <v>4</v>
      </c>
      <c r="H208" s="21">
        <v>95.494770716009597</v>
      </c>
      <c r="I208" s="21">
        <v>3.7007240547063498</v>
      </c>
      <c r="J208" s="21">
        <v>0.64360418342719194</v>
      </c>
      <c r="K208" s="21">
        <v>0.16090104585679799</v>
      </c>
    </row>
    <row r="209" spans="1:11" x14ac:dyDescent="0.25">
      <c r="A209" t="s">
        <v>326</v>
      </c>
      <c r="B209" s="21">
        <v>3135</v>
      </c>
      <c r="C209" s="21">
        <v>2974</v>
      </c>
      <c r="D209" s="21">
        <v>115</v>
      </c>
      <c r="E209" s="21">
        <v>25</v>
      </c>
      <c r="F209" s="21" t="s">
        <v>1104</v>
      </c>
      <c r="G209" s="21">
        <v>21</v>
      </c>
      <c r="H209" s="21">
        <v>95.504174694926107</v>
      </c>
      <c r="I209" s="21">
        <v>3.6929993577392399</v>
      </c>
      <c r="J209" s="21">
        <v>0.80282594733461798</v>
      </c>
      <c r="K209" s="21" t="s">
        <v>1104</v>
      </c>
    </row>
    <row r="210" spans="1:11" x14ac:dyDescent="0.25">
      <c r="A210" t="s">
        <v>327</v>
      </c>
      <c r="B210" s="21">
        <v>2986</v>
      </c>
      <c r="C210" s="21">
        <v>2860</v>
      </c>
      <c r="D210" s="21">
        <v>85</v>
      </c>
      <c r="E210" s="21">
        <v>39</v>
      </c>
      <c r="F210" s="21">
        <v>1</v>
      </c>
      <c r="G210" s="21">
        <v>1</v>
      </c>
      <c r="H210" s="21">
        <v>95.812395309882703</v>
      </c>
      <c r="I210" s="21">
        <v>2.84757118927973</v>
      </c>
      <c r="J210" s="21">
        <v>1.3065326633165799</v>
      </c>
      <c r="K210" s="21">
        <v>3.3500837520938E-2</v>
      </c>
    </row>
    <row r="211" spans="1:11" x14ac:dyDescent="0.25">
      <c r="A211" t="s">
        <v>328</v>
      </c>
      <c r="B211" s="21">
        <v>5894</v>
      </c>
      <c r="C211" s="21">
        <v>5643</v>
      </c>
      <c r="D211" s="21">
        <v>206</v>
      </c>
      <c r="E211" s="21">
        <v>42</v>
      </c>
      <c r="F211" s="21" t="s">
        <v>1104</v>
      </c>
      <c r="G211" s="21">
        <v>3</v>
      </c>
      <c r="H211" s="21">
        <v>95.790188423018094</v>
      </c>
      <c r="I211" s="21">
        <v>3.49685961636394</v>
      </c>
      <c r="J211" s="21">
        <v>0.71295196061789101</v>
      </c>
      <c r="K211" s="21" t="s">
        <v>1104</v>
      </c>
    </row>
    <row r="212" spans="1:11" x14ac:dyDescent="0.25">
      <c r="A212" t="s">
        <v>329</v>
      </c>
      <c r="B212" s="21">
        <v>14477</v>
      </c>
      <c r="C212" s="21">
        <v>12494</v>
      </c>
      <c r="D212" s="21">
        <v>417</v>
      </c>
      <c r="E212" s="21">
        <v>95</v>
      </c>
      <c r="F212" s="21">
        <v>16</v>
      </c>
      <c r="G212" s="21">
        <v>1455</v>
      </c>
      <c r="H212" s="21">
        <v>95.945323299032395</v>
      </c>
      <c r="I212" s="21">
        <v>3.2022730763323599</v>
      </c>
      <c r="J212" s="21">
        <v>0.72953463369682003</v>
      </c>
      <c r="K212" s="21">
        <v>0.122868990938411</v>
      </c>
    </row>
    <row r="213" spans="1:11" x14ac:dyDescent="0.25">
      <c r="A213" t="s">
        <v>330</v>
      </c>
      <c r="B213" s="21">
        <v>2062</v>
      </c>
      <c r="C213" s="21">
        <v>1926</v>
      </c>
      <c r="D213" s="21">
        <v>107</v>
      </c>
      <c r="E213" s="21">
        <v>23</v>
      </c>
      <c r="F213" s="21" t="s">
        <v>1104</v>
      </c>
      <c r="G213" s="21">
        <v>6</v>
      </c>
      <c r="H213" s="21">
        <v>93.677042801556397</v>
      </c>
      <c r="I213" s="21">
        <v>5.20428015564202</v>
      </c>
      <c r="J213" s="21">
        <v>1.11867704280155</v>
      </c>
      <c r="K213" s="21" t="s">
        <v>1104</v>
      </c>
    </row>
    <row r="214" spans="1:11" x14ac:dyDescent="0.25">
      <c r="A214" t="s">
        <v>331</v>
      </c>
      <c r="B214" s="21">
        <v>4350</v>
      </c>
      <c r="C214" s="21">
        <v>4106</v>
      </c>
      <c r="D214" s="21">
        <v>173</v>
      </c>
      <c r="E214" s="21">
        <v>25</v>
      </c>
      <c r="F214" s="21">
        <v>1</v>
      </c>
      <c r="G214" s="21">
        <v>45</v>
      </c>
      <c r="H214" s="21">
        <v>95.377468060394804</v>
      </c>
      <c r="I214" s="21">
        <v>4.0185830429732796</v>
      </c>
      <c r="J214" s="21">
        <v>0.58072009291521398</v>
      </c>
      <c r="K214" s="21">
        <v>2.3228803716608501E-2</v>
      </c>
    </row>
    <row r="215" spans="1:11" x14ac:dyDescent="0.25">
      <c r="A215" t="s">
        <v>332</v>
      </c>
      <c r="B215" s="21">
        <v>8851</v>
      </c>
      <c r="C215" s="21">
        <v>8235</v>
      </c>
      <c r="D215" s="21">
        <v>439</v>
      </c>
      <c r="E215" s="21">
        <v>77</v>
      </c>
      <c r="F215" s="21" t="s">
        <v>1104</v>
      </c>
      <c r="G215" s="21">
        <v>100</v>
      </c>
      <c r="H215" s="21">
        <v>94.103531025025703</v>
      </c>
      <c r="I215" s="21">
        <v>5.0165695349102899</v>
      </c>
      <c r="J215" s="21">
        <v>0.87989944006399201</v>
      </c>
      <c r="K215" s="21" t="s">
        <v>1104</v>
      </c>
    </row>
    <row r="216" spans="1:11" x14ac:dyDescent="0.25">
      <c r="A216" t="s">
        <v>333</v>
      </c>
      <c r="B216" s="21">
        <v>115</v>
      </c>
      <c r="C216" s="21">
        <v>112</v>
      </c>
      <c r="D216" s="21">
        <v>3</v>
      </c>
      <c r="E216" s="21" t="s">
        <v>1104</v>
      </c>
      <c r="F216" s="21" t="s">
        <v>1104</v>
      </c>
      <c r="G216" s="21" t="s">
        <v>1104</v>
      </c>
      <c r="H216" s="21">
        <v>97.391304347826093</v>
      </c>
      <c r="I216" s="21">
        <v>2.60869565217391</v>
      </c>
      <c r="J216" s="21" t="s">
        <v>1104</v>
      </c>
      <c r="K216" s="21" t="s">
        <v>1104</v>
      </c>
    </row>
    <row r="217" spans="1:11" x14ac:dyDescent="0.25">
      <c r="A217" t="s">
        <v>334</v>
      </c>
      <c r="B217" s="21">
        <v>113</v>
      </c>
      <c r="C217" s="21">
        <v>112</v>
      </c>
      <c r="D217" s="21" t="s">
        <v>1104</v>
      </c>
      <c r="E217" s="21" t="s">
        <v>1104</v>
      </c>
      <c r="F217" s="21" t="s">
        <v>1104</v>
      </c>
      <c r="G217" s="21">
        <v>1</v>
      </c>
      <c r="H217" s="21">
        <v>100</v>
      </c>
      <c r="I217" s="21" t="s">
        <v>1104</v>
      </c>
      <c r="J217" s="21" t="s">
        <v>1104</v>
      </c>
      <c r="K217" s="21" t="s">
        <v>1104</v>
      </c>
    </row>
    <row r="218" spans="1:11" x14ac:dyDescent="0.25">
      <c r="A218" t="s">
        <v>335</v>
      </c>
      <c r="B218" s="21">
        <v>3849</v>
      </c>
      <c r="C218" s="21">
        <v>3376</v>
      </c>
      <c r="D218" s="21">
        <v>183</v>
      </c>
      <c r="E218" s="21">
        <v>33</v>
      </c>
      <c r="F218" s="21">
        <v>5</v>
      </c>
      <c r="G218" s="21">
        <v>252</v>
      </c>
      <c r="H218" s="21">
        <v>93.855991103697505</v>
      </c>
      <c r="I218" s="21">
        <v>5.0875729774812299</v>
      </c>
      <c r="J218" s="21">
        <v>0.91743119266054995</v>
      </c>
      <c r="K218" s="21">
        <v>0.13900472616068901</v>
      </c>
    </row>
    <row r="219" spans="1:11" x14ac:dyDescent="0.25">
      <c r="A219" t="s">
        <v>336</v>
      </c>
      <c r="B219" s="21">
        <v>151</v>
      </c>
      <c r="C219" s="21">
        <v>148</v>
      </c>
      <c r="D219" s="21" t="s">
        <v>1104</v>
      </c>
      <c r="E219" s="21" t="s">
        <v>1104</v>
      </c>
      <c r="F219" s="21" t="s">
        <v>1104</v>
      </c>
      <c r="G219" s="21">
        <v>3</v>
      </c>
      <c r="H219" s="21">
        <v>100</v>
      </c>
      <c r="I219" s="21" t="s">
        <v>1104</v>
      </c>
      <c r="J219" s="21" t="s">
        <v>1104</v>
      </c>
      <c r="K219" s="21" t="s">
        <v>1104</v>
      </c>
    </row>
    <row r="220" spans="1:11" x14ac:dyDescent="0.25">
      <c r="A220" t="s">
        <v>338</v>
      </c>
      <c r="B220" s="21">
        <v>51415</v>
      </c>
      <c r="C220" s="21">
        <v>46984</v>
      </c>
      <c r="D220" s="21">
        <v>1948</v>
      </c>
      <c r="E220" s="21">
        <v>397</v>
      </c>
      <c r="F220" s="21">
        <v>27</v>
      </c>
      <c r="G220" s="21">
        <v>2059</v>
      </c>
      <c r="H220" s="21">
        <v>95.1941000081043</v>
      </c>
      <c r="I220" s="21">
        <v>3.94683523786368</v>
      </c>
      <c r="J220" s="21">
        <v>0.80436015884593504</v>
      </c>
      <c r="K220" s="21">
        <v>5.4704595185995603E-2</v>
      </c>
    </row>
    <row r="221" spans="1:11" x14ac:dyDescent="0.25">
      <c r="A221" t="s">
        <v>337</v>
      </c>
      <c r="B221" s="21">
        <v>1</v>
      </c>
      <c r="C221" s="21">
        <v>1</v>
      </c>
      <c r="D221" s="21" t="s">
        <v>1104</v>
      </c>
      <c r="E221" s="21" t="s">
        <v>1104</v>
      </c>
      <c r="F221" s="21" t="s">
        <v>1104</v>
      </c>
      <c r="G221" s="21" t="s">
        <v>1104</v>
      </c>
      <c r="H221" s="21">
        <v>100</v>
      </c>
      <c r="I221" s="21" t="s">
        <v>1104</v>
      </c>
      <c r="J221" s="21" t="s">
        <v>1104</v>
      </c>
      <c r="K221" s="21" t="s">
        <v>1104</v>
      </c>
    </row>
    <row r="222" spans="1:11" x14ac:dyDescent="0.25">
      <c r="A222" t="s">
        <v>339</v>
      </c>
      <c r="B222" s="21">
        <v>2991</v>
      </c>
      <c r="C222" s="21">
        <v>1991</v>
      </c>
      <c r="D222" s="21">
        <v>129</v>
      </c>
      <c r="E222" s="21">
        <v>36</v>
      </c>
      <c r="F222" s="21" t="s">
        <v>1104</v>
      </c>
      <c r="G222" s="21">
        <v>835</v>
      </c>
      <c r="H222" s="21">
        <v>92.346938775510196</v>
      </c>
      <c r="I222" s="21">
        <v>5.98330241187384</v>
      </c>
      <c r="J222" s="21">
        <v>1.6697588126159499</v>
      </c>
      <c r="K222" s="21" t="s">
        <v>1104</v>
      </c>
    </row>
    <row r="223" spans="1:11" x14ac:dyDescent="0.25">
      <c r="A223" t="s">
        <v>340</v>
      </c>
      <c r="B223" s="21">
        <v>967</v>
      </c>
      <c r="C223" s="21">
        <v>836</v>
      </c>
      <c r="D223" s="21">
        <v>38</v>
      </c>
      <c r="E223" s="21">
        <v>5</v>
      </c>
      <c r="F223" s="21" t="s">
        <v>1104</v>
      </c>
      <c r="G223" s="21">
        <v>88</v>
      </c>
      <c r="H223" s="21">
        <v>95.108077360636997</v>
      </c>
      <c r="I223" s="21">
        <v>4.3230944254835002</v>
      </c>
      <c r="J223" s="21">
        <v>0.56882821387940796</v>
      </c>
      <c r="K223" s="21" t="s">
        <v>1104</v>
      </c>
    </row>
    <row r="224" spans="1:11" x14ac:dyDescent="0.25">
      <c r="A224" t="s">
        <v>341</v>
      </c>
      <c r="B224" s="21">
        <v>1129</v>
      </c>
      <c r="C224" s="21">
        <v>1031</v>
      </c>
      <c r="D224" s="21">
        <v>82</v>
      </c>
      <c r="E224" s="21">
        <v>11</v>
      </c>
      <c r="F224" s="21">
        <v>1</v>
      </c>
      <c r="G224" s="21">
        <v>4</v>
      </c>
      <c r="H224" s="21">
        <v>91.644444444444403</v>
      </c>
      <c r="I224" s="21">
        <v>7.2888888888888896</v>
      </c>
      <c r="J224" s="21">
        <v>0.97777777777777697</v>
      </c>
      <c r="K224" s="21">
        <v>8.8888888888888795E-2</v>
      </c>
    </row>
    <row r="225" spans="1:11" x14ac:dyDescent="0.25">
      <c r="A225" t="s">
        <v>342</v>
      </c>
      <c r="B225" s="21">
        <v>3095</v>
      </c>
      <c r="C225" s="21">
        <v>2922</v>
      </c>
      <c r="D225" s="21">
        <v>144</v>
      </c>
      <c r="E225" s="21">
        <v>21</v>
      </c>
      <c r="F225" s="21" t="s">
        <v>1104</v>
      </c>
      <c r="G225" s="21">
        <v>8</v>
      </c>
      <c r="H225" s="21">
        <v>94.655004859086404</v>
      </c>
      <c r="I225" s="21">
        <v>4.6647230320699702</v>
      </c>
      <c r="J225" s="21">
        <v>0.68027210884353695</v>
      </c>
      <c r="K225" s="21" t="s">
        <v>1104</v>
      </c>
    </row>
    <row r="226" spans="1:11" x14ac:dyDescent="0.25">
      <c r="A226" t="s">
        <v>343</v>
      </c>
      <c r="B226" s="21">
        <v>2904</v>
      </c>
      <c r="C226" s="21">
        <v>2729</v>
      </c>
      <c r="D226" s="21">
        <v>139</v>
      </c>
      <c r="E226" s="21">
        <v>34</v>
      </c>
      <c r="F226" s="21" t="s">
        <v>1104</v>
      </c>
      <c r="G226" s="21">
        <v>2</v>
      </c>
      <c r="H226" s="21">
        <v>94.038594073053005</v>
      </c>
      <c r="I226" s="21">
        <v>4.7898001378359698</v>
      </c>
      <c r="J226" s="21">
        <v>1.1716057891109499</v>
      </c>
      <c r="K226" s="21" t="s">
        <v>1104</v>
      </c>
    </row>
    <row r="227" spans="1:11" x14ac:dyDescent="0.25">
      <c r="A227" t="s">
        <v>344</v>
      </c>
      <c r="B227" s="21">
        <v>5798</v>
      </c>
      <c r="C227" s="21">
        <v>5507</v>
      </c>
      <c r="D227" s="21">
        <v>225</v>
      </c>
      <c r="E227" s="21">
        <v>53</v>
      </c>
      <c r="F227" s="21" t="s">
        <v>1104</v>
      </c>
      <c r="G227" s="21">
        <v>13</v>
      </c>
      <c r="H227" s="21">
        <v>95.194468452895407</v>
      </c>
      <c r="I227" s="21">
        <v>3.8893690579083802</v>
      </c>
      <c r="J227" s="21">
        <v>0.91616248919619703</v>
      </c>
      <c r="K227" s="21" t="s">
        <v>1104</v>
      </c>
    </row>
    <row r="228" spans="1:11" x14ac:dyDescent="0.25">
      <c r="A228" t="s">
        <v>345</v>
      </c>
      <c r="B228" s="21">
        <v>14140</v>
      </c>
      <c r="C228" s="21">
        <v>9370</v>
      </c>
      <c r="D228" s="21">
        <v>645</v>
      </c>
      <c r="E228" s="21">
        <v>123</v>
      </c>
      <c r="F228" s="21">
        <v>12</v>
      </c>
      <c r="G228" s="21">
        <v>3990</v>
      </c>
      <c r="H228" s="21">
        <v>92.315270935960598</v>
      </c>
      <c r="I228" s="21">
        <v>6.3546798029556602</v>
      </c>
      <c r="J228" s="21">
        <v>1.21182266009852</v>
      </c>
      <c r="K228" s="21">
        <v>0.118226600985221</v>
      </c>
    </row>
    <row r="229" spans="1:11" x14ac:dyDescent="0.25">
      <c r="A229" t="s">
        <v>346</v>
      </c>
      <c r="B229" s="21">
        <v>1991</v>
      </c>
      <c r="C229" s="21">
        <v>1868</v>
      </c>
      <c r="D229" s="21">
        <v>80</v>
      </c>
      <c r="E229" s="21">
        <v>22</v>
      </c>
      <c r="F229" s="21">
        <v>3</v>
      </c>
      <c r="G229" s="21">
        <v>18</v>
      </c>
      <c r="H229" s="21">
        <v>94.678155093765795</v>
      </c>
      <c r="I229" s="21">
        <v>4.0547389761783998</v>
      </c>
      <c r="J229" s="21">
        <v>1.11505321844906</v>
      </c>
      <c r="K229" s="21">
        <v>0.15205271160669001</v>
      </c>
    </row>
    <row r="230" spans="1:11" x14ac:dyDescent="0.25">
      <c r="A230" t="s">
        <v>347</v>
      </c>
      <c r="B230" s="21">
        <v>4220</v>
      </c>
      <c r="C230" s="21">
        <v>3535</v>
      </c>
      <c r="D230" s="21">
        <v>212</v>
      </c>
      <c r="E230" s="21">
        <v>31</v>
      </c>
      <c r="F230" s="21" t="s">
        <v>1104</v>
      </c>
      <c r="G230" s="21">
        <v>442</v>
      </c>
      <c r="H230" s="21">
        <v>93.568025410269897</v>
      </c>
      <c r="I230" s="21">
        <v>5.6114346214928501</v>
      </c>
      <c r="J230" s="21">
        <v>0.82053996823716202</v>
      </c>
      <c r="K230" s="21" t="s">
        <v>1104</v>
      </c>
    </row>
    <row r="231" spans="1:11" x14ac:dyDescent="0.25">
      <c r="A231" t="s">
        <v>348</v>
      </c>
      <c r="B231" s="21">
        <v>8640</v>
      </c>
      <c r="C231" s="21">
        <v>8021</v>
      </c>
      <c r="D231" s="21">
        <v>450</v>
      </c>
      <c r="E231" s="21">
        <v>79</v>
      </c>
      <c r="F231" s="21" t="s">
        <v>1104</v>
      </c>
      <c r="G231" s="21">
        <v>90</v>
      </c>
      <c r="H231" s="21">
        <v>93.812865497076004</v>
      </c>
      <c r="I231" s="21">
        <v>5.2631578947368398</v>
      </c>
      <c r="J231" s="21">
        <v>0.92397660818713401</v>
      </c>
      <c r="K231" s="21" t="s">
        <v>1104</v>
      </c>
    </row>
    <row r="232" spans="1:11" x14ac:dyDescent="0.25">
      <c r="A232" t="s">
        <v>349</v>
      </c>
      <c r="B232" s="21">
        <v>132</v>
      </c>
      <c r="C232" s="21">
        <v>132</v>
      </c>
      <c r="D232" s="21" t="s">
        <v>1104</v>
      </c>
      <c r="E232" s="21" t="s">
        <v>1104</v>
      </c>
      <c r="F232" s="21" t="s">
        <v>1104</v>
      </c>
      <c r="G232" s="21" t="s">
        <v>1104</v>
      </c>
      <c r="H232" s="21">
        <v>100</v>
      </c>
      <c r="I232" s="21" t="s">
        <v>1104</v>
      </c>
      <c r="J232" s="21" t="s">
        <v>1104</v>
      </c>
      <c r="K232" s="21" t="s">
        <v>1104</v>
      </c>
    </row>
    <row r="233" spans="1:11" x14ac:dyDescent="0.25">
      <c r="A233" t="s">
        <v>350</v>
      </c>
      <c r="B233" s="21">
        <v>92</v>
      </c>
      <c r="C233" s="21">
        <v>92</v>
      </c>
      <c r="D233" s="21" t="s">
        <v>1104</v>
      </c>
      <c r="E233" s="21" t="s">
        <v>1104</v>
      </c>
      <c r="F233" s="21" t="s">
        <v>1104</v>
      </c>
      <c r="G233" s="21" t="s">
        <v>1104</v>
      </c>
      <c r="H233" s="21">
        <v>100</v>
      </c>
      <c r="I233" s="21" t="s">
        <v>1104</v>
      </c>
      <c r="J233" s="21" t="s">
        <v>1104</v>
      </c>
      <c r="K233" s="21" t="s">
        <v>1104</v>
      </c>
    </row>
    <row r="234" spans="1:11" x14ac:dyDescent="0.25">
      <c r="A234" t="s">
        <v>351</v>
      </c>
      <c r="B234" s="21">
        <v>3714</v>
      </c>
      <c r="C234" s="21">
        <v>2760</v>
      </c>
      <c r="D234" s="21">
        <v>198</v>
      </c>
      <c r="E234" s="21">
        <v>35</v>
      </c>
      <c r="F234" s="21">
        <v>2</v>
      </c>
      <c r="G234" s="21">
        <v>719</v>
      </c>
      <c r="H234" s="21">
        <v>92.153589315525807</v>
      </c>
      <c r="I234" s="21">
        <v>6.6110183639398903</v>
      </c>
      <c r="J234" s="21">
        <v>1.1686143572620999</v>
      </c>
      <c r="K234" s="21">
        <v>6.6777963272120197E-2</v>
      </c>
    </row>
    <row r="235" spans="1:11" x14ac:dyDescent="0.25">
      <c r="A235" t="s">
        <v>352</v>
      </c>
      <c r="B235" s="21">
        <v>161</v>
      </c>
      <c r="C235" s="21">
        <v>157</v>
      </c>
      <c r="D235" s="21">
        <v>1</v>
      </c>
      <c r="E235" s="21">
        <v>1</v>
      </c>
      <c r="F235" s="21" t="s">
        <v>1104</v>
      </c>
      <c r="G235" s="21">
        <v>2</v>
      </c>
      <c r="H235" s="21">
        <v>98.742138364779805</v>
      </c>
      <c r="I235" s="21">
        <v>0.62893081761006298</v>
      </c>
      <c r="J235" s="21">
        <v>0.62893081761006298</v>
      </c>
      <c r="K235" s="21" t="s">
        <v>1104</v>
      </c>
    </row>
    <row r="236" spans="1:11" x14ac:dyDescent="0.25">
      <c r="A236" t="s">
        <v>354</v>
      </c>
      <c r="B236" s="21">
        <v>49977</v>
      </c>
      <c r="C236" s="21">
        <v>40954</v>
      </c>
      <c r="D236" s="21">
        <v>2343</v>
      </c>
      <c r="E236" s="21">
        <v>451</v>
      </c>
      <c r="F236" s="21">
        <v>18</v>
      </c>
      <c r="G236" s="21">
        <v>6211</v>
      </c>
      <c r="H236" s="21">
        <v>93.574921171685702</v>
      </c>
      <c r="I236" s="21">
        <v>5.3534707307042</v>
      </c>
      <c r="J236" s="21">
        <v>1.03048028149705</v>
      </c>
      <c r="K236" s="21">
        <v>4.1127816112964399E-2</v>
      </c>
    </row>
    <row r="237" spans="1:11" x14ac:dyDescent="0.25">
      <c r="A237" t="s">
        <v>353</v>
      </c>
      <c r="B237" s="21">
        <v>3</v>
      </c>
      <c r="C237" s="21">
        <v>3</v>
      </c>
      <c r="D237" s="21" t="s">
        <v>1104</v>
      </c>
      <c r="E237" s="21" t="s">
        <v>1104</v>
      </c>
      <c r="F237" s="21" t="s">
        <v>1104</v>
      </c>
      <c r="G237" s="21" t="s">
        <v>1104</v>
      </c>
      <c r="H237" s="21">
        <v>100</v>
      </c>
      <c r="I237" s="21" t="s">
        <v>1104</v>
      </c>
      <c r="J237" s="21" t="s">
        <v>1104</v>
      </c>
      <c r="K237" s="21" t="s">
        <v>1104</v>
      </c>
    </row>
    <row r="238" spans="1:11" x14ac:dyDescent="0.25">
      <c r="A238" t="s">
        <v>355</v>
      </c>
      <c r="B238" s="21">
        <v>3064</v>
      </c>
      <c r="C238" s="21">
        <v>2326</v>
      </c>
      <c r="D238" s="21">
        <v>187</v>
      </c>
      <c r="E238" s="21">
        <v>25</v>
      </c>
      <c r="F238" s="21" t="s">
        <v>1104</v>
      </c>
      <c r="G238" s="21">
        <v>526</v>
      </c>
      <c r="H238" s="21">
        <v>91.6469661150512</v>
      </c>
      <c r="I238" s="21">
        <v>7.36800630417651</v>
      </c>
      <c r="J238" s="21">
        <v>0.98502758077226105</v>
      </c>
      <c r="K238" s="21" t="s">
        <v>1104</v>
      </c>
    </row>
    <row r="239" spans="1:11" x14ac:dyDescent="0.25">
      <c r="A239" t="s">
        <v>356</v>
      </c>
      <c r="B239" s="21">
        <v>884</v>
      </c>
      <c r="C239" s="21">
        <v>821</v>
      </c>
      <c r="D239" s="21">
        <v>56</v>
      </c>
      <c r="E239" s="21">
        <v>5</v>
      </c>
      <c r="F239" s="21" t="s">
        <v>1104</v>
      </c>
      <c r="G239" s="21">
        <v>2</v>
      </c>
      <c r="H239" s="21">
        <v>93.083900226757294</v>
      </c>
      <c r="I239" s="21">
        <v>6.34920634920634</v>
      </c>
      <c r="J239" s="21">
        <v>0.56689342403628096</v>
      </c>
      <c r="K239" s="21" t="s">
        <v>1104</v>
      </c>
    </row>
    <row r="240" spans="1:11" x14ac:dyDescent="0.25">
      <c r="A240" t="s">
        <v>357</v>
      </c>
      <c r="B240" s="21">
        <v>1112</v>
      </c>
      <c r="C240" s="21">
        <v>1019</v>
      </c>
      <c r="D240" s="21">
        <v>81</v>
      </c>
      <c r="E240" s="21">
        <v>7</v>
      </c>
      <c r="F240" s="21" t="s">
        <v>1104</v>
      </c>
      <c r="G240" s="21">
        <v>5</v>
      </c>
      <c r="H240" s="21">
        <v>92.0505871725383</v>
      </c>
      <c r="I240" s="21">
        <v>7.3170731707316996</v>
      </c>
      <c r="J240" s="21">
        <v>0.6323396567299</v>
      </c>
      <c r="K240" s="21" t="s">
        <v>1104</v>
      </c>
    </row>
    <row r="241" spans="1:11" x14ac:dyDescent="0.25">
      <c r="A241" t="s">
        <v>358</v>
      </c>
      <c r="B241" s="21">
        <v>2890</v>
      </c>
      <c r="C241" s="21">
        <v>2646</v>
      </c>
      <c r="D241" s="21">
        <v>214</v>
      </c>
      <c r="E241" s="21">
        <v>25</v>
      </c>
      <c r="F241" s="21" t="s">
        <v>1104</v>
      </c>
      <c r="G241" s="21">
        <v>5</v>
      </c>
      <c r="H241" s="21">
        <v>91.715771230502597</v>
      </c>
      <c r="I241" s="21">
        <v>7.4176776429809301</v>
      </c>
      <c r="J241" s="21">
        <v>0.86655112651646404</v>
      </c>
      <c r="K241" s="21" t="s">
        <v>1104</v>
      </c>
    </row>
    <row r="242" spans="1:11" x14ac:dyDescent="0.25">
      <c r="A242" t="s">
        <v>359</v>
      </c>
      <c r="B242" s="21">
        <v>2779</v>
      </c>
      <c r="C242" s="21">
        <v>2592</v>
      </c>
      <c r="D242" s="21">
        <v>142</v>
      </c>
      <c r="E242" s="21">
        <v>24</v>
      </c>
      <c r="F242" s="21">
        <v>8</v>
      </c>
      <c r="G242" s="21">
        <v>13</v>
      </c>
      <c r="H242" s="21">
        <v>93.709327548806897</v>
      </c>
      <c r="I242" s="21">
        <v>5.1337671728127203</v>
      </c>
      <c r="J242" s="21">
        <v>0.86767895878524903</v>
      </c>
      <c r="K242" s="21">
        <v>0.28922631959508299</v>
      </c>
    </row>
    <row r="243" spans="1:11" x14ac:dyDescent="0.25">
      <c r="A243" t="s">
        <v>360</v>
      </c>
      <c r="B243" s="21">
        <v>5364</v>
      </c>
      <c r="C243" s="21">
        <v>5071</v>
      </c>
      <c r="D243" s="21">
        <v>247</v>
      </c>
      <c r="E243" s="21">
        <v>40</v>
      </c>
      <c r="F243" s="21" t="s">
        <v>1104</v>
      </c>
      <c r="G243" s="21">
        <v>6</v>
      </c>
      <c r="H243" s="21">
        <v>94.643523702874205</v>
      </c>
      <c r="I243" s="21">
        <v>4.6099290780141802</v>
      </c>
      <c r="J243" s="21">
        <v>0.74654721911160804</v>
      </c>
      <c r="K243" s="21" t="s">
        <v>1104</v>
      </c>
    </row>
    <row r="244" spans="1:11" x14ac:dyDescent="0.25">
      <c r="A244" t="s">
        <v>361</v>
      </c>
      <c r="B244" s="21">
        <v>13571</v>
      </c>
      <c r="C244" s="21">
        <v>12473</v>
      </c>
      <c r="D244" s="21">
        <v>677</v>
      </c>
      <c r="E244" s="21">
        <v>122</v>
      </c>
      <c r="F244" s="21">
        <v>9</v>
      </c>
      <c r="G244" s="21">
        <v>290</v>
      </c>
      <c r="H244" s="21">
        <v>93.916120774038106</v>
      </c>
      <c r="I244" s="21">
        <v>5.0975077177923298</v>
      </c>
      <c r="J244" s="21">
        <v>0.91860552669226703</v>
      </c>
      <c r="K244" s="21">
        <v>6.7765981477298398E-2</v>
      </c>
    </row>
    <row r="245" spans="1:11" x14ac:dyDescent="0.25">
      <c r="A245" t="s">
        <v>362</v>
      </c>
      <c r="B245" s="21">
        <v>1965</v>
      </c>
      <c r="C245" s="21">
        <v>1838</v>
      </c>
      <c r="D245" s="21">
        <v>98</v>
      </c>
      <c r="E245" s="21">
        <v>21</v>
      </c>
      <c r="F245" s="21">
        <v>1</v>
      </c>
      <c r="G245" s="21">
        <v>7</v>
      </c>
      <c r="H245" s="21">
        <v>93.871297242083699</v>
      </c>
      <c r="I245" s="21">
        <v>5.0051072522982603</v>
      </c>
      <c r="J245" s="21">
        <v>1.07252298263534</v>
      </c>
      <c r="K245" s="21">
        <v>5.1072522982635302E-2</v>
      </c>
    </row>
    <row r="246" spans="1:11" x14ac:dyDescent="0.25">
      <c r="A246" t="s">
        <v>363</v>
      </c>
      <c r="B246" s="21">
        <v>4165</v>
      </c>
      <c r="C246" s="21">
        <v>3880</v>
      </c>
      <c r="D246" s="21">
        <v>210</v>
      </c>
      <c r="E246" s="21">
        <v>32</v>
      </c>
      <c r="F246" s="21">
        <v>2</v>
      </c>
      <c r="G246" s="21">
        <v>41</v>
      </c>
      <c r="H246" s="21">
        <v>94.083414161008704</v>
      </c>
      <c r="I246" s="21">
        <v>5.0921435499515004</v>
      </c>
      <c r="J246" s="21">
        <v>0.77594568380213302</v>
      </c>
      <c r="K246" s="21">
        <v>4.84966052376333E-2</v>
      </c>
    </row>
    <row r="247" spans="1:11" x14ac:dyDescent="0.25">
      <c r="A247" t="s">
        <v>364</v>
      </c>
      <c r="B247" s="21">
        <v>8166</v>
      </c>
      <c r="C247" s="21">
        <v>7580</v>
      </c>
      <c r="D247" s="21">
        <v>432</v>
      </c>
      <c r="E247" s="21">
        <v>59</v>
      </c>
      <c r="F247" s="21" t="s">
        <v>1104</v>
      </c>
      <c r="G247" s="21">
        <v>95</v>
      </c>
      <c r="H247" s="21">
        <v>93.916491141122506</v>
      </c>
      <c r="I247" s="21">
        <v>5.3524965927394303</v>
      </c>
      <c r="J247" s="21">
        <v>0.73101226613802495</v>
      </c>
      <c r="K247" s="21" t="s">
        <v>1104</v>
      </c>
    </row>
    <row r="248" spans="1:11" x14ac:dyDescent="0.25">
      <c r="A248" t="s">
        <v>365</v>
      </c>
      <c r="B248" s="21">
        <v>138</v>
      </c>
      <c r="C248" s="21">
        <v>129</v>
      </c>
      <c r="D248" s="21">
        <v>8</v>
      </c>
      <c r="E248" s="21">
        <v>1</v>
      </c>
      <c r="F248" s="21" t="s">
        <v>1104</v>
      </c>
      <c r="G248" s="21" t="s">
        <v>1104</v>
      </c>
      <c r="H248" s="21">
        <v>93.478260869565204</v>
      </c>
      <c r="I248" s="21">
        <v>5.7971014492753596</v>
      </c>
      <c r="J248" s="21">
        <v>0.72463768115941996</v>
      </c>
      <c r="K248" s="21" t="s">
        <v>1104</v>
      </c>
    </row>
    <row r="249" spans="1:11" x14ac:dyDescent="0.25">
      <c r="A249" t="s">
        <v>366</v>
      </c>
      <c r="B249" s="21">
        <v>114</v>
      </c>
      <c r="C249" s="21">
        <v>111</v>
      </c>
      <c r="D249" s="21">
        <v>1</v>
      </c>
      <c r="E249" s="21" t="s">
        <v>1104</v>
      </c>
      <c r="F249" s="21" t="s">
        <v>1104</v>
      </c>
      <c r="G249" s="21">
        <v>2</v>
      </c>
      <c r="H249" s="21">
        <v>99.107142857142804</v>
      </c>
      <c r="I249" s="21">
        <v>0.89285714285714202</v>
      </c>
      <c r="J249" s="21" t="s">
        <v>1104</v>
      </c>
      <c r="K249" s="21" t="s">
        <v>1104</v>
      </c>
    </row>
    <row r="250" spans="1:11" x14ac:dyDescent="0.25">
      <c r="A250" t="s">
        <v>367</v>
      </c>
      <c r="B250" s="21">
        <v>3584</v>
      </c>
      <c r="C250" s="21">
        <v>2733</v>
      </c>
      <c r="D250" s="21">
        <v>188</v>
      </c>
      <c r="E250" s="21">
        <v>32</v>
      </c>
      <c r="F250" s="21" t="s">
        <v>1104</v>
      </c>
      <c r="G250" s="21">
        <v>631</v>
      </c>
      <c r="H250" s="21">
        <v>92.549949204199095</v>
      </c>
      <c r="I250" s="21">
        <v>6.3664070436843803</v>
      </c>
      <c r="J250" s="21">
        <v>1.0836437521164899</v>
      </c>
      <c r="K250" s="21" t="s">
        <v>1104</v>
      </c>
    </row>
    <row r="251" spans="1:11" x14ac:dyDescent="0.25">
      <c r="A251" t="s">
        <v>368</v>
      </c>
      <c r="B251" s="21">
        <v>158</v>
      </c>
      <c r="C251" s="21">
        <v>158</v>
      </c>
      <c r="D251" s="21" t="s">
        <v>1104</v>
      </c>
      <c r="E251" s="21" t="s">
        <v>1104</v>
      </c>
      <c r="F251" s="21" t="s">
        <v>1104</v>
      </c>
      <c r="G251" s="21" t="s">
        <v>1104</v>
      </c>
      <c r="H251" s="21">
        <v>100</v>
      </c>
      <c r="I251" s="21" t="s">
        <v>1104</v>
      </c>
      <c r="J251" s="21" t="s">
        <v>1104</v>
      </c>
      <c r="K251" s="21" t="s">
        <v>1104</v>
      </c>
    </row>
    <row r="252" spans="1:11" x14ac:dyDescent="0.25">
      <c r="A252" t="s">
        <v>370</v>
      </c>
      <c r="B252" s="21">
        <v>48088</v>
      </c>
      <c r="C252" s="21">
        <v>43507</v>
      </c>
      <c r="D252" s="21">
        <v>2541</v>
      </c>
      <c r="E252" s="21">
        <v>393</v>
      </c>
      <c r="F252" s="21">
        <v>20</v>
      </c>
      <c r="G252" s="21">
        <v>1627</v>
      </c>
      <c r="H252" s="21">
        <v>93.641979294462004</v>
      </c>
      <c r="I252" s="21">
        <v>5.4691031187447496</v>
      </c>
      <c r="J252" s="21">
        <v>0.84587073028991999</v>
      </c>
      <c r="K252" s="21">
        <v>4.3046856503303803E-2</v>
      </c>
    </row>
    <row r="253" spans="1:11" x14ac:dyDescent="0.25">
      <c r="A253" t="s">
        <v>369</v>
      </c>
      <c r="B253" s="21">
        <v>134</v>
      </c>
      <c r="C253" s="21">
        <v>130</v>
      </c>
      <c r="D253" s="21" t="s">
        <v>1104</v>
      </c>
      <c r="E253" s="21" t="s">
        <v>1104</v>
      </c>
      <c r="F253" s="21" t="s">
        <v>1104</v>
      </c>
      <c r="G253" s="21">
        <v>4</v>
      </c>
      <c r="H253" s="21">
        <v>100</v>
      </c>
      <c r="I253" s="21" t="s">
        <v>1104</v>
      </c>
      <c r="J253" s="21" t="s">
        <v>1104</v>
      </c>
      <c r="K253" s="21" t="s">
        <v>1104</v>
      </c>
    </row>
    <row r="254" spans="1:11" x14ac:dyDescent="0.25">
      <c r="A254" t="s">
        <v>371</v>
      </c>
      <c r="B254" s="21">
        <v>2753</v>
      </c>
      <c r="C254" s="21">
        <v>2132</v>
      </c>
      <c r="D254" s="21">
        <v>218</v>
      </c>
      <c r="E254" s="21">
        <v>34</v>
      </c>
      <c r="F254" s="21" t="s">
        <v>1104</v>
      </c>
      <c r="G254" s="21">
        <v>369</v>
      </c>
      <c r="H254" s="21">
        <v>89.429530201342203</v>
      </c>
      <c r="I254" s="21">
        <v>9.1442953020134201</v>
      </c>
      <c r="J254" s="21">
        <v>1.42617449664429</v>
      </c>
      <c r="K254" s="21" t="s">
        <v>1104</v>
      </c>
    </row>
    <row r="255" spans="1:11" x14ac:dyDescent="0.25">
      <c r="A255" t="s">
        <v>372</v>
      </c>
      <c r="B255" s="21">
        <v>817</v>
      </c>
      <c r="C255" s="21">
        <v>774</v>
      </c>
      <c r="D255" s="21">
        <v>38</v>
      </c>
      <c r="E255" s="21">
        <v>4</v>
      </c>
      <c r="F255" s="21">
        <v>1</v>
      </c>
      <c r="G255" s="21" t="s">
        <v>1104</v>
      </c>
      <c r="H255" s="21">
        <v>94.736842105263094</v>
      </c>
      <c r="I255" s="21">
        <v>4.6511627906976702</v>
      </c>
      <c r="J255" s="21">
        <v>0.48959608323133402</v>
      </c>
      <c r="K255" s="21">
        <v>0.12239902080783301</v>
      </c>
    </row>
    <row r="256" spans="1:11" x14ac:dyDescent="0.25">
      <c r="A256" t="s">
        <v>373</v>
      </c>
      <c r="B256" s="21">
        <v>1083</v>
      </c>
      <c r="C256" s="21">
        <v>995</v>
      </c>
      <c r="D256" s="21">
        <v>79</v>
      </c>
      <c r="E256" s="21">
        <v>8</v>
      </c>
      <c r="F256" s="21" t="s">
        <v>1104</v>
      </c>
      <c r="G256" s="21">
        <v>1</v>
      </c>
      <c r="H256" s="21">
        <v>91.959334565619201</v>
      </c>
      <c r="I256" s="21">
        <v>7.3012939001848398</v>
      </c>
      <c r="J256" s="21">
        <v>0.73937153419593304</v>
      </c>
      <c r="K256" s="21" t="s">
        <v>1104</v>
      </c>
    </row>
    <row r="257" spans="1:11" x14ac:dyDescent="0.25">
      <c r="A257" t="s">
        <v>374</v>
      </c>
      <c r="B257" s="21">
        <v>2724</v>
      </c>
      <c r="C257" s="21">
        <v>2528</v>
      </c>
      <c r="D257" s="21">
        <v>165</v>
      </c>
      <c r="E257" s="21">
        <v>30</v>
      </c>
      <c r="F257" s="21" t="s">
        <v>1104</v>
      </c>
      <c r="G257" s="21">
        <v>1</v>
      </c>
      <c r="H257" s="21">
        <v>92.838780756518503</v>
      </c>
      <c r="I257" s="21">
        <v>6.0594932060227604</v>
      </c>
      <c r="J257" s="21">
        <v>1.1017260374586799</v>
      </c>
      <c r="K257" s="21" t="s">
        <v>1104</v>
      </c>
    </row>
    <row r="258" spans="1:11" x14ac:dyDescent="0.25">
      <c r="A258" t="s">
        <v>375</v>
      </c>
      <c r="B258" s="21">
        <v>2816</v>
      </c>
      <c r="C258" s="21">
        <v>2547</v>
      </c>
      <c r="D258" s="21">
        <v>235</v>
      </c>
      <c r="E258" s="21">
        <v>22</v>
      </c>
      <c r="F258" s="21">
        <v>4</v>
      </c>
      <c r="G258" s="21">
        <v>8</v>
      </c>
      <c r="H258" s="21">
        <v>90.705128205128204</v>
      </c>
      <c r="I258" s="21">
        <v>8.36894586894587</v>
      </c>
      <c r="J258" s="21">
        <v>0.78347578347578295</v>
      </c>
      <c r="K258" s="21">
        <v>0.14245014245014201</v>
      </c>
    </row>
    <row r="259" spans="1:11" x14ac:dyDescent="0.25">
      <c r="A259" t="s">
        <v>376</v>
      </c>
      <c r="B259" s="21">
        <v>4928</v>
      </c>
      <c r="C259" s="21">
        <v>4644</v>
      </c>
      <c r="D259" s="21">
        <v>230</v>
      </c>
      <c r="E259" s="21">
        <v>47</v>
      </c>
      <c r="F259" s="21">
        <v>1</v>
      </c>
      <c r="G259" s="21">
        <v>6</v>
      </c>
      <c r="H259" s="21">
        <v>94.351889475822802</v>
      </c>
      <c r="I259" s="21">
        <v>4.6728971962616797</v>
      </c>
      <c r="J259" s="21">
        <v>0.95489638358390805</v>
      </c>
      <c r="K259" s="21">
        <v>2.0316944331572499E-2</v>
      </c>
    </row>
    <row r="260" spans="1:11" x14ac:dyDescent="0.25">
      <c r="A260" t="s">
        <v>377</v>
      </c>
      <c r="B260" s="21">
        <v>12768</v>
      </c>
      <c r="C260" s="21">
        <v>11622</v>
      </c>
      <c r="D260" s="21">
        <v>884</v>
      </c>
      <c r="E260" s="21">
        <v>123</v>
      </c>
      <c r="F260" s="21">
        <v>3</v>
      </c>
      <c r="G260" s="21">
        <v>136</v>
      </c>
      <c r="H260" s="21">
        <v>92.004433185560401</v>
      </c>
      <c r="I260" s="21">
        <v>6.9981000633312203</v>
      </c>
      <c r="J260" s="21">
        <v>0.97371754274857503</v>
      </c>
      <c r="K260" s="21">
        <v>2.3749208359721299E-2</v>
      </c>
    </row>
    <row r="261" spans="1:11" x14ac:dyDescent="0.25">
      <c r="A261" t="s">
        <v>378</v>
      </c>
      <c r="B261" s="21">
        <v>1845</v>
      </c>
      <c r="C261" s="21">
        <v>1672</v>
      </c>
      <c r="D261" s="21">
        <v>102</v>
      </c>
      <c r="E261" s="21">
        <v>29</v>
      </c>
      <c r="F261" s="21">
        <v>1</v>
      </c>
      <c r="G261" s="21">
        <v>41</v>
      </c>
      <c r="H261" s="21">
        <v>92.682926829268297</v>
      </c>
      <c r="I261" s="21">
        <v>5.6541019955654104</v>
      </c>
      <c r="J261" s="21">
        <v>1.60753880266075</v>
      </c>
      <c r="K261" s="21">
        <v>5.5432372505543198E-2</v>
      </c>
    </row>
    <row r="262" spans="1:11" x14ac:dyDescent="0.25">
      <c r="A262" t="s">
        <v>379</v>
      </c>
      <c r="B262" s="21">
        <v>4081</v>
      </c>
      <c r="C262" s="21">
        <v>3779</v>
      </c>
      <c r="D262" s="21">
        <v>232</v>
      </c>
      <c r="E262" s="21">
        <v>36</v>
      </c>
      <c r="F262" s="21" t="s">
        <v>1104</v>
      </c>
      <c r="G262" s="21">
        <v>34</v>
      </c>
      <c r="H262" s="21">
        <v>93.377810723992994</v>
      </c>
      <c r="I262" s="21">
        <v>5.7326414628119498</v>
      </c>
      <c r="J262" s="21">
        <v>0.88954781319495901</v>
      </c>
      <c r="K262" s="21" t="s">
        <v>1104</v>
      </c>
    </row>
    <row r="263" spans="1:11" x14ac:dyDescent="0.25">
      <c r="A263" t="s">
        <v>380</v>
      </c>
      <c r="B263" s="21">
        <v>8053</v>
      </c>
      <c r="C263" s="21">
        <v>7483</v>
      </c>
      <c r="D263" s="21">
        <v>430</v>
      </c>
      <c r="E263" s="21">
        <v>65</v>
      </c>
      <c r="F263" s="21" t="s">
        <v>1104</v>
      </c>
      <c r="G263" s="21">
        <v>75</v>
      </c>
      <c r="H263" s="21">
        <v>93.795437452995699</v>
      </c>
      <c r="I263" s="21">
        <v>5.3898220105289498</v>
      </c>
      <c r="J263" s="21">
        <v>0.81474053647530698</v>
      </c>
      <c r="K263" s="21" t="s">
        <v>1104</v>
      </c>
    </row>
    <row r="264" spans="1:11" x14ac:dyDescent="0.25">
      <c r="A264" t="s">
        <v>381</v>
      </c>
      <c r="B264" s="21">
        <v>142</v>
      </c>
      <c r="C264" s="21">
        <v>131</v>
      </c>
      <c r="D264" s="21">
        <v>11</v>
      </c>
      <c r="E264" s="21" t="s">
        <v>1104</v>
      </c>
      <c r="F264" s="21" t="s">
        <v>1104</v>
      </c>
      <c r="G264" s="21" t="s">
        <v>1104</v>
      </c>
      <c r="H264" s="21">
        <v>92.253521126760504</v>
      </c>
      <c r="I264" s="21">
        <v>7.7464788732394299</v>
      </c>
      <c r="J264" s="21" t="s">
        <v>1104</v>
      </c>
      <c r="K264" s="21" t="s">
        <v>1104</v>
      </c>
    </row>
    <row r="265" spans="1:11" x14ac:dyDescent="0.25">
      <c r="A265" t="s">
        <v>382</v>
      </c>
      <c r="B265" s="21">
        <v>105</v>
      </c>
      <c r="C265" s="21">
        <v>98</v>
      </c>
      <c r="D265" s="21">
        <v>4</v>
      </c>
      <c r="E265" s="21" t="s">
        <v>1104</v>
      </c>
      <c r="F265" s="21" t="s">
        <v>1104</v>
      </c>
      <c r="G265" s="21">
        <v>3</v>
      </c>
      <c r="H265" s="21">
        <v>96.078431372549005</v>
      </c>
      <c r="I265" s="21">
        <v>3.9215686274509798</v>
      </c>
      <c r="J265" s="21" t="s">
        <v>1104</v>
      </c>
      <c r="K265" s="21" t="s">
        <v>1104</v>
      </c>
    </row>
    <row r="266" spans="1:11" x14ac:dyDescent="0.25">
      <c r="A266" t="s">
        <v>383</v>
      </c>
      <c r="B266" s="21">
        <v>3339</v>
      </c>
      <c r="C266" s="21">
        <v>2624</v>
      </c>
      <c r="D266" s="21">
        <v>175</v>
      </c>
      <c r="E266" s="21">
        <v>29</v>
      </c>
      <c r="F266" s="21">
        <v>2</v>
      </c>
      <c r="G266" s="21">
        <v>509</v>
      </c>
      <c r="H266" s="21">
        <v>92.720848056537093</v>
      </c>
      <c r="I266" s="21">
        <v>6.1837455830388697</v>
      </c>
      <c r="J266" s="21">
        <v>1.0247349823321501</v>
      </c>
      <c r="K266" s="21">
        <v>7.0671378091872794E-2</v>
      </c>
    </row>
    <row r="267" spans="1:11" x14ac:dyDescent="0.25">
      <c r="A267" t="s">
        <v>384</v>
      </c>
      <c r="B267" s="21">
        <v>124</v>
      </c>
      <c r="C267" s="21">
        <v>118</v>
      </c>
      <c r="D267" s="21">
        <v>5</v>
      </c>
      <c r="E267" s="21">
        <v>1</v>
      </c>
      <c r="F267" s="21" t="s">
        <v>1104</v>
      </c>
      <c r="G267" s="21" t="s">
        <v>1104</v>
      </c>
      <c r="H267" s="21">
        <v>95.161290322580598</v>
      </c>
      <c r="I267" s="21">
        <v>4.0322580645161201</v>
      </c>
      <c r="J267" s="21">
        <v>0.80645161290322498</v>
      </c>
      <c r="K267" s="21" t="s">
        <v>1104</v>
      </c>
    </row>
    <row r="268" spans="1:11" x14ac:dyDescent="0.25">
      <c r="A268" t="s">
        <v>386</v>
      </c>
      <c r="B268" s="21">
        <v>45715</v>
      </c>
      <c r="C268" s="21">
        <v>41279</v>
      </c>
      <c r="D268" s="21">
        <v>2809</v>
      </c>
      <c r="E268" s="21">
        <v>428</v>
      </c>
      <c r="F268" s="21">
        <v>12</v>
      </c>
      <c r="G268" s="21">
        <v>1187</v>
      </c>
      <c r="H268" s="21">
        <v>92.703467481135405</v>
      </c>
      <c r="I268" s="21">
        <v>6.30839022637441</v>
      </c>
      <c r="J268" s="21">
        <v>0.961192957240388</v>
      </c>
      <c r="K268" s="21">
        <v>2.6949335249730502E-2</v>
      </c>
    </row>
    <row r="269" spans="1:11" x14ac:dyDescent="0.25">
      <c r="A269" t="s">
        <v>385</v>
      </c>
      <c r="B269" s="21">
        <v>137</v>
      </c>
      <c r="C269" s="21">
        <v>132</v>
      </c>
      <c r="D269" s="21">
        <v>1</v>
      </c>
      <c r="E269" s="21" t="s">
        <v>1104</v>
      </c>
      <c r="F269" s="21" t="s">
        <v>1104</v>
      </c>
      <c r="G269" s="21">
        <v>4</v>
      </c>
      <c r="H269" s="21">
        <v>99.248120300751793</v>
      </c>
      <c r="I269" s="21">
        <v>0.75187969924812004</v>
      </c>
      <c r="J269" s="21" t="s">
        <v>1104</v>
      </c>
      <c r="K269" s="21" t="s">
        <v>1104</v>
      </c>
    </row>
    <row r="270" spans="1:11" x14ac:dyDescent="0.25">
      <c r="A270" t="s">
        <v>387</v>
      </c>
      <c r="B270" s="21">
        <v>2851</v>
      </c>
      <c r="C270" s="21">
        <v>2610</v>
      </c>
      <c r="D270" s="21">
        <v>173</v>
      </c>
      <c r="E270" s="21">
        <v>36</v>
      </c>
      <c r="F270" s="21">
        <v>1</v>
      </c>
      <c r="G270" s="21">
        <v>31</v>
      </c>
      <c r="H270" s="21">
        <v>92.553191489361694</v>
      </c>
      <c r="I270" s="21">
        <v>6.1347517730496399</v>
      </c>
      <c r="J270" s="21">
        <v>1.27659574468085</v>
      </c>
      <c r="K270" s="21">
        <v>3.54609929078014E-2</v>
      </c>
    </row>
    <row r="271" spans="1:11" x14ac:dyDescent="0.25">
      <c r="A271" t="s">
        <v>388</v>
      </c>
      <c r="B271" s="21">
        <v>842</v>
      </c>
      <c r="C271" s="21">
        <v>774</v>
      </c>
      <c r="D271" s="21">
        <v>62</v>
      </c>
      <c r="E271" s="21">
        <v>4</v>
      </c>
      <c r="F271" s="21" t="s">
        <v>1104</v>
      </c>
      <c r="G271" s="21">
        <v>2</v>
      </c>
      <c r="H271" s="21">
        <v>92.142857142857096</v>
      </c>
      <c r="I271" s="21">
        <v>7.3809523809523796</v>
      </c>
      <c r="J271" s="21">
        <v>0.476190476190476</v>
      </c>
      <c r="K271" s="21" t="s">
        <v>1104</v>
      </c>
    </row>
    <row r="272" spans="1:11" x14ac:dyDescent="0.25">
      <c r="A272" t="s">
        <v>389</v>
      </c>
      <c r="B272" s="21">
        <v>1076</v>
      </c>
      <c r="C272" s="21">
        <v>988</v>
      </c>
      <c r="D272" s="21">
        <v>72</v>
      </c>
      <c r="E272" s="21">
        <v>14</v>
      </c>
      <c r="F272" s="21" t="s">
        <v>1104</v>
      </c>
      <c r="G272" s="21">
        <v>2</v>
      </c>
      <c r="H272" s="21">
        <v>91.992551210428303</v>
      </c>
      <c r="I272" s="21">
        <v>6.7039106145251397</v>
      </c>
      <c r="J272" s="21">
        <v>1.30353817504655</v>
      </c>
      <c r="K272" s="21" t="s">
        <v>1104</v>
      </c>
    </row>
    <row r="273" spans="1:11" x14ac:dyDescent="0.25">
      <c r="A273" t="s">
        <v>390</v>
      </c>
      <c r="B273" s="21">
        <v>2674</v>
      </c>
      <c r="C273" s="21">
        <v>2515</v>
      </c>
      <c r="D273" s="21">
        <v>145</v>
      </c>
      <c r="E273" s="21">
        <v>13</v>
      </c>
      <c r="F273" s="21" t="s">
        <v>1104</v>
      </c>
      <c r="G273" s="21">
        <v>1</v>
      </c>
      <c r="H273" s="21">
        <v>94.089038533482906</v>
      </c>
      <c r="I273" s="21">
        <v>5.4246165357276404</v>
      </c>
      <c r="J273" s="21">
        <v>0.48634493078937502</v>
      </c>
      <c r="K273" s="21" t="s">
        <v>1104</v>
      </c>
    </row>
    <row r="274" spans="1:11" x14ac:dyDescent="0.25">
      <c r="A274" t="s">
        <v>391</v>
      </c>
      <c r="B274" s="21">
        <v>2861</v>
      </c>
      <c r="C274" s="21">
        <v>2660</v>
      </c>
      <c r="D274" s="21">
        <v>172</v>
      </c>
      <c r="E274" s="21">
        <v>23</v>
      </c>
      <c r="F274" s="21">
        <v>3</v>
      </c>
      <c r="G274" s="21">
        <v>3</v>
      </c>
      <c r="H274" s="21">
        <v>93.072078376486999</v>
      </c>
      <c r="I274" s="21">
        <v>6.0181945416374996</v>
      </c>
      <c r="J274" s="21">
        <v>0.80475857242827098</v>
      </c>
      <c r="K274" s="21">
        <v>0.104968509447165</v>
      </c>
    </row>
    <row r="275" spans="1:11" x14ac:dyDescent="0.25">
      <c r="A275" t="s">
        <v>392</v>
      </c>
      <c r="B275" s="21">
        <v>5132</v>
      </c>
      <c r="C275" s="21">
        <v>4765</v>
      </c>
      <c r="D275" s="21">
        <v>317</v>
      </c>
      <c r="E275" s="21">
        <v>37</v>
      </c>
      <c r="F275" s="21" t="s">
        <v>1104</v>
      </c>
      <c r="G275" s="21">
        <v>13</v>
      </c>
      <c r="H275" s="21">
        <v>93.084586833365805</v>
      </c>
      <c r="I275" s="21">
        <v>6.1926157452627404</v>
      </c>
      <c r="J275" s="21">
        <v>0.72279742137136105</v>
      </c>
      <c r="K275" s="21" t="s">
        <v>1104</v>
      </c>
    </row>
    <row r="276" spans="1:11" x14ac:dyDescent="0.25">
      <c r="A276" t="s">
        <v>393</v>
      </c>
      <c r="B276" s="21">
        <v>13073</v>
      </c>
      <c r="C276" s="21">
        <v>11376</v>
      </c>
      <c r="D276" s="21">
        <v>1535</v>
      </c>
      <c r="E276" s="21">
        <v>124</v>
      </c>
      <c r="F276" s="21">
        <v>2</v>
      </c>
      <c r="G276" s="21">
        <v>36</v>
      </c>
      <c r="H276" s="21">
        <v>87.259338804939702</v>
      </c>
      <c r="I276" s="21">
        <v>11.774181176651</v>
      </c>
      <c r="J276" s="21">
        <v>0.95113906573598195</v>
      </c>
      <c r="K276" s="21">
        <v>1.5340952673161001E-2</v>
      </c>
    </row>
    <row r="277" spans="1:11" x14ac:dyDescent="0.25">
      <c r="A277" t="s">
        <v>394</v>
      </c>
      <c r="B277" s="21">
        <v>1884</v>
      </c>
      <c r="C277" s="21">
        <v>1710</v>
      </c>
      <c r="D277" s="21">
        <v>143</v>
      </c>
      <c r="E277" s="21">
        <v>23</v>
      </c>
      <c r="F277" s="21">
        <v>3</v>
      </c>
      <c r="G277" s="21">
        <v>5</v>
      </c>
      <c r="H277" s="21">
        <v>91.005854177754102</v>
      </c>
      <c r="I277" s="21">
        <v>7.6104310803618898</v>
      </c>
      <c r="J277" s="21">
        <v>1.2240553485896699</v>
      </c>
      <c r="K277" s="21">
        <v>0.15965939329430501</v>
      </c>
    </row>
    <row r="278" spans="1:11" x14ac:dyDescent="0.25">
      <c r="A278" t="s">
        <v>395</v>
      </c>
      <c r="B278" s="21">
        <v>4166</v>
      </c>
      <c r="C278" s="21">
        <v>3861</v>
      </c>
      <c r="D278" s="21">
        <v>238</v>
      </c>
      <c r="E278" s="21">
        <v>52</v>
      </c>
      <c r="F278" s="21">
        <v>2</v>
      </c>
      <c r="G278" s="21">
        <v>13</v>
      </c>
      <c r="H278" s="21">
        <v>92.968938117023797</v>
      </c>
      <c r="I278" s="21">
        <v>5.7307970142065896</v>
      </c>
      <c r="J278" s="21">
        <v>1.25210691066698</v>
      </c>
      <c r="K278" s="21">
        <v>4.8157958102576399E-2</v>
      </c>
    </row>
    <row r="279" spans="1:11" x14ac:dyDescent="0.25">
      <c r="A279" t="s">
        <v>396</v>
      </c>
      <c r="B279" s="21">
        <v>8413</v>
      </c>
      <c r="C279" s="21">
        <v>7652</v>
      </c>
      <c r="D279" s="21">
        <v>568</v>
      </c>
      <c r="E279" s="21">
        <v>75</v>
      </c>
      <c r="F279" s="21" t="s">
        <v>1104</v>
      </c>
      <c r="G279" s="21">
        <v>118</v>
      </c>
      <c r="H279" s="21">
        <v>92.248342374924604</v>
      </c>
      <c r="I279" s="21">
        <v>6.8474984930681098</v>
      </c>
      <c r="J279" s="21">
        <v>0.90415913200723297</v>
      </c>
      <c r="K279" s="21" t="s">
        <v>1104</v>
      </c>
    </row>
    <row r="280" spans="1:11" x14ac:dyDescent="0.25">
      <c r="A280" t="s">
        <v>397</v>
      </c>
      <c r="B280" s="21">
        <v>143</v>
      </c>
      <c r="C280" s="21">
        <v>131</v>
      </c>
      <c r="D280" s="21">
        <v>11</v>
      </c>
      <c r="E280" s="21">
        <v>1</v>
      </c>
      <c r="F280" s="21" t="s">
        <v>1104</v>
      </c>
      <c r="G280" s="21" t="s">
        <v>1104</v>
      </c>
      <c r="H280" s="21">
        <v>91.608391608391599</v>
      </c>
      <c r="I280" s="21">
        <v>7.6923076923076898</v>
      </c>
      <c r="J280" s="21">
        <v>0.69930069930069905</v>
      </c>
      <c r="K280" s="21" t="s">
        <v>1104</v>
      </c>
    </row>
    <row r="281" spans="1:11" x14ac:dyDescent="0.25">
      <c r="A281" t="s">
        <v>398</v>
      </c>
      <c r="B281" s="21">
        <v>84</v>
      </c>
      <c r="C281" s="21">
        <v>80</v>
      </c>
      <c r="D281" s="21">
        <v>1</v>
      </c>
      <c r="E281" s="21" t="s">
        <v>1104</v>
      </c>
      <c r="F281" s="21" t="s">
        <v>1104</v>
      </c>
      <c r="G281" s="21">
        <v>3</v>
      </c>
      <c r="H281" s="21">
        <v>98.765432098765402</v>
      </c>
      <c r="I281" s="21">
        <v>1.2345679012345601</v>
      </c>
      <c r="J281" s="21" t="s">
        <v>1104</v>
      </c>
      <c r="K281" s="21" t="s">
        <v>1104</v>
      </c>
    </row>
    <row r="282" spans="1:11" x14ac:dyDescent="0.25">
      <c r="A282" t="s">
        <v>399</v>
      </c>
      <c r="B282" s="21">
        <v>3532</v>
      </c>
      <c r="C282" s="21">
        <v>3191</v>
      </c>
      <c r="D282" s="21">
        <v>275</v>
      </c>
      <c r="E282" s="21">
        <v>39</v>
      </c>
      <c r="F282" s="21">
        <v>3</v>
      </c>
      <c r="G282" s="21">
        <v>24</v>
      </c>
      <c r="H282" s="21">
        <v>90.963511972633896</v>
      </c>
      <c r="I282" s="21">
        <v>7.83922462941847</v>
      </c>
      <c r="J282" s="21">
        <v>1.1117445838084301</v>
      </c>
      <c r="K282" s="21">
        <v>8.5518814139110597E-2</v>
      </c>
    </row>
    <row r="283" spans="1:11" x14ac:dyDescent="0.25">
      <c r="A283" t="s">
        <v>400</v>
      </c>
      <c r="B283" s="21">
        <v>157</v>
      </c>
      <c r="C283" s="21">
        <v>149</v>
      </c>
      <c r="D283" s="21">
        <v>8</v>
      </c>
      <c r="E283" s="21" t="s">
        <v>1104</v>
      </c>
      <c r="F283" s="21" t="s">
        <v>1104</v>
      </c>
      <c r="G283" s="21" t="s">
        <v>1104</v>
      </c>
      <c r="H283" s="21">
        <v>94.904458598726094</v>
      </c>
      <c r="I283" s="21">
        <v>5.0955414012738798</v>
      </c>
      <c r="J283" s="21" t="s">
        <v>1104</v>
      </c>
      <c r="K283" s="21" t="s">
        <v>1104</v>
      </c>
    </row>
    <row r="284" spans="1:11" x14ac:dyDescent="0.25">
      <c r="A284" t="s">
        <v>402</v>
      </c>
      <c r="B284" s="21">
        <v>47113</v>
      </c>
      <c r="C284" s="21">
        <v>42684</v>
      </c>
      <c r="D284" s="21">
        <v>3723</v>
      </c>
      <c r="E284" s="21">
        <v>441</v>
      </c>
      <c r="F284" s="21">
        <v>14</v>
      </c>
      <c r="G284" s="21">
        <v>251</v>
      </c>
      <c r="H284" s="21">
        <v>91.084460757116602</v>
      </c>
      <c r="I284" s="21">
        <v>7.9446033033161196</v>
      </c>
      <c r="J284" s="21">
        <v>0.94106098758055501</v>
      </c>
      <c r="K284" s="21">
        <v>2.9874951986684301E-2</v>
      </c>
    </row>
    <row r="285" spans="1:11" x14ac:dyDescent="0.25">
      <c r="A285" t="s">
        <v>401</v>
      </c>
      <c r="B285" s="21">
        <v>225</v>
      </c>
      <c r="C285" s="21">
        <v>222</v>
      </c>
      <c r="D285" s="21">
        <v>3</v>
      </c>
      <c r="E285" s="21" t="s">
        <v>1104</v>
      </c>
      <c r="F285" s="21" t="s">
        <v>1104</v>
      </c>
      <c r="G285" s="21" t="s">
        <v>1104</v>
      </c>
      <c r="H285" s="21">
        <v>98.6666666666666</v>
      </c>
      <c r="I285" s="21">
        <v>1.3333333333333299</v>
      </c>
      <c r="J285" s="21" t="s">
        <v>1104</v>
      </c>
      <c r="K285" s="21" t="s">
        <v>1104</v>
      </c>
    </row>
    <row r="286" spans="1:11" x14ac:dyDescent="0.25">
      <c r="A286" t="s">
        <v>403</v>
      </c>
      <c r="B286" s="21">
        <v>2644</v>
      </c>
      <c r="C286" s="21">
        <v>2453</v>
      </c>
      <c r="D286" s="21">
        <v>160</v>
      </c>
      <c r="E286" s="21">
        <v>27</v>
      </c>
      <c r="F286" s="21" t="s">
        <v>1104</v>
      </c>
      <c r="G286" s="21">
        <v>4</v>
      </c>
      <c r="H286" s="21">
        <v>92.9166666666666</v>
      </c>
      <c r="I286" s="21">
        <v>6.0606060606060597</v>
      </c>
      <c r="J286" s="21">
        <v>1.02272727272727</v>
      </c>
      <c r="K286" s="21" t="s">
        <v>1104</v>
      </c>
    </row>
    <row r="287" spans="1:11" x14ac:dyDescent="0.25">
      <c r="A287" t="s">
        <v>404</v>
      </c>
      <c r="B287" s="21">
        <v>666</v>
      </c>
      <c r="C287" s="21">
        <v>617</v>
      </c>
      <c r="D287" s="21">
        <v>45</v>
      </c>
      <c r="E287" s="21">
        <v>3</v>
      </c>
      <c r="F287" s="21" t="s">
        <v>1104</v>
      </c>
      <c r="G287" s="21">
        <v>1</v>
      </c>
      <c r="H287" s="21">
        <v>92.781954887218006</v>
      </c>
      <c r="I287" s="21">
        <v>6.7669172932330799</v>
      </c>
      <c r="J287" s="21">
        <v>0.45112781954887199</v>
      </c>
      <c r="K287" s="21" t="s">
        <v>1104</v>
      </c>
    </row>
    <row r="288" spans="1:11" x14ac:dyDescent="0.25">
      <c r="A288" t="s">
        <v>405</v>
      </c>
      <c r="B288" s="21">
        <v>1064</v>
      </c>
      <c r="C288" s="21">
        <v>972</v>
      </c>
      <c r="D288" s="21">
        <v>77</v>
      </c>
      <c r="E288" s="21">
        <v>11</v>
      </c>
      <c r="F288" s="21">
        <v>2</v>
      </c>
      <c r="G288" s="21">
        <v>2</v>
      </c>
      <c r="H288" s="21">
        <v>91.525423728813493</v>
      </c>
      <c r="I288" s="21">
        <v>7.2504708097928399</v>
      </c>
      <c r="J288" s="21">
        <v>1.03578154425612</v>
      </c>
      <c r="K288" s="21">
        <v>0.18832391713747601</v>
      </c>
    </row>
    <row r="289" spans="1:11" x14ac:dyDescent="0.25">
      <c r="A289" t="s">
        <v>406</v>
      </c>
      <c r="B289" s="21">
        <v>2538</v>
      </c>
      <c r="C289" s="21">
        <v>2364</v>
      </c>
      <c r="D289" s="21">
        <v>140</v>
      </c>
      <c r="E289" s="21">
        <v>31</v>
      </c>
      <c r="F289" s="21" t="s">
        <v>1104</v>
      </c>
      <c r="G289" s="21">
        <v>3</v>
      </c>
      <c r="H289" s="21">
        <v>93.254437869822397</v>
      </c>
      <c r="I289" s="21">
        <v>5.5226824457593597</v>
      </c>
      <c r="J289" s="21">
        <v>1.22287968441814</v>
      </c>
      <c r="K289" s="21" t="s">
        <v>1104</v>
      </c>
    </row>
    <row r="290" spans="1:11" x14ac:dyDescent="0.25">
      <c r="A290" t="s">
        <v>407</v>
      </c>
      <c r="B290" s="21">
        <v>2749</v>
      </c>
      <c r="C290" s="21">
        <v>2550</v>
      </c>
      <c r="D290" s="21">
        <v>171</v>
      </c>
      <c r="E290" s="21">
        <v>25</v>
      </c>
      <c r="F290" s="21">
        <v>3</v>
      </c>
      <c r="G290" s="21" t="s">
        <v>1104</v>
      </c>
      <c r="H290" s="21">
        <v>92.761004001455007</v>
      </c>
      <c r="I290" s="21">
        <v>6.2204437977446299</v>
      </c>
      <c r="J290" s="21">
        <v>0.909421607857402</v>
      </c>
      <c r="K290" s="21">
        <v>0.109130592942888</v>
      </c>
    </row>
    <row r="291" spans="1:11" x14ac:dyDescent="0.25">
      <c r="A291" t="s">
        <v>408</v>
      </c>
      <c r="B291" s="21">
        <v>4704</v>
      </c>
      <c r="C291" s="21">
        <v>4382</v>
      </c>
      <c r="D291" s="21">
        <v>275</v>
      </c>
      <c r="E291" s="21">
        <v>40</v>
      </c>
      <c r="F291" s="21" t="s">
        <v>1104</v>
      </c>
      <c r="G291" s="21">
        <v>7</v>
      </c>
      <c r="H291" s="21">
        <v>93.293591654247393</v>
      </c>
      <c r="I291" s="21">
        <v>5.8548009367681502</v>
      </c>
      <c r="J291" s="21">
        <v>0.85160740898445797</v>
      </c>
      <c r="K291" s="21" t="s">
        <v>1104</v>
      </c>
    </row>
    <row r="292" spans="1:11" x14ac:dyDescent="0.25">
      <c r="A292" t="s">
        <v>409</v>
      </c>
      <c r="B292" s="21">
        <v>12803</v>
      </c>
      <c r="C292" s="21">
        <v>11118</v>
      </c>
      <c r="D292" s="21">
        <v>1501</v>
      </c>
      <c r="E292" s="21">
        <v>142</v>
      </c>
      <c r="F292" s="21">
        <v>2</v>
      </c>
      <c r="G292" s="21">
        <v>40</v>
      </c>
      <c r="H292" s="21">
        <v>87.111180756875299</v>
      </c>
      <c r="I292" s="21">
        <v>11.7605578625714</v>
      </c>
      <c r="J292" s="21">
        <v>1.11259108360103</v>
      </c>
      <c r="K292" s="21">
        <v>1.56702969521272E-2</v>
      </c>
    </row>
    <row r="293" spans="1:11" x14ac:dyDescent="0.25">
      <c r="A293" t="s">
        <v>410</v>
      </c>
      <c r="B293" s="21">
        <v>1864</v>
      </c>
      <c r="C293" s="21">
        <v>1721</v>
      </c>
      <c r="D293" s="21">
        <v>119</v>
      </c>
      <c r="E293" s="21">
        <v>21</v>
      </c>
      <c r="F293" s="21">
        <v>1</v>
      </c>
      <c r="G293" s="21">
        <v>2</v>
      </c>
      <c r="H293" s="21">
        <v>92.427497314715296</v>
      </c>
      <c r="I293" s="21">
        <v>6.3909774436090201</v>
      </c>
      <c r="J293" s="21">
        <v>1.1278195488721801</v>
      </c>
      <c r="K293" s="21">
        <v>5.3705692803437101E-2</v>
      </c>
    </row>
    <row r="294" spans="1:11" x14ac:dyDescent="0.25">
      <c r="A294" t="s">
        <v>411</v>
      </c>
      <c r="B294" s="21">
        <v>4005</v>
      </c>
      <c r="C294" s="21">
        <v>3673</v>
      </c>
      <c r="D294" s="21">
        <v>257</v>
      </c>
      <c r="E294" s="21">
        <v>56</v>
      </c>
      <c r="F294" s="21">
        <v>1</v>
      </c>
      <c r="G294" s="21">
        <v>18</v>
      </c>
      <c r="H294" s="21">
        <v>92.124404314020495</v>
      </c>
      <c r="I294" s="21">
        <v>6.4459493353398498</v>
      </c>
      <c r="J294" s="21">
        <v>1.40456483571607</v>
      </c>
      <c r="K294" s="21">
        <v>2.5081514923501299E-2</v>
      </c>
    </row>
    <row r="295" spans="1:11" x14ac:dyDescent="0.25">
      <c r="A295" t="s">
        <v>412</v>
      </c>
      <c r="B295" s="21">
        <v>7778</v>
      </c>
      <c r="C295" s="21">
        <v>6999</v>
      </c>
      <c r="D295" s="21">
        <v>589</v>
      </c>
      <c r="E295" s="21">
        <v>82</v>
      </c>
      <c r="F295" s="21">
        <v>1</v>
      </c>
      <c r="G295" s="21">
        <v>107</v>
      </c>
      <c r="H295" s="21">
        <v>91.239734063355499</v>
      </c>
      <c r="I295" s="21">
        <v>7.6782688045887104</v>
      </c>
      <c r="J295" s="21">
        <v>1.0689610220310199</v>
      </c>
      <c r="K295" s="21">
        <v>1.30361100247686E-2</v>
      </c>
    </row>
    <row r="296" spans="1:11" x14ac:dyDescent="0.25">
      <c r="A296" t="s">
        <v>413</v>
      </c>
      <c r="B296" s="21">
        <v>124</v>
      </c>
      <c r="C296" s="21">
        <v>117</v>
      </c>
      <c r="D296" s="21">
        <v>7</v>
      </c>
      <c r="E296" s="21" t="s">
        <v>1104</v>
      </c>
      <c r="F296" s="21" t="s">
        <v>1104</v>
      </c>
      <c r="G296" s="21" t="s">
        <v>1104</v>
      </c>
      <c r="H296" s="21">
        <v>94.354838709677395</v>
      </c>
      <c r="I296" s="21">
        <v>5.6451612903225801</v>
      </c>
      <c r="J296" s="21" t="s">
        <v>1104</v>
      </c>
      <c r="K296" s="21" t="s">
        <v>1104</v>
      </c>
    </row>
    <row r="297" spans="1:11" x14ac:dyDescent="0.25">
      <c r="A297" t="s">
        <v>414</v>
      </c>
      <c r="B297" s="21">
        <v>101</v>
      </c>
      <c r="C297" s="21">
        <v>97</v>
      </c>
      <c r="D297" s="21">
        <v>4</v>
      </c>
      <c r="E297" s="21" t="s">
        <v>1104</v>
      </c>
      <c r="F297" s="21" t="s">
        <v>1104</v>
      </c>
      <c r="G297" s="21" t="s">
        <v>1104</v>
      </c>
      <c r="H297" s="21">
        <v>96.039603960395993</v>
      </c>
      <c r="I297" s="21">
        <v>3.9603960396039599</v>
      </c>
      <c r="J297" s="21" t="s">
        <v>1104</v>
      </c>
      <c r="K297" s="21" t="s">
        <v>1104</v>
      </c>
    </row>
    <row r="298" spans="1:11" x14ac:dyDescent="0.25">
      <c r="A298" t="s">
        <v>415</v>
      </c>
      <c r="B298" s="21">
        <v>3343</v>
      </c>
      <c r="C298" s="21">
        <v>3007</v>
      </c>
      <c r="D298" s="21">
        <v>277</v>
      </c>
      <c r="E298" s="21">
        <v>41</v>
      </c>
      <c r="F298" s="21">
        <v>12</v>
      </c>
      <c r="G298" s="21">
        <v>6</v>
      </c>
      <c r="H298" s="21">
        <v>90.110878034162397</v>
      </c>
      <c r="I298" s="21">
        <v>8.3008690440515398</v>
      </c>
      <c r="J298" s="21">
        <v>1.2286484866646601</v>
      </c>
      <c r="K298" s="21">
        <v>0.35960443512136597</v>
      </c>
    </row>
    <row r="299" spans="1:11" x14ac:dyDescent="0.25">
      <c r="A299" t="s">
        <v>416</v>
      </c>
      <c r="B299" s="21">
        <v>120</v>
      </c>
      <c r="C299" s="21">
        <v>119</v>
      </c>
      <c r="D299" s="21">
        <v>1</v>
      </c>
      <c r="E299" s="21" t="s">
        <v>1104</v>
      </c>
      <c r="F299" s="21" t="s">
        <v>1104</v>
      </c>
      <c r="G299" s="21" t="s">
        <v>1104</v>
      </c>
      <c r="H299" s="21">
        <v>99.1666666666666</v>
      </c>
      <c r="I299" s="21">
        <v>0.83333333333333304</v>
      </c>
      <c r="J299" s="21" t="s">
        <v>1104</v>
      </c>
      <c r="K299" s="21" t="s">
        <v>1104</v>
      </c>
    </row>
    <row r="300" spans="1:11" x14ac:dyDescent="0.25">
      <c r="A300" t="s">
        <v>418</v>
      </c>
      <c r="B300" s="21">
        <v>44714</v>
      </c>
      <c r="C300" s="21">
        <v>40396</v>
      </c>
      <c r="D300" s="21">
        <v>3626</v>
      </c>
      <c r="E300" s="21">
        <v>479</v>
      </c>
      <c r="F300" s="21">
        <v>22</v>
      </c>
      <c r="G300" s="21">
        <v>191</v>
      </c>
      <c r="H300" s="21">
        <v>90.730633605102895</v>
      </c>
      <c r="I300" s="21">
        <v>8.1441052938930394</v>
      </c>
      <c r="J300" s="21">
        <v>1.07584843788603</v>
      </c>
      <c r="K300" s="21">
        <v>4.9412663117939001E-2</v>
      </c>
    </row>
    <row r="301" spans="1:11" x14ac:dyDescent="0.25">
      <c r="A301" t="s">
        <v>417</v>
      </c>
      <c r="B301" s="21">
        <v>211</v>
      </c>
      <c r="C301" s="21">
        <v>207</v>
      </c>
      <c r="D301" s="21">
        <v>3</v>
      </c>
      <c r="E301" s="21" t="s">
        <v>1104</v>
      </c>
      <c r="F301" s="21" t="s">
        <v>1104</v>
      </c>
      <c r="G301" s="21">
        <v>1</v>
      </c>
      <c r="H301" s="21">
        <v>98.571428571428498</v>
      </c>
      <c r="I301" s="21">
        <v>1.4285714285714199</v>
      </c>
      <c r="J301" s="21" t="s">
        <v>1104</v>
      </c>
      <c r="K301" s="21" t="s">
        <v>1104</v>
      </c>
    </row>
    <row r="302" spans="1:11" x14ac:dyDescent="0.25">
      <c r="A302" t="s">
        <v>1054</v>
      </c>
      <c r="B302" s="21">
        <v>2652</v>
      </c>
      <c r="C302" s="21">
        <v>2442</v>
      </c>
      <c r="D302" s="21">
        <v>169</v>
      </c>
      <c r="E302" s="21">
        <v>36</v>
      </c>
      <c r="F302" s="21">
        <v>1</v>
      </c>
      <c r="G302" s="21">
        <v>4</v>
      </c>
      <c r="H302" s="21">
        <v>92.220543806646504</v>
      </c>
      <c r="I302" s="21">
        <v>6.3821752265861003</v>
      </c>
      <c r="J302" s="21">
        <v>1.3595166163141901</v>
      </c>
      <c r="K302" s="21">
        <v>3.7764350453172203E-2</v>
      </c>
    </row>
    <row r="303" spans="1:11" x14ac:dyDescent="0.25">
      <c r="A303" t="s">
        <v>1055</v>
      </c>
      <c r="B303" s="21">
        <v>615</v>
      </c>
      <c r="C303" s="21">
        <v>570</v>
      </c>
      <c r="D303" s="21">
        <v>43</v>
      </c>
      <c r="E303" s="21">
        <v>2</v>
      </c>
      <c r="F303" s="21" t="s">
        <v>1104</v>
      </c>
      <c r="G303" s="21" t="s">
        <v>1104</v>
      </c>
      <c r="H303" s="21">
        <v>92.682926829268297</v>
      </c>
      <c r="I303" s="21">
        <v>6.9918699186991802</v>
      </c>
      <c r="J303" s="21">
        <v>0.32520325203251998</v>
      </c>
      <c r="K303" s="21" t="s">
        <v>1104</v>
      </c>
    </row>
    <row r="304" spans="1:11" x14ac:dyDescent="0.25">
      <c r="A304" t="s">
        <v>1056</v>
      </c>
      <c r="B304" s="21">
        <v>1079</v>
      </c>
      <c r="C304" s="21">
        <v>986</v>
      </c>
      <c r="D304" s="21">
        <v>75</v>
      </c>
      <c r="E304" s="21">
        <v>18</v>
      </c>
      <c r="F304" s="21" t="s">
        <v>1104</v>
      </c>
      <c r="G304" s="21" t="s">
        <v>1104</v>
      </c>
      <c r="H304" s="21">
        <v>91.380908248378105</v>
      </c>
      <c r="I304" s="21">
        <v>6.9508804448563399</v>
      </c>
      <c r="J304" s="21">
        <v>1.66821130676552</v>
      </c>
      <c r="K304" s="21" t="s">
        <v>1104</v>
      </c>
    </row>
    <row r="305" spans="1:11" x14ac:dyDescent="0.25">
      <c r="A305" t="s">
        <v>1057</v>
      </c>
      <c r="B305" s="21">
        <v>2654</v>
      </c>
      <c r="C305" s="21">
        <v>2475</v>
      </c>
      <c r="D305" s="21">
        <v>116</v>
      </c>
      <c r="E305" s="21">
        <v>58</v>
      </c>
      <c r="F305" s="21" t="s">
        <v>1104</v>
      </c>
      <c r="G305" s="21">
        <v>5</v>
      </c>
      <c r="H305" s="21">
        <v>93.431483578708907</v>
      </c>
      <c r="I305" s="21">
        <v>4.3790109475273598</v>
      </c>
      <c r="J305" s="21">
        <v>2.1895054737636799</v>
      </c>
      <c r="K305" s="21" t="s">
        <v>1104</v>
      </c>
    </row>
    <row r="306" spans="1:11" x14ac:dyDescent="0.25">
      <c r="A306" t="s">
        <v>1058</v>
      </c>
      <c r="B306" s="21">
        <v>2672</v>
      </c>
      <c r="C306" s="21">
        <v>2441</v>
      </c>
      <c r="D306" s="21">
        <v>185</v>
      </c>
      <c r="E306" s="21">
        <v>22</v>
      </c>
      <c r="F306" s="21">
        <v>4</v>
      </c>
      <c r="G306" s="21">
        <v>20</v>
      </c>
      <c r="H306" s="21">
        <v>92.043740573152306</v>
      </c>
      <c r="I306" s="21">
        <v>6.97586726998491</v>
      </c>
      <c r="J306" s="21">
        <v>0.82956259426847601</v>
      </c>
      <c r="K306" s="21">
        <v>0.150829562594268</v>
      </c>
    </row>
    <row r="307" spans="1:11" x14ac:dyDescent="0.25">
      <c r="A307" t="s">
        <v>1059</v>
      </c>
      <c r="B307" s="21">
        <v>4613</v>
      </c>
      <c r="C307" s="21">
        <v>4263</v>
      </c>
      <c r="D307" s="21">
        <v>259</v>
      </c>
      <c r="E307" s="21">
        <v>85</v>
      </c>
      <c r="F307" s="21" t="s">
        <v>1104</v>
      </c>
      <c r="G307" s="21">
        <v>6</v>
      </c>
      <c r="H307" s="21">
        <v>92.533101801606193</v>
      </c>
      <c r="I307" s="21">
        <v>5.6218797482092402</v>
      </c>
      <c r="J307" s="21">
        <v>1.8450184501844999</v>
      </c>
      <c r="K307" s="21" t="s">
        <v>1104</v>
      </c>
    </row>
    <row r="308" spans="1:11" x14ac:dyDescent="0.25">
      <c r="A308" t="s">
        <v>1060</v>
      </c>
      <c r="B308" s="21">
        <v>13268</v>
      </c>
      <c r="C308" s="21">
        <v>11620</v>
      </c>
      <c r="D308" s="21">
        <v>1467</v>
      </c>
      <c r="E308" s="21">
        <v>157</v>
      </c>
      <c r="F308" s="21" t="s">
        <v>1104</v>
      </c>
      <c r="G308" s="21">
        <v>24</v>
      </c>
      <c r="H308" s="21">
        <v>87.737843551796999</v>
      </c>
      <c r="I308" s="21">
        <v>11.0767139836907</v>
      </c>
      <c r="J308" s="21">
        <v>1.1854424645122299</v>
      </c>
      <c r="K308" s="21" t="s">
        <v>1104</v>
      </c>
    </row>
    <row r="309" spans="1:11" x14ac:dyDescent="0.25">
      <c r="A309" t="s">
        <v>1061</v>
      </c>
      <c r="B309" s="21">
        <v>1785</v>
      </c>
      <c r="C309" s="21">
        <v>1661</v>
      </c>
      <c r="D309" s="21">
        <v>104</v>
      </c>
      <c r="E309" s="21">
        <v>19</v>
      </c>
      <c r="F309" s="21" t="s">
        <v>1104</v>
      </c>
      <c r="G309" s="21">
        <v>1</v>
      </c>
      <c r="H309" s="21">
        <v>93.105381165919198</v>
      </c>
      <c r="I309" s="21">
        <v>5.8295964125560502</v>
      </c>
      <c r="J309" s="21">
        <v>1.06502242152466</v>
      </c>
      <c r="K309" s="21" t="s">
        <v>1104</v>
      </c>
    </row>
    <row r="310" spans="1:11" x14ac:dyDescent="0.25">
      <c r="A310" t="s">
        <v>1062</v>
      </c>
      <c r="B310" s="21">
        <v>3957</v>
      </c>
      <c r="C310" s="21">
        <v>3593</v>
      </c>
      <c r="D310" s="21">
        <v>300</v>
      </c>
      <c r="E310" s="21">
        <v>49</v>
      </c>
      <c r="F310" s="21">
        <v>1</v>
      </c>
      <c r="G310" s="21">
        <v>14</v>
      </c>
      <c r="H310" s="21">
        <v>91.123510017752906</v>
      </c>
      <c r="I310" s="21">
        <v>7.6084199847831604</v>
      </c>
      <c r="J310" s="21">
        <v>1.24270859751458</v>
      </c>
      <c r="K310" s="21">
        <v>2.5361399949277101E-2</v>
      </c>
    </row>
    <row r="311" spans="1:11" x14ac:dyDescent="0.25">
      <c r="A311" t="s">
        <v>1063</v>
      </c>
      <c r="B311" s="21">
        <v>7396</v>
      </c>
      <c r="C311" s="21">
        <v>6692</v>
      </c>
      <c r="D311" s="21">
        <v>471</v>
      </c>
      <c r="E311" s="21">
        <v>90</v>
      </c>
      <c r="F311" s="21" t="s">
        <v>1104</v>
      </c>
      <c r="G311" s="21">
        <v>143</v>
      </c>
      <c r="H311" s="21">
        <v>92.265269543637103</v>
      </c>
      <c r="I311" s="21">
        <v>6.4938646077485096</v>
      </c>
      <c r="J311" s="21">
        <v>1.24086584861436</v>
      </c>
      <c r="K311" s="21" t="s">
        <v>1104</v>
      </c>
    </row>
    <row r="312" spans="1:11" x14ac:dyDescent="0.25">
      <c r="A312" t="s">
        <v>1064</v>
      </c>
      <c r="B312" s="21">
        <v>107</v>
      </c>
      <c r="C312" s="21">
        <v>97</v>
      </c>
      <c r="D312" s="21">
        <v>7</v>
      </c>
      <c r="E312" s="21">
        <v>3</v>
      </c>
      <c r="F312" s="21" t="s">
        <v>1104</v>
      </c>
      <c r="G312" s="21" t="s">
        <v>1104</v>
      </c>
      <c r="H312" s="21">
        <v>90.654205607476598</v>
      </c>
      <c r="I312" s="21">
        <v>6.5420560747663501</v>
      </c>
      <c r="J312" s="21">
        <v>2.8037383177569999</v>
      </c>
      <c r="K312" s="21" t="s">
        <v>1104</v>
      </c>
    </row>
    <row r="313" spans="1:11" x14ac:dyDescent="0.25">
      <c r="A313" t="s">
        <v>1065</v>
      </c>
      <c r="B313" s="21">
        <v>65</v>
      </c>
      <c r="C313" s="21">
        <v>61</v>
      </c>
      <c r="D313" s="21">
        <v>2</v>
      </c>
      <c r="E313" s="21" t="s">
        <v>1104</v>
      </c>
      <c r="F313" s="21">
        <v>1</v>
      </c>
      <c r="G313" s="21">
        <v>1</v>
      </c>
      <c r="H313" s="21">
        <v>95.3125</v>
      </c>
      <c r="I313" s="21">
        <v>3.125</v>
      </c>
      <c r="J313" s="21" t="s">
        <v>1104</v>
      </c>
      <c r="K313" s="21">
        <v>1.5625</v>
      </c>
    </row>
    <row r="314" spans="1:11" x14ac:dyDescent="0.25">
      <c r="A314" t="s">
        <v>1066</v>
      </c>
      <c r="B314" s="21">
        <v>3175</v>
      </c>
      <c r="C314" s="21">
        <v>2848</v>
      </c>
      <c r="D314" s="21">
        <v>264</v>
      </c>
      <c r="E314" s="21">
        <v>37</v>
      </c>
      <c r="F314" s="21">
        <v>16</v>
      </c>
      <c r="G314" s="21">
        <v>10</v>
      </c>
      <c r="H314" s="21">
        <v>89.984202211690302</v>
      </c>
      <c r="I314" s="21">
        <v>8.3412322274881507</v>
      </c>
      <c r="J314" s="21">
        <v>1.1690363349131101</v>
      </c>
      <c r="K314" s="21">
        <v>0.50552922590837202</v>
      </c>
    </row>
    <row r="315" spans="1:11" x14ac:dyDescent="0.25">
      <c r="A315" t="s">
        <v>1067</v>
      </c>
      <c r="B315" s="21">
        <v>136</v>
      </c>
      <c r="C315" s="21">
        <v>135</v>
      </c>
      <c r="D315" s="21">
        <v>1</v>
      </c>
      <c r="E315" s="21" t="s">
        <v>1104</v>
      </c>
      <c r="F315" s="21" t="s">
        <v>1104</v>
      </c>
      <c r="G315" s="21" t="s">
        <v>1104</v>
      </c>
      <c r="H315" s="21">
        <v>99.264705882352899</v>
      </c>
      <c r="I315" s="21">
        <v>0.73529411764705799</v>
      </c>
      <c r="J315" s="21" t="s">
        <v>1104</v>
      </c>
      <c r="K315" s="21" t="s">
        <v>1104</v>
      </c>
    </row>
    <row r="316" spans="1:11" x14ac:dyDescent="0.25">
      <c r="A316" t="s">
        <v>1069</v>
      </c>
      <c r="B316" s="21">
        <v>44383</v>
      </c>
      <c r="C316" s="21">
        <v>40089</v>
      </c>
      <c r="D316" s="21">
        <v>3466</v>
      </c>
      <c r="E316" s="21">
        <v>577</v>
      </c>
      <c r="F316" s="21">
        <v>23</v>
      </c>
      <c r="G316" s="21">
        <v>228</v>
      </c>
      <c r="H316" s="21">
        <v>90.791529838070403</v>
      </c>
      <c r="I316" s="21">
        <v>7.8496206545125098</v>
      </c>
      <c r="J316" s="21">
        <v>1.3067602762993999</v>
      </c>
      <c r="K316" s="21">
        <v>5.2089231117653699E-2</v>
      </c>
    </row>
    <row r="317" spans="1:11" x14ac:dyDescent="0.25">
      <c r="A317" t="s">
        <v>1068</v>
      </c>
      <c r="B317" s="21">
        <v>209</v>
      </c>
      <c r="C317" s="21">
        <v>205</v>
      </c>
      <c r="D317" s="21">
        <v>3</v>
      </c>
      <c r="E317" s="21">
        <v>1</v>
      </c>
      <c r="F317" s="21" t="s">
        <v>1104</v>
      </c>
      <c r="G317" s="21" t="s">
        <v>1104</v>
      </c>
      <c r="H317" s="21">
        <v>98.086124401913807</v>
      </c>
      <c r="I317" s="21">
        <v>1.4354066985645899</v>
      </c>
      <c r="J317" s="21">
        <v>0.47846889952153099</v>
      </c>
      <c r="K317" s="21" t="s">
        <v>1104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6125C1197DB143B52F93EA145F20C8" ma:contentTypeVersion="19" ma:contentTypeDescription="Create a new document." ma:contentTypeScope="" ma:versionID="bbe9588b99ac0fd282d4758bef350605">
  <xsd:schema xmlns:xsd="http://www.w3.org/2001/XMLSchema" xmlns:xs="http://www.w3.org/2001/XMLSchema" xmlns:p="http://schemas.microsoft.com/office/2006/metadata/properties" xmlns:ns2="158eac70-73b0-45c8-8281-c2471280e21a" xmlns:ns3="15e9c7c7-720e-457f-8d7f-28edf1a58f24" targetNamespace="http://schemas.microsoft.com/office/2006/metadata/properties" ma:root="true" ma:fieldsID="fde598f1fe38cd6dee17c787b68c48aa" ns2:_="" ns3:_="">
    <xsd:import namespace="158eac70-73b0-45c8-8281-c2471280e21a"/>
    <xsd:import namespace="15e9c7c7-720e-457f-8d7f-28edf1a58f2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8eac70-73b0-45c8-8281-c2471280e21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description="" ma:hidden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16ac32b6-d060-42fb-93c0-6c46742e1ae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earchProperties" ma:index="18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e9c7c7-720e-457f-8d7f-28edf1a58f24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d617566a-e273-4538-bac9-becd14a1bc44}" ma:internalName="TaxCatchAll" ma:showField="CatchAllData" ma:web="15e9c7c7-720e-457f-8d7f-28edf1a58f2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5e9c7c7-720e-457f-8d7f-28edf1a58f24" xsi:nil="true"/>
    <lcf76f155ced4ddcb4097134ff3c332f xmlns="158eac70-73b0-45c8-8281-c2471280e21a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0C7D42D8-8710-4C89-9C86-43A691143BC1}"/>
</file>

<file path=customXml/itemProps2.xml><?xml version="1.0" encoding="utf-8"?>
<ds:datastoreItem xmlns:ds="http://schemas.openxmlformats.org/officeDocument/2006/customXml" ds:itemID="{67BDA556-F927-4EA6-AA8F-66EE1DDE11B3}"/>
</file>

<file path=customXml/itemProps3.xml><?xml version="1.0" encoding="utf-8"?>
<ds:datastoreItem xmlns:ds="http://schemas.openxmlformats.org/officeDocument/2006/customXml" ds:itemID="{82597047-0C6E-4A05-A65D-74A194179B4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13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17" baseType="lpstr">
      <vt:lpstr>Index</vt:lpstr>
      <vt:lpstr>4.1</vt:lpstr>
      <vt:lpstr>Figure4.1_data</vt:lpstr>
      <vt:lpstr>4.2</vt:lpstr>
      <vt:lpstr>4.2_data</vt:lpstr>
      <vt:lpstr>4.3</vt:lpstr>
      <vt:lpstr>4.3_data</vt:lpstr>
      <vt:lpstr>4.4</vt:lpstr>
      <vt:lpstr>4.4_data</vt:lpstr>
      <vt:lpstr>4.5</vt:lpstr>
      <vt:lpstr>4.6</vt:lpstr>
      <vt:lpstr>4.7</vt:lpstr>
      <vt:lpstr>Lookup</vt:lpstr>
      <vt:lpstr>Figure4.1</vt:lpstr>
      <vt:lpstr>t4.2</vt:lpstr>
      <vt:lpstr>t4.3</vt:lpstr>
      <vt:lpstr>t4.4</vt:lpstr>
    </vt:vector>
  </TitlesOfParts>
  <Company>NHSS National Services Scotland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stuarw02</dc:creator>
  <cp:lastModifiedBy>Stuart Wrigglesworth</cp:lastModifiedBy>
  <dcterms:created xsi:type="dcterms:W3CDTF">2022-10-03T13:52:18Z</dcterms:created>
  <dcterms:modified xsi:type="dcterms:W3CDTF">2024-10-16T14:56:59Z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0x010100956125C1197DB143B52F93EA145F20C8</vt:lpwstr>
  </property>
</Properties>
</file>