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"/>
    </mc:Choice>
  </mc:AlternateContent>
  <xr:revisionPtr revIDLastSave="0" documentId="13_ncr:1_{E5DCA8BC-EEC5-470F-91B2-500456A82484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16" r:id="rId1"/>
    <sheet name="6.1" sheetId="2" r:id="rId2"/>
    <sheet name="Figure6.1" sheetId="13" r:id="rId3"/>
    <sheet name="Figure6.1_data" sheetId="12" state="hidden" r:id="rId4"/>
    <sheet name="6.2" sheetId="8" r:id="rId5"/>
    <sheet name="6.2_data" sheetId="11" state="hidden" r:id="rId6"/>
    <sheet name="6.3" sheetId="9" r:id="rId7"/>
    <sheet name="Figure6.3" sheetId="14" r:id="rId8"/>
    <sheet name="6.4" sheetId="4" r:id="rId9"/>
    <sheet name="6.5" sheetId="5" r:id="rId10"/>
    <sheet name="Figure6.5" sheetId="15" r:id="rId11"/>
    <sheet name="Lookup" sheetId="6" state="hidden" r:id="rId12"/>
  </sheets>
  <definedNames>
    <definedName name="t6.2">'6.2_data'!$1:$1048576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8" i="8" s="1"/>
  <c r="D19" i="8" l="1"/>
  <c r="K16" i="8"/>
  <c r="H13" i="8"/>
  <c r="K8" i="8"/>
  <c r="L19" i="8"/>
  <c r="L15" i="8"/>
  <c r="J12" i="8"/>
  <c r="C11" i="8"/>
  <c r="H20" i="8"/>
  <c r="K15" i="8"/>
  <c r="H8" i="8"/>
  <c r="D7" i="8"/>
  <c r="M7" i="8"/>
  <c r="E21" i="8"/>
  <c r="G20" i="8"/>
  <c r="J19" i="8"/>
  <c r="L18" i="8"/>
  <c r="C18" i="8"/>
  <c r="E17" i="8"/>
  <c r="G16" i="8"/>
  <c r="J15" i="8"/>
  <c r="L14" i="8"/>
  <c r="C14" i="8"/>
  <c r="E13" i="8"/>
  <c r="G12" i="8"/>
  <c r="J11" i="8"/>
  <c r="L10" i="8"/>
  <c r="C10" i="8"/>
  <c r="E9" i="8"/>
  <c r="G8" i="8"/>
  <c r="J7" i="8"/>
  <c r="M19" i="8"/>
  <c r="M15" i="8"/>
  <c r="K12" i="8"/>
  <c r="F10" i="8"/>
  <c r="J20" i="8"/>
  <c r="G17" i="8"/>
  <c r="G13" i="8"/>
  <c r="L11" i="8"/>
  <c r="L7" i="8"/>
  <c r="D18" i="8"/>
  <c r="D14" i="8"/>
  <c r="M10" i="8"/>
  <c r="E7" i="8"/>
  <c r="M21" i="8"/>
  <c r="D21" i="8"/>
  <c r="F20" i="8"/>
  <c r="H19" i="8"/>
  <c r="K18" i="8"/>
  <c r="M17" i="8"/>
  <c r="D17" i="8"/>
  <c r="F16" i="8"/>
  <c r="H15" i="8"/>
  <c r="K14" i="8"/>
  <c r="M13" i="8"/>
  <c r="D13" i="8"/>
  <c r="F12" i="8"/>
  <c r="H11" i="8"/>
  <c r="K10" i="8"/>
  <c r="M9" i="8"/>
  <c r="D9" i="8"/>
  <c r="F8" i="8"/>
  <c r="K20" i="8"/>
  <c r="H17" i="8"/>
  <c r="F14" i="8"/>
  <c r="D11" i="8"/>
  <c r="K7" i="8"/>
  <c r="E18" i="8"/>
  <c r="E14" i="8"/>
  <c r="G9" i="8"/>
  <c r="C7" i="8"/>
  <c r="K19" i="8"/>
  <c r="F17" i="8"/>
  <c r="F13" i="8"/>
  <c r="F9" i="8"/>
  <c r="F7" i="8"/>
  <c r="L21" i="8"/>
  <c r="C21" i="8"/>
  <c r="E20" i="8"/>
  <c r="G19" i="8"/>
  <c r="J18" i="8"/>
  <c r="L17" i="8"/>
  <c r="C17" i="8"/>
  <c r="E16" i="8"/>
  <c r="G15" i="8"/>
  <c r="J14" i="8"/>
  <c r="L13" i="8"/>
  <c r="C13" i="8"/>
  <c r="E12" i="8"/>
  <c r="G11" i="8"/>
  <c r="J10" i="8"/>
  <c r="L9" i="8"/>
  <c r="C9" i="8"/>
  <c r="E8" i="8"/>
  <c r="H21" i="8"/>
  <c r="F18" i="8"/>
  <c r="D15" i="8"/>
  <c r="M11" i="8"/>
  <c r="H9" i="8"/>
  <c r="G21" i="8"/>
  <c r="J16" i="8"/>
  <c r="J8" i="8"/>
  <c r="M18" i="8"/>
  <c r="M14" i="8"/>
  <c r="K11" i="8"/>
  <c r="G7" i="8"/>
  <c r="K21" i="8"/>
  <c r="M20" i="8"/>
  <c r="D20" i="8"/>
  <c r="F19" i="8"/>
  <c r="H18" i="8"/>
  <c r="K17" i="8"/>
  <c r="M16" i="8"/>
  <c r="D16" i="8"/>
  <c r="F15" i="8"/>
  <c r="H14" i="8"/>
  <c r="K13" i="8"/>
  <c r="M12" i="8"/>
  <c r="D12" i="8"/>
  <c r="F11" i="8"/>
  <c r="H10" i="8"/>
  <c r="K9" i="8"/>
  <c r="M8" i="8"/>
  <c r="D8" i="8"/>
  <c r="C19" i="8"/>
  <c r="C15" i="8"/>
  <c r="E10" i="8"/>
  <c r="F21" i="8"/>
  <c r="H16" i="8"/>
  <c r="H12" i="8"/>
  <c r="D10" i="8"/>
  <c r="H7" i="8"/>
  <c r="J21" i="8"/>
  <c r="L20" i="8"/>
  <c r="C20" i="8"/>
  <c r="E19" i="8"/>
  <c r="G18" i="8"/>
  <c r="J17" i="8"/>
  <c r="L16" i="8"/>
  <c r="C16" i="8"/>
  <c r="E15" i="8"/>
  <c r="G14" i="8"/>
  <c r="J13" i="8"/>
  <c r="L12" i="8"/>
  <c r="C12" i="8"/>
  <c r="E11" i="8"/>
  <c r="G10" i="8"/>
  <c r="J9" i="8"/>
  <c r="L8" i="8"/>
</calcChain>
</file>

<file path=xl/sharedStrings.xml><?xml version="1.0" encoding="utf-8"?>
<sst xmlns="http://schemas.openxmlformats.org/spreadsheetml/2006/main" count="870" uniqueCount="421">
  <si>
    <t>Number</t>
  </si>
  <si>
    <t>Percentage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</si>
  <si>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</si>
  <si>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</si>
  <si>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</si>
  <si>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</si>
  <si>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</si>
  <si>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</si>
  <si>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</si>
  <si>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</si>
  <si>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</si>
  <si>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</si>
  <si>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</si>
  <si>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</si>
  <si>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</si>
  <si>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</si>
  <si>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</si>
  <si>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</si>
  <si>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</si>
  <si>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</si>
  <si>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</si>
  <si>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</si>
  <si>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</si>
  <si>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</si>
  <si>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</si>
  <si>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</si>
  <si>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</si>
  <si>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 xml:space="preserve">Select </t>
  </si>
  <si>
    <t xml:space="preserve"> </t>
  </si>
  <si>
    <t>Unknown</t>
  </si>
  <si>
    <t>Spontaneous</t>
  </si>
  <si>
    <t>Caesarean - Elective</t>
  </si>
  <si>
    <t>Caesarean - Emergency</t>
  </si>
  <si>
    <t>Year ending 31 March</t>
  </si>
  <si>
    <t>Instrumental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</si>
  <si>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</si>
  <si>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</si>
  <si>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</si>
  <si>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</si>
  <si>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</si>
  <si>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</si>
  <si>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</si>
  <si>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</si>
  <si>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</si>
  <si>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</si>
  <si>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</si>
  <si>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</si>
  <si>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</si>
  <si>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</si>
  <si>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code</t>
  </si>
  <si>
    <t>CS_el</t>
  </si>
  <si>
    <t>CS_em</t>
  </si>
  <si>
    <t>spon_perc</t>
  </si>
  <si>
    <t>cs_el_perc</t>
  </si>
  <si>
    <t>cs_em_perc</t>
  </si>
  <si>
    <t>instr_perc</t>
  </si>
  <si>
    <t>Under 20</t>
  </si>
  <si>
    <t>The Scotland total includes cases where the location code indicated that care was provided in a private domiciliary address.</t>
  </si>
  <si>
    <t>Instrumental includes births by forceps, vacuum and breech.</t>
  </si>
  <si>
    <t>Percentage of live singleton births with a known method of birth.</t>
  </si>
  <si>
    <t>Source: SMR02</t>
  </si>
  <si>
    <t>Live singleton births by method of birth and maternal age in Scotland</t>
  </si>
  <si>
    <t>Live singleton births by method of birth and maternal ethnicity in Scotland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</si>
  <si>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</si>
  <si>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</si>
  <si>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</si>
  <si>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</si>
  <si>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</si>
  <si>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</si>
  <si>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</si>
  <si>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</si>
  <si>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</si>
  <si>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</si>
  <si>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</si>
  <si>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</si>
  <si>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</si>
  <si>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</si>
  <si>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</si>
  <si>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</si>
  <si>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</si>
  <si>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</si>
  <si>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</si>
  <si>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Live singleton births by method of birth and year in Scotland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</si>
  <si>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</si>
  <si>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</si>
  <si>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</si>
  <si>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</si>
  <si>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</si>
  <si>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</si>
  <si>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</si>
  <si>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</si>
  <si>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</si>
  <si>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</si>
  <si>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</si>
  <si>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</si>
  <si>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</si>
  <si>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</si>
  <si>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2004/05Scotland</t>
  </si>
  <si>
    <t>2004/05Unknown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</si>
  <si>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</si>
  <si>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</si>
  <si>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</si>
  <si>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</si>
  <si>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</si>
  <si>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</si>
  <si>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</si>
  <si>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</si>
  <si>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</si>
  <si>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</si>
  <si>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</si>
  <si>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</si>
  <si>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</si>
  <si>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</si>
  <si>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2005/06Scotland</t>
  </si>
  <si>
    <t>2005/06Unknown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</si>
  <si>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</si>
  <si>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</si>
  <si>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</si>
  <si>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</si>
  <si>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</si>
  <si>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</si>
  <si>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</si>
  <si>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</si>
  <si>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</si>
  <si>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</si>
  <si>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</si>
  <si>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</si>
  <si>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</si>
  <si>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</si>
  <si>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2006/07Scotland</t>
  </si>
  <si>
    <t>2006/07Unknown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</si>
  <si>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</si>
  <si>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</si>
  <si>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</si>
  <si>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</si>
  <si>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</si>
  <si>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</si>
  <si>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</si>
  <si>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</si>
  <si>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</si>
  <si>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</si>
  <si>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</si>
  <si>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</si>
  <si>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</si>
  <si>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</si>
  <si>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</si>
  <si>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2007/08Unknown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</si>
  <si>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</si>
  <si>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</si>
  <si>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</si>
  <si>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</si>
  <si>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</si>
  <si>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</si>
  <si>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</si>
  <si>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</si>
  <si>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</si>
  <si>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</si>
  <si>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</si>
  <si>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</si>
  <si>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</si>
  <si>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</si>
  <si>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</si>
  <si>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</si>
  <si>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</si>
  <si>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</si>
  <si>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</si>
  <si>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</si>
  <si>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</si>
  <si>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</si>
  <si>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</si>
  <si>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</si>
  <si>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</si>
  <si>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</si>
  <si>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</si>
  <si>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</si>
  <si>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</si>
  <si>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</si>
  <si>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</si>
  <si>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</si>
  <si>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</si>
  <si>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</si>
  <si>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</si>
  <si>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</si>
  <si>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</si>
  <si>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</si>
  <si>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</si>
  <si>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</si>
  <si>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</si>
  <si>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</si>
  <si>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</si>
  <si>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</si>
  <si>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</si>
  <si>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</si>
  <si>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</si>
  <si>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</si>
  <si>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</si>
  <si>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</si>
  <si>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</si>
  <si>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</si>
  <si>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</si>
  <si>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</si>
  <si>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</si>
  <si>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</si>
  <si>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</si>
  <si>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</si>
  <si>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</si>
  <si>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</si>
  <si>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</si>
  <si>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</si>
  <si>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</si>
  <si>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</si>
  <si>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</si>
  <si>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</si>
  <si>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</si>
  <si>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</si>
  <si>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</si>
  <si>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</si>
  <si>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</si>
  <si>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</si>
  <si>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</si>
  <si>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</si>
  <si>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</si>
  <si>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</si>
  <si>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</si>
  <si>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</si>
  <si>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</si>
  <si>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</si>
  <si>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</si>
  <si>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</si>
  <si>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</si>
  <si>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</si>
  <si>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</si>
  <si>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</si>
  <si>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</si>
  <si>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</si>
  <si>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</si>
  <si>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</si>
  <si>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</si>
  <si>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</si>
  <si>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</si>
  <si>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</si>
  <si>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</si>
  <si>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</si>
  <si>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</si>
  <si>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</si>
  <si>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</si>
  <si>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</si>
  <si>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</si>
  <si>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</si>
  <si>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</si>
  <si>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</si>
  <si>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</si>
  <si>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</si>
  <si>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</si>
  <si>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</si>
  <si>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</si>
  <si>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</si>
  <si>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</si>
  <si>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</si>
  <si>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</si>
  <si>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</si>
  <si>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</si>
  <si>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</si>
  <si>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</si>
  <si>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</si>
  <si>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</si>
  <si>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</si>
  <si>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</si>
  <si>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</si>
  <si>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</si>
  <si>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</si>
  <si>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</si>
  <si>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</si>
  <si>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</si>
  <si>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</si>
  <si>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</si>
  <si>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</si>
  <si>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</si>
  <si>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</si>
  <si>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</si>
  <si>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</si>
  <si>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</si>
  <si>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</si>
  <si>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</si>
  <si>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</si>
  <si>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</si>
  <si>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</si>
  <si>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</si>
  <si>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</si>
  <si>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</si>
  <si>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</si>
  <si>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</si>
  <si>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</si>
  <si>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</si>
  <si>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</si>
  <si>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</si>
  <si>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</si>
  <si>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</si>
  <si>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</si>
  <si>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</si>
  <si>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</si>
  <si>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</si>
  <si>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</si>
  <si>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</si>
  <si>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</si>
  <si>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</si>
  <si>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</si>
  <si>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</si>
  <si>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</si>
  <si>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</si>
  <si>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</si>
  <si>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</si>
  <si>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</si>
  <si>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</si>
  <si>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</si>
  <si>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</si>
  <si>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</si>
  <si>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</si>
  <si>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</si>
  <si>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</si>
  <si>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</si>
  <si>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</si>
  <si>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</si>
  <si>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</si>
  <si>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</si>
  <si>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</si>
  <si>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2019/20Scotland</t>
  </si>
  <si>
    <t>2019/20Unknown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</si>
  <si>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</si>
  <si>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</si>
  <si>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</si>
  <si>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</si>
  <si>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</si>
  <si>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</si>
  <si>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</si>
  <si>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</si>
  <si>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</si>
  <si>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</si>
  <si>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</si>
  <si>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</si>
  <si>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</si>
  <si>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</si>
  <si>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2020/21Scotland</t>
  </si>
  <si>
    <t>2020/21Unknown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</si>
  <si>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</si>
  <si>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</si>
  <si>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</si>
  <si>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</si>
  <si>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</si>
  <si>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</si>
  <si>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</si>
  <si>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</si>
  <si>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</si>
  <si>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</si>
  <si>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</si>
  <si>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</si>
  <si>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</si>
  <si>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</si>
  <si>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2021/22Scotland</t>
  </si>
  <si>
    <t>2021/22Unknown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</si>
  <si>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</si>
  <si>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</si>
  <si>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</si>
  <si>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</si>
  <si>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</si>
  <si>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</si>
  <si>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</si>
  <si>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</si>
  <si>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</si>
  <si>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</si>
  <si>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</si>
  <si>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</si>
  <si>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</si>
  <si>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</si>
  <si>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2022/23Scotland</t>
  </si>
  <si>
    <t>2022/23Unknown</t>
  </si>
  <si>
    <t>Content</t>
  </si>
  <si>
    <t>Table 6.1</t>
  </si>
  <si>
    <t>Table 6.2</t>
  </si>
  <si>
    <t>Table 6.3</t>
  </si>
  <si>
    <t>Table 6.4</t>
  </si>
  <si>
    <t>Table 6.5</t>
  </si>
  <si>
    <t>Live singleton births by method of birth and SIMD in Scotland</t>
  </si>
  <si>
    <t xml:space="preserve">Live singleton births by method of birth </t>
  </si>
  <si>
    <t>2008/09Unknown</t>
  </si>
  <si>
    <t>2009/10Unknown</t>
  </si>
  <si>
    <t>2010/11Unknown</t>
  </si>
  <si>
    <t>2011/12Unknown</t>
  </si>
  <si>
    <t>2016/17Unknown</t>
  </si>
  <si>
    <t>2017/18Unknown</t>
  </si>
  <si>
    <t>2018/19Unknown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</si>
  <si>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</si>
  <si>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</si>
  <si>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</si>
  <si>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</si>
  <si>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</si>
  <si>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</si>
  <si>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2023/24 data are provisional.</t>
  </si>
  <si>
    <t>2023/24</t>
  </si>
  <si>
    <t>Year ending 31 March 2024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</si>
  <si>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</si>
  <si>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</si>
  <si>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</si>
  <si>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</si>
  <si>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</si>
  <si>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</si>
  <si>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</si>
  <si>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</si>
  <si>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</si>
  <si>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</si>
  <si>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</si>
  <si>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</si>
  <si>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</si>
  <si>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</si>
  <si>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2023/24Scotland</t>
  </si>
  <si>
    <t>2023/24Unknown</t>
  </si>
  <si>
    <t>Live singleton births by method of birth, year and NHS board of treatment</t>
  </si>
  <si>
    <t>There is a known shortfall in the number of elective caesarean records for NHS Borders in 2022/23 and 2023/24. This is a result of local system issues at NHS Borders. Caesarean birth data for this NHS board should be considered incomplete.</t>
  </si>
  <si>
    <t>-</t>
  </si>
  <si>
    <t>*</t>
  </si>
  <si>
    <t>*  Indicates values that have been suppressed due to the potential risk of disclosure.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</si>
</sst>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3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/>
    <xf numFmtId="0" fontId="11" fillId="0" borderId="0" xfId="0" applyFont="1"/>
    <xf numFmtId="0" fontId="6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5" fillId="2" borderId="0" xfId="2" applyFont="1" applyFill="1"/>
    <xf numFmtId="0" fontId="7" fillId="2" borderId="0" xfId="2" applyFill="1"/>
    <xf numFmtId="0" fontId="16" fillId="2" borderId="0" xfId="2" applyFont="1" applyFill="1"/>
    <xf numFmtId="0" fontId="14" fillId="2" borderId="0" xfId="1" applyFill="1" applyAlignment="1" applyProtection="1"/>
    <xf numFmtId="0" fontId="7" fillId="2" borderId="0" xfId="2" applyFill="1" applyAlignment="1">
      <alignment vertical="center"/>
    </xf>
    <xf numFmtId="0" fontId="7" fillId="2" borderId="0" xfId="2" applyFill="1" applyAlignment="1">
      <alignment horizontal="left" vertical="center"/>
    </xf>
    <xf numFmtId="0" fontId="2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6C7D2E73-C5F4-4615-9DCF-71A9AEA6D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Live singleton babies born by caesarean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0496443959705E-2"/>
          <c:y val="8.9686743775823391E-2"/>
          <c:w val="0.91225548757794706"/>
          <c:h val="0.76012773612409423"/>
        </c:manualLayout>
      </c:layout>
      <c:lineChart>
        <c:grouping val="standard"/>
        <c:varyColors val="0"/>
        <c:ser>
          <c:idx val="0"/>
          <c:order val="0"/>
          <c:tx>
            <c:strRef>
              <c:f>Figure6.1_data!$D$2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Figure6.1_data!$A$3:$A$22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Figure6.1_data!$D$3:$D$22</c:f>
              <c:numCache>
                <c:formatCode>0.0</c:formatCode>
                <c:ptCount val="20"/>
                <c:pt idx="0">
                  <c:v>23.797038864898198</c:v>
                </c:pt>
                <c:pt idx="1">
                  <c:v>24.44046553267674</c:v>
                </c:pt>
                <c:pt idx="2">
                  <c:v>24.650909976945989</c:v>
                </c:pt>
                <c:pt idx="3">
                  <c:v>24.6589492430987</c:v>
                </c:pt>
                <c:pt idx="4">
                  <c:v>24.802087557522398</c:v>
                </c:pt>
                <c:pt idx="5">
                  <c:v>25.321185807323999</c:v>
                </c:pt>
                <c:pt idx="6">
                  <c:v>26.484279882546602</c:v>
                </c:pt>
                <c:pt idx="7">
                  <c:v>27.735436763843602</c:v>
                </c:pt>
                <c:pt idx="8">
                  <c:v>27.3118986324879</c:v>
                </c:pt>
                <c:pt idx="9">
                  <c:v>29.265248332650202</c:v>
                </c:pt>
                <c:pt idx="10">
                  <c:v>30.159025734609401</c:v>
                </c:pt>
                <c:pt idx="11">
                  <c:v>31.1715757495706</c:v>
                </c:pt>
                <c:pt idx="12">
                  <c:v>31.768030139935302</c:v>
                </c:pt>
                <c:pt idx="13">
                  <c:v>32.531530102323998</c:v>
                </c:pt>
                <c:pt idx="14">
                  <c:v>33.468854066643402</c:v>
                </c:pt>
                <c:pt idx="15">
                  <c:v>34.457111374809202</c:v>
                </c:pt>
                <c:pt idx="16">
                  <c:v>35.9694105056629</c:v>
                </c:pt>
                <c:pt idx="17">
                  <c:v>37.466796242306401</c:v>
                </c:pt>
                <c:pt idx="18">
                  <c:v>39.205101924609899</c:v>
                </c:pt>
                <c:pt idx="19">
                  <c:v>41.769887145609601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7-48F5-8987-D3991AB50A32}"/>
            </c:ext>
          </c:extLst>
        </c:ser>
        <c:ser>
          <c:idx val="1"/>
          <c:order val="1"/>
          <c:tx>
            <c:strRef>
              <c:f>Figure6.1_data!$C$2</c:f>
              <c:strCache>
                <c:ptCount val="1"/>
                <c:pt idx="0">
                  <c:v>Caesarean - Emergency</c:v>
                </c:pt>
              </c:strCache>
            </c:strRef>
          </c:tx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Figure6.1_data!$C$3:$C$22</c:f>
              <c:numCache>
                <c:formatCode>0.0</c:formatCode>
                <c:ptCount val="20"/>
                <c:pt idx="0">
                  <c:v>14.9599012954966</c:v>
                </c:pt>
                <c:pt idx="1">
                  <c:v>15.3477871628196</c:v>
                </c:pt>
                <c:pt idx="2">
                  <c:v>14.9494873765299</c:v>
                </c:pt>
                <c:pt idx="3">
                  <c:v>14.6144256455921</c:v>
                </c:pt>
                <c:pt idx="4">
                  <c:v>14.775111518592301</c:v>
                </c:pt>
                <c:pt idx="5">
                  <c:v>14.8012384782376</c:v>
                </c:pt>
                <c:pt idx="6">
                  <c:v>15.3029434935185</c:v>
                </c:pt>
                <c:pt idx="7">
                  <c:v>15.839684485423399</c:v>
                </c:pt>
                <c:pt idx="8">
                  <c:v>15.3091964725858</c:v>
                </c:pt>
                <c:pt idx="9">
                  <c:v>16.412683035880601</c:v>
                </c:pt>
                <c:pt idx="10">
                  <c:v>16.692115749878901</c:v>
                </c:pt>
                <c:pt idx="11">
                  <c:v>16.902843557182401</c:v>
                </c:pt>
                <c:pt idx="12">
                  <c:v>16.746117176687601</c:v>
                </c:pt>
                <c:pt idx="13">
                  <c:v>16.857698104227801</c:v>
                </c:pt>
                <c:pt idx="14">
                  <c:v>17.412711708582702</c:v>
                </c:pt>
                <c:pt idx="15">
                  <c:v>17.816579081200199</c:v>
                </c:pt>
                <c:pt idx="16">
                  <c:v>18.601177205029799</c:v>
                </c:pt>
                <c:pt idx="17">
                  <c:v>19.293812763200499</c:v>
                </c:pt>
                <c:pt idx="18">
                  <c:v>19.9658353262726</c:v>
                </c:pt>
                <c:pt idx="19">
                  <c:v>21.655656482245998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4C44-B395-13BE6AC6B9C4}"/>
            </c:ext>
          </c:extLst>
        </c:ser>
        <c:ser>
          <c:idx val="2"/>
          <c:order val="2"/>
          <c:tx>
            <c:strRef>
              <c:f>Figure6.1_data!$B$2</c:f>
              <c:strCache>
                <c:ptCount val="1"/>
                <c:pt idx="0">
                  <c:v>Caesarean - Elective</c:v>
                </c:pt>
              </c:strCache>
            </c:strRef>
          </c:tx>
          <c:spPr>
            <a:ln w="412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Figure6.1_data!$B$3:$B$22</c:f>
              <c:numCache>
                <c:formatCode>0.0</c:formatCode>
                <c:ptCount val="20"/>
                <c:pt idx="0">
                  <c:v>8.8371375694015999</c:v>
                </c:pt>
                <c:pt idx="1">
                  <c:v>9.0926783698571398</c:v>
                </c:pt>
                <c:pt idx="2">
                  <c:v>9.7014226004160893</c:v>
                </c:pt>
                <c:pt idx="3">
                  <c:v>10.044523597506601</c:v>
                </c:pt>
                <c:pt idx="4">
                  <c:v>10.026976038930099</c:v>
                </c:pt>
                <c:pt idx="5">
                  <c:v>10.519947329086399</c:v>
                </c:pt>
                <c:pt idx="6">
                  <c:v>11.1813363890281</c:v>
                </c:pt>
                <c:pt idx="7">
                  <c:v>11.895752278420201</c:v>
                </c:pt>
                <c:pt idx="8">
                  <c:v>12.0027021599021</c:v>
                </c:pt>
                <c:pt idx="9">
                  <c:v>12.852565296769599</c:v>
                </c:pt>
                <c:pt idx="10">
                  <c:v>13.466909984730499</c:v>
                </c:pt>
                <c:pt idx="11">
                  <c:v>14.2687321923882</c:v>
                </c:pt>
                <c:pt idx="12">
                  <c:v>15.021912963247701</c:v>
                </c:pt>
                <c:pt idx="13">
                  <c:v>15.673831998096199</c:v>
                </c:pt>
                <c:pt idx="14">
                  <c:v>16.056142358060701</c:v>
                </c:pt>
                <c:pt idx="15">
                  <c:v>16.640532293608999</c:v>
                </c:pt>
                <c:pt idx="16">
                  <c:v>17.368233300633101</c:v>
                </c:pt>
                <c:pt idx="17">
                  <c:v>18.172983479105898</c:v>
                </c:pt>
                <c:pt idx="18">
                  <c:v>19.239266598337299</c:v>
                </c:pt>
                <c:pt idx="19">
                  <c:v>20.1142306633636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8-4C44-B395-13BE6AC6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824783"/>
        <c:axId val="1815825263"/>
      </c:lineChart>
      <c:catAx>
        <c:axId val="18158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5825263"/>
        <c:crosses val="autoZero"/>
        <c:auto val="1"/>
        <c:lblAlgn val="ctr"/>
        <c:lblOffset val="100"/>
        <c:noMultiLvlLbl val="0"/>
      </c:catAx>
      <c:valAx>
        <c:axId val="181582526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4.5013873172281064E-4"/>
              <c:y val="0.45215794653159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58247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17046068542403"/>
          <c:y val="0.95738863755470494"/>
          <c:w val="0.63786888508134876"/>
          <c:h val="4.0509786147236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Live singleton babies born by caesarean, by maternal age in 2023/24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03269535290889E-2"/>
          <c:y val="8.7591505806283873E-2"/>
          <c:w val="0.91635718248225317"/>
          <c:h val="0.80255665226506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'6.3'!$J$5</c:f>
              <c:strCache>
                <c:ptCount val="1"/>
                <c:pt idx="0">
                  <c:v>Caesarean - Elective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'6.3'!$A$6:$A$11</c:f>
              <c:strCache>
                <c:ptCount val="6"/>
                <c:pt idx="0">
                  <c:v>Under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40+</c:v>
                </c:pt>
              </c:strCache>
            </c:strRef>
          </c:cat>
          <c:val>
            <c:numRef>
              <c:f>'6.3'!$J$6:$J$11</c:f>
              <c:numCache>
                <c:formatCode>0.0</c:formatCode>
                <c:ptCount val="6"/>
                <c:pt idx="0">
                  <c:v>5.8823529411764701</c:v>
                </c:pt>
                <c:pt idx="1">
                  <c:v>10.5473431881741</c:v>
                </c:pt>
                <c:pt idx="2">
                  <c:v>15.728360309640999</c:v>
                </c:pt>
                <c:pt idx="3">
                  <c:v>21.337061845613501</c:v>
                </c:pt>
                <c:pt idx="4">
                  <c:v>27.465511344202401</c:v>
                </c:pt>
                <c:pt idx="5">
                  <c:v>34.947578632051901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47F4-9520-BF71649A8BA3}"/>
            </c:ext>
          </c:extLst>
        </c:ser>
        <c:ser>
          <c:idx val="1"/>
          <c:order val="1"/>
          <c:tx>
            <c:strRef>
              <c:f>'6.3'!$K$5</c:f>
              <c:strCache>
                <c:ptCount val="1"/>
                <c:pt idx="0">
                  <c:v>Caesarean - Emergency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'6.3'!$A$6:$A$11</c:f>
              <c:strCache>
                <c:ptCount val="6"/>
                <c:pt idx="0">
                  <c:v>Under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40+</c:v>
                </c:pt>
              </c:strCache>
            </c:strRef>
          </c:cat>
          <c:val>
            <c:numRef>
              <c:f>'6.3'!$K$6:$K$11</c:f>
              <c:numCache>
                <c:formatCode>0.0</c:formatCode>
                <c:ptCount val="6"/>
                <c:pt idx="0">
                  <c:v>19.981325863678801</c:v>
                </c:pt>
                <c:pt idx="1">
                  <c:v>20.934878146224499</c:v>
                </c:pt>
                <c:pt idx="2">
                  <c:v>22.114707952146301</c:v>
                </c:pt>
                <c:pt idx="3">
                  <c:v>21.805293620341999</c:v>
                </c:pt>
                <c:pt idx="4">
                  <c:v>20.841409189374001</c:v>
                </c:pt>
                <c:pt idx="5">
                  <c:v>24.1637543684473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E-47F4-9520-BF71649A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94127"/>
        <c:axId val="2027197487"/>
      </c:barChart>
      <c:catAx>
        <c:axId val="20271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97487"/>
        <c:crosses val="autoZero"/>
        <c:auto val="1"/>
        <c:lblAlgn val="ctr"/>
        <c:lblOffset val="100"/>
        <c:noMultiLvlLbl val="0"/>
      </c:catAx>
      <c:valAx>
        <c:axId val="20271974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4.5118643947367838E-4"/>
              <c:y val="0.46393122076153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0931675124817"/>
          <c:y val="0.95949021385276356"/>
          <c:w val="0.45478125875726155"/>
          <c:h val="4.0509786147236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Live singleton babies born by caesarean, by maternal ethnicity in 2023/24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76964058824878E-2"/>
          <c:y val="7.7115315958586214E-2"/>
          <c:w val="0.91498357553878473"/>
          <c:h val="0.75518282683567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'6.5'!$J$5</c:f>
              <c:strCache>
                <c:ptCount val="1"/>
                <c:pt idx="0">
                  <c:v>Caesarean - Elective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'6.5'!$A$6:$A$11</c:f>
              <c:strCache>
                <c:ptCount val="6"/>
                <c:pt idx="0">
                  <c:v>Group A - white</c:v>
                </c:pt>
                <c:pt idx="1">
                  <c:v>Group B - mixed or multiple</c:v>
                </c:pt>
                <c:pt idx="2">
                  <c:v>Group C - Asian, Asian Scottish or Asian British</c:v>
                </c:pt>
                <c:pt idx="3">
                  <c:v>Group D - African</c:v>
                </c:pt>
                <c:pt idx="4">
                  <c:v>Group E - Caribbean or black</c:v>
                </c:pt>
                <c:pt idx="5">
                  <c:v>Group F - other</c:v>
                </c:pt>
              </c:strCache>
            </c:strRef>
          </c:cat>
          <c:val>
            <c:numRef>
              <c:f>'6.5'!$J$6:$J$11</c:f>
              <c:numCache>
                <c:formatCode>0.0</c:formatCode>
                <c:ptCount val="6"/>
                <c:pt idx="0">
                  <c:v>20.660690965214201</c:v>
                </c:pt>
                <c:pt idx="1">
                  <c:v>17.565485362095501</c:v>
                </c:pt>
                <c:pt idx="2">
                  <c:v>18.3460457647531</c:v>
                </c:pt>
                <c:pt idx="3">
                  <c:v>21.910112359550499</c:v>
                </c:pt>
                <c:pt idx="4">
                  <c:v>16</c:v>
                </c:pt>
                <c:pt idx="5">
                  <c:v>20.451527224435502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8-44CF-AFD0-375738F4F36F}"/>
            </c:ext>
          </c:extLst>
        </c:ser>
        <c:ser>
          <c:idx val="1"/>
          <c:order val="1"/>
          <c:tx>
            <c:strRef>
              <c:f>'6.5'!$K$5</c:f>
              <c:strCache>
                <c:ptCount val="1"/>
                <c:pt idx="0">
                  <c:v>Caesarean - Emergency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'6.5'!$A$6:$A$11</c:f>
              <c:strCache>
                <c:ptCount val="6"/>
                <c:pt idx="0">
                  <c:v>Group A - white</c:v>
                </c:pt>
                <c:pt idx="1">
                  <c:v>Group B - mixed or multiple</c:v>
                </c:pt>
                <c:pt idx="2">
                  <c:v>Group C - Asian, Asian Scottish or Asian British</c:v>
                </c:pt>
                <c:pt idx="3">
                  <c:v>Group D - African</c:v>
                </c:pt>
                <c:pt idx="4">
                  <c:v>Group E - Caribbean or black</c:v>
                </c:pt>
                <c:pt idx="5">
                  <c:v>Group F - other</c:v>
                </c:pt>
              </c:strCache>
            </c:strRef>
          </c:cat>
          <c:val>
            <c:numRef>
              <c:f>'6.5'!$K$6:$K$11</c:f>
              <c:numCache>
                <c:formatCode>0.0</c:formatCode>
                <c:ptCount val="6"/>
                <c:pt idx="0">
                  <c:v>20.6280422652261</c:v>
                </c:pt>
                <c:pt idx="1">
                  <c:v>22.033898305084701</c:v>
                </c:pt>
                <c:pt idx="2">
                  <c:v>26.374949819349599</c:v>
                </c:pt>
                <c:pt idx="3">
                  <c:v>32.584269662921301</c:v>
                </c:pt>
                <c:pt idx="4">
                  <c:v>32</c:v>
                </c:pt>
                <c:pt idx="5">
                  <c:v>25.4980079681274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8-44CF-AFD0-375738F4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758639"/>
        <c:axId val="2026767279"/>
      </c:barChart>
      <c:catAx>
        <c:axId val="20267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6767279"/>
        <c:crosses val="autoZero"/>
        <c:auto val="1"/>
        <c:lblAlgn val="ctr"/>
        <c:lblOffset val="100"/>
        <c:noMultiLvlLbl val="0"/>
      </c:catAx>
      <c:valAx>
        <c:axId val="20267672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1.7715728017515969E-3"/>
              <c:y val="0.4370481093839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67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24101567588199"/>
          <c:y val="0.95949021385276356"/>
          <c:w val="0.45478125875726155"/>
          <c:h val="4.0509786147236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9C6B8-3BBB-4CBC-9BE1-4DE7A8FA160B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FB04C9-BB23-4616-8A21-B532A8774D5F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99A17-3C2C-4F53-9773-D5CD4C9358FB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5" dropStyle="combo" dx="16" fmlaLink="Lookup!$A$2" fmlaRange="Lookup!$B$4:$B$23" noThreeD="1" sel="2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171450</xdr:rowOff>
        </xdr:from>
        <xdr:to>
          <xdr:col>1</xdr:col>
          <xdr:colOff>1552575</xdr:colOff>
          <xdr:row>4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6F2-86F6-4A9D-9CF7-E0F5450DE7D2}">
  <dimension ref="A1:I13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25" bestFit="1" customWidth="1"/>
    <col min="2" max="2" width="13.42578125" style="25" customWidth="1"/>
    <col min="3" max="3" width="84.7109375" style="25" bestFit="1" customWidth="1"/>
    <col min="4" max="9" width="9.140625" style="25"/>
    <col min="10" max="10" width="25.140625" style="25" customWidth="1"/>
    <col min="11" max="16384" width="9.140625" style="25"/>
  </cols>
  <sheetData>
    <row r="1" spans="1:9" ht="15" customHeight="1" x14ac:dyDescent="0.25">
      <c r="A1" s="24" t="s">
        <v>383</v>
      </c>
    </row>
    <row r="3" spans="1:9" x14ac:dyDescent="0.2">
      <c r="A3" s="26" t="s">
        <v>376</v>
      </c>
    </row>
    <row r="5" spans="1:9" ht="15" x14ac:dyDescent="0.25">
      <c r="A5" s="27" t="s">
        <v>377</v>
      </c>
      <c r="B5" s="28" t="s">
        <v>82</v>
      </c>
      <c r="C5" s="29"/>
      <c r="D5" s="29"/>
      <c r="E5" s="29"/>
    </row>
    <row r="6" spans="1:9" ht="15" x14ac:dyDescent="0.25">
      <c r="A6" s="27"/>
      <c r="B6" s="29"/>
      <c r="C6" s="29"/>
      <c r="D6" s="29"/>
      <c r="E6" s="29"/>
    </row>
    <row r="7" spans="1:9" ht="15" x14ac:dyDescent="0.25">
      <c r="A7" s="27" t="s">
        <v>378</v>
      </c>
      <c r="B7" s="28" t="s">
        <v>416</v>
      </c>
      <c r="C7" s="29"/>
      <c r="D7" s="29"/>
      <c r="E7" s="29"/>
      <c r="F7" s="29"/>
    </row>
    <row r="8" spans="1:9" ht="15" x14ac:dyDescent="0.25">
      <c r="A8" s="27"/>
      <c r="B8" s="29"/>
      <c r="C8" s="29"/>
      <c r="D8" s="29"/>
      <c r="E8" s="29"/>
      <c r="F8" s="29"/>
    </row>
    <row r="9" spans="1:9" ht="15" x14ac:dyDescent="0.25">
      <c r="A9" s="27" t="s">
        <v>379</v>
      </c>
      <c r="B9" s="28" t="s">
        <v>61</v>
      </c>
      <c r="C9" s="29"/>
      <c r="D9" s="29"/>
      <c r="E9" s="29"/>
      <c r="F9" s="29"/>
      <c r="G9" s="29"/>
      <c r="H9" s="29"/>
      <c r="I9" s="29"/>
    </row>
    <row r="10" spans="1:9" ht="15" x14ac:dyDescent="0.25">
      <c r="A10" s="27"/>
      <c r="B10" s="28"/>
      <c r="C10" s="29"/>
      <c r="D10" s="29"/>
      <c r="E10" s="29"/>
      <c r="F10" s="29"/>
      <c r="G10" s="29"/>
      <c r="H10" s="29"/>
      <c r="I10" s="29"/>
    </row>
    <row r="11" spans="1:9" ht="15" x14ac:dyDescent="0.25">
      <c r="A11" s="27" t="s">
        <v>380</v>
      </c>
      <c r="B11" s="28" t="s">
        <v>382</v>
      </c>
    </row>
    <row r="12" spans="1:9" ht="15" x14ac:dyDescent="0.25">
      <c r="B12" s="27"/>
      <c r="C12" s="28"/>
    </row>
    <row r="13" spans="1:9" ht="15" x14ac:dyDescent="0.25">
      <c r="A13" s="27" t="s">
        <v>381</v>
      </c>
      <c r="B13" s="25" t="s">
        <v>62</v>
      </c>
    </row>
  </sheetData>
  <hyperlinks>
    <hyperlink ref="A5" location="'6.1'!A1" display="Table 6.1" xr:uid="{279AB8F9-E43B-4C81-8F04-95C069198874}"/>
    <hyperlink ref="A7" location="'6.2'!A1" display="Table 6.2" xr:uid="{0BE8F1C4-A92F-45E4-ACAA-F516E0E2734A}"/>
    <hyperlink ref="A9" location="'6.3'!A1" display="Table 6.3" xr:uid="{F3DCC567-E383-4888-89B5-19B51F0CE271}"/>
    <hyperlink ref="A11" location="'6.4'!A1" display="Table 6.4" xr:uid="{583E1EA4-0CC2-481F-B4EB-B4648F71B700}"/>
    <hyperlink ref="A13" location="'6.5'!A1" display="Table 6.5" xr:uid="{A14F581A-A650-4083-906E-0087B4223C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L31"/>
  <sheetViews>
    <sheetView zoomScale="95" zoomScaleNormal="95" workbookViewId="0">
      <selection activeCell="A3" sqref="A3"/>
    </sheetView>
  </sheetViews>
  <sheetFormatPr defaultRowHeight="14.25" x14ac:dyDescent="0.2"/>
  <cols>
    <col min="1" max="1" width="9.140625" style="2" customWidth="1"/>
    <col min="2" max="2" width="11.7109375" style="2" customWidth="1"/>
    <col min="3" max="7" width="12.7109375" style="2" customWidth="1"/>
    <col min="8" max="8" width="2.7109375" style="2" customWidth="1"/>
    <col min="9" max="12" width="12.7109375" style="2" customWidth="1"/>
    <col min="13" max="20" width="9.140625" style="2" customWidth="1"/>
    <col min="21" max="16384" width="9.140625" style="2"/>
  </cols>
  <sheetData>
    <row r="1" spans="1:12" ht="15.75" x14ac:dyDescent="0.25">
      <c r="A1" s="1" t="s">
        <v>82</v>
      </c>
    </row>
    <row r="2" spans="1:12" ht="15.75" x14ac:dyDescent="0.25">
      <c r="A2" s="1" t="s">
        <v>33</v>
      </c>
    </row>
    <row r="3" spans="1:12" s="3" customFormat="1" ht="12.75" x14ac:dyDescent="0.2"/>
    <row r="4" spans="1:12" s="3" customFormat="1" ht="12.75" x14ac:dyDescent="0.2">
      <c r="B4" s="6" t="s">
        <v>0</v>
      </c>
      <c r="I4" s="6" t="s">
        <v>1</v>
      </c>
    </row>
    <row r="5" spans="1:12" s="3" customFormat="1" ht="25.5" x14ac:dyDescent="0.2">
      <c r="B5" s="7" t="s">
        <v>17</v>
      </c>
      <c r="C5" s="7" t="s">
        <v>30</v>
      </c>
      <c r="D5" s="7" t="s">
        <v>31</v>
      </c>
      <c r="E5" s="7" t="s">
        <v>32</v>
      </c>
      <c r="F5" s="7" t="s">
        <v>34</v>
      </c>
      <c r="G5" s="8" t="s">
        <v>29</v>
      </c>
      <c r="H5" s="9"/>
      <c r="I5" s="7" t="s">
        <v>30</v>
      </c>
      <c r="J5" s="7" t="s">
        <v>31</v>
      </c>
      <c r="K5" s="7" t="s">
        <v>32</v>
      </c>
      <c r="L5" s="7" t="s">
        <v>34</v>
      </c>
    </row>
    <row r="6" spans="1:12" s="3" customFormat="1" ht="12.75" x14ac:dyDescent="0.2">
      <c r="A6" s="14" t="s">
        <v>63</v>
      </c>
      <c r="B6" s="10">
        <v>51885</v>
      </c>
      <c r="C6" s="10">
        <v>33175</v>
      </c>
      <c r="D6" s="10">
        <v>4584</v>
      </c>
      <c r="E6" s="10">
        <v>7760</v>
      </c>
      <c r="F6" s="10">
        <v>6353</v>
      </c>
      <c r="G6" s="10">
        <v>13</v>
      </c>
      <c r="I6" s="11">
        <v>63.955505860579798</v>
      </c>
      <c r="J6" s="11">
        <v>8.8371375694015999</v>
      </c>
      <c r="K6" s="11">
        <v>14.9599012954966</v>
      </c>
      <c r="L6" s="11">
        <v>12.247455274521799</v>
      </c>
    </row>
    <row r="7" spans="1:12" s="3" customFormat="1" ht="12.75" x14ac:dyDescent="0.2">
      <c r="A7" s="14" t="s">
        <v>64</v>
      </c>
      <c r="B7" s="10">
        <v>51394</v>
      </c>
      <c r="C7" s="10">
        <v>32562</v>
      </c>
      <c r="D7" s="10">
        <v>4672</v>
      </c>
      <c r="E7" s="10">
        <v>7886</v>
      </c>
      <c r="F7" s="10">
        <v>6262</v>
      </c>
      <c r="G7" s="10">
        <v>12</v>
      </c>
      <c r="I7" s="11">
        <v>63.372387217313403</v>
      </c>
      <c r="J7" s="11">
        <v>9.0926783698571398</v>
      </c>
      <c r="K7" s="11">
        <v>15.3477871628196</v>
      </c>
      <c r="L7" s="11">
        <v>12.1871472500097</v>
      </c>
    </row>
    <row r="8" spans="1:12" s="3" customFormat="1" ht="12.75" x14ac:dyDescent="0.2">
      <c r="A8" s="14" t="s">
        <v>65</v>
      </c>
      <c r="B8" s="10">
        <v>53372</v>
      </c>
      <c r="C8" s="10">
        <v>33589</v>
      </c>
      <c r="D8" s="10">
        <v>5176</v>
      </c>
      <c r="E8" s="10">
        <v>7976</v>
      </c>
      <c r="F8" s="10">
        <v>6612</v>
      </c>
      <c r="G8" s="10">
        <v>19</v>
      </c>
      <c r="I8" s="11">
        <v>62.956159916030899</v>
      </c>
      <c r="J8" s="11">
        <v>9.7014226004160893</v>
      </c>
      <c r="K8" s="11">
        <v>14.9494873765299</v>
      </c>
      <c r="L8" s="11">
        <v>12.392930107023</v>
      </c>
    </row>
    <row r="9" spans="1:12" s="3" customFormat="1" ht="12.75" x14ac:dyDescent="0.2">
      <c r="A9" s="14" t="s">
        <v>66</v>
      </c>
      <c r="B9" s="10">
        <v>56179</v>
      </c>
      <c r="C9" s="10">
        <v>34899</v>
      </c>
      <c r="D9" s="10">
        <v>5640</v>
      </c>
      <c r="E9" s="10">
        <v>8206</v>
      </c>
      <c r="F9" s="10">
        <v>7405</v>
      </c>
      <c r="G9" s="10">
        <v>29</v>
      </c>
      <c r="I9" s="11">
        <v>62.153161175422902</v>
      </c>
      <c r="J9" s="11">
        <v>10.044523597506601</v>
      </c>
      <c r="K9" s="11">
        <v>14.6144256455921</v>
      </c>
      <c r="L9" s="11">
        <v>13.1878895814781</v>
      </c>
    </row>
    <row r="10" spans="1:12" s="3" customFormat="1" ht="12.75" x14ac:dyDescent="0.2">
      <c r="A10" s="14" t="s">
        <v>67</v>
      </c>
      <c r="B10" s="10">
        <v>56739</v>
      </c>
      <c r="C10" s="10">
        <v>35106</v>
      </c>
      <c r="D10" s="10">
        <v>5687</v>
      </c>
      <c r="E10" s="10">
        <v>8380</v>
      </c>
      <c r="F10" s="10">
        <v>7544</v>
      </c>
      <c r="G10" s="10">
        <v>22</v>
      </c>
      <c r="I10" s="11">
        <v>61.8967857961457</v>
      </c>
      <c r="J10" s="11">
        <v>10.026976038930099</v>
      </c>
      <c r="K10" s="11">
        <v>14.775111518592301</v>
      </c>
      <c r="L10" s="11">
        <v>13.301126646331699</v>
      </c>
    </row>
    <row r="11" spans="1:12" s="3" customFormat="1" ht="12.75" x14ac:dyDescent="0.2">
      <c r="A11" s="14" t="s">
        <v>68</v>
      </c>
      <c r="B11" s="10">
        <v>56210</v>
      </c>
      <c r="C11" s="10">
        <v>34729</v>
      </c>
      <c r="D11" s="10">
        <v>5912</v>
      </c>
      <c r="E11" s="10">
        <v>8318</v>
      </c>
      <c r="F11" s="10">
        <v>7239</v>
      </c>
      <c r="G11" s="10">
        <v>12</v>
      </c>
      <c r="I11" s="11">
        <v>61.797572867361801</v>
      </c>
      <c r="J11" s="11">
        <v>10.519947329086399</v>
      </c>
      <c r="K11" s="11">
        <v>14.8012384782376</v>
      </c>
      <c r="L11" s="11">
        <v>12.881241325314001</v>
      </c>
    </row>
    <row r="12" spans="1:12" s="3" customFormat="1" ht="12.75" x14ac:dyDescent="0.2">
      <c r="A12" s="14" t="s">
        <v>69</v>
      </c>
      <c r="B12" s="10">
        <v>55864</v>
      </c>
      <c r="C12" s="10">
        <v>33734</v>
      </c>
      <c r="D12" s="10">
        <v>6245</v>
      </c>
      <c r="E12" s="10">
        <v>8547</v>
      </c>
      <c r="F12" s="10">
        <v>7326</v>
      </c>
      <c r="G12" s="10">
        <v>12</v>
      </c>
      <c r="I12" s="11">
        <v>60.398911408723002</v>
      </c>
      <c r="J12" s="11">
        <v>11.1813363890281</v>
      </c>
      <c r="K12" s="11">
        <v>15.3029434935185</v>
      </c>
      <c r="L12" s="11">
        <v>13.116808708730201</v>
      </c>
    </row>
    <row r="13" spans="1:12" s="3" customFormat="1" ht="12.75" x14ac:dyDescent="0.2">
      <c r="A13" s="14" t="s">
        <v>70</v>
      </c>
      <c r="B13" s="10">
        <v>56298</v>
      </c>
      <c r="C13" s="10">
        <v>33284</v>
      </c>
      <c r="D13" s="10">
        <v>6696</v>
      </c>
      <c r="E13" s="10">
        <v>8916</v>
      </c>
      <c r="F13" s="10">
        <v>7393</v>
      </c>
      <c r="G13" s="10">
        <v>9</v>
      </c>
      <c r="I13" s="11">
        <v>59.130558368420097</v>
      </c>
      <c r="J13" s="11">
        <v>11.895752278420201</v>
      </c>
      <c r="K13" s="11">
        <v>15.839684485423399</v>
      </c>
      <c r="L13" s="11">
        <v>13.134004867736101</v>
      </c>
    </row>
    <row r="14" spans="1:12" s="3" customFormat="1" ht="12.75" x14ac:dyDescent="0.2">
      <c r="A14" s="14" t="s">
        <v>71</v>
      </c>
      <c r="B14" s="10">
        <v>54788</v>
      </c>
      <c r="C14" s="10">
        <v>32740</v>
      </c>
      <c r="D14" s="10">
        <v>6574</v>
      </c>
      <c r="E14" s="10">
        <v>8385</v>
      </c>
      <c r="F14" s="10">
        <v>7072</v>
      </c>
      <c r="G14" s="10">
        <v>17</v>
      </c>
      <c r="I14" s="11">
        <v>59.776158916214698</v>
      </c>
      <c r="J14" s="11">
        <v>12.0027021599021</v>
      </c>
      <c r="K14" s="11">
        <v>15.3091964725858</v>
      </c>
      <c r="L14" s="11">
        <v>12.9119424512972</v>
      </c>
    </row>
    <row r="15" spans="1:12" s="3" customFormat="1" ht="12.75" x14ac:dyDescent="0.2">
      <c r="A15" s="14" t="s">
        <v>72</v>
      </c>
      <c r="B15" s="10">
        <v>53691</v>
      </c>
      <c r="C15" s="10">
        <v>31205</v>
      </c>
      <c r="D15" s="10">
        <v>6899</v>
      </c>
      <c r="E15" s="10">
        <v>8810</v>
      </c>
      <c r="F15" s="10">
        <v>6764</v>
      </c>
      <c r="G15" s="10">
        <v>13</v>
      </c>
      <c r="I15" s="11">
        <v>58.133686053876801</v>
      </c>
      <c r="J15" s="11">
        <v>12.852565296769599</v>
      </c>
      <c r="K15" s="11">
        <v>16.412683035880601</v>
      </c>
      <c r="L15" s="11">
        <v>12.601065613472899</v>
      </c>
    </row>
    <row r="16" spans="1:12" s="3" customFormat="1" ht="12.75" x14ac:dyDescent="0.2">
      <c r="A16" s="14" t="s">
        <v>73</v>
      </c>
      <c r="B16" s="10">
        <v>53712</v>
      </c>
      <c r="C16" s="10">
        <v>30626</v>
      </c>
      <c r="D16" s="10">
        <v>7232</v>
      </c>
      <c r="E16" s="10">
        <v>8964</v>
      </c>
      <c r="F16" s="10">
        <v>6880</v>
      </c>
      <c r="G16" s="10">
        <v>10</v>
      </c>
      <c r="I16" s="11">
        <v>57.029533350713102</v>
      </c>
      <c r="J16" s="11">
        <v>13.466909984730499</v>
      </c>
      <c r="K16" s="11">
        <v>16.692115749878901</v>
      </c>
      <c r="L16" s="11">
        <v>12.811440914677201</v>
      </c>
    </row>
    <row r="17" spans="1:12" s="3" customFormat="1" ht="12.75" x14ac:dyDescent="0.2">
      <c r="A17" s="14" t="s">
        <v>74</v>
      </c>
      <c r="B17" s="10">
        <v>53016</v>
      </c>
      <c r="C17" s="10">
        <v>29918</v>
      </c>
      <c r="D17" s="10">
        <v>7562</v>
      </c>
      <c r="E17" s="10">
        <v>8958</v>
      </c>
      <c r="F17" s="10">
        <v>6559</v>
      </c>
      <c r="G17" s="10">
        <v>19</v>
      </c>
      <c r="I17" s="11">
        <v>56.4522520142649</v>
      </c>
      <c r="J17" s="11">
        <v>14.2687321923882</v>
      </c>
      <c r="K17" s="11">
        <v>16.902843557182401</v>
      </c>
      <c r="L17" s="11">
        <v>12.376172236164299</v>
      </c>
    </row>
    <row r="18" spans="1:12" s="3" customFormat="1" ht="12.75" x14ac:dyDescent="0.2">
      <c r="A18" s="14" t="s">
        <v>75</v>
      </c>
      <c r="B18" s="10">
        <v>52033</v>
      </c>
      <c r="C18" s="10">
        <v>29255</v>
      </c>
      <c r="D18" s="10">
        <v>7815</v>
      </c>
      <c r="E18" s="10">
        <v>8712</v>
      </c>
      <c r="F18" s="10">
        <v>6242</v>
      </c>
      <c r="G18" s="10">
        <v>9</v>
      </c>
      <c r="I18" s="11">
        <v>56.233661387052102</v>
      </c>
      <c r="J18" s="11">
        <v>15.021912963247701</v>
      </c>
      <c r="K18" s="11">
        <v>16.746117176687601</v>
      </c>
      <c r="L18" s="11">
        <v>11.998308473012401</v>
      </c>
    </row>
    <row r="19" spans="1:12" s="3" customFormat="1" ht="12.75" x14ac:dyDescent="0.2">
      <c r="A19" s="14" t="s">
        <v>76</v>
      </c>
      <c r="B19" s="10">
        <v>50485</v>
      </c>
      <c r="C19" s="10">
        <v>27844</v>
      </c>
      <c r="D19" s="10">
        <v>7904</v>
      </c>
      <c r="E19" s="10">
        <v>8501</v>
      </c>
      <c r="F19" s="10">
        <v>6179</v>
      </c>
      <c r="G19" s="10">
        <v>57</v>
      </c>
      <c r="I19" s="11">
        <v>55.215356547949497</v>
      </c>
      <c r="J19" s="11">
        <v>15.673831998096199</v>
      </c>
      <c r="K19" s="11">
        <v>16.857698104227801</v>
      </c>
      <c r="L19" s="11">
        <v>12.2531133497263</v>
      </c>
    </row>
    <row r="20" spans="1:12" s="3" customFormat="1" ht="12.75" x14ac:dyDescent="0.2">
      <c r="A20" s="14" t="s">
        <v>77</v>
      </c>
      <c r="B20" s="10">
        <v>49067</v>
      </c>
      <c r="C20" s="10">
        <v>26471</v>
      </c>
      <c r="D20" s="10">
        <v>7859</v>
      </c>
      <c r="E20" s="10">
        <v>8523</v>
      </c>
      <c r="F20" s="10">
        <v>6094</v>
      </c>
      <c r="G20" s="10">
        <v>120</v>
      </c>
      <c r="I20" s="11">
        <v>54.080944695282597</v>
      </c>
      <c r="J20" s="11">
        <v>16.056142358060701</v>
      </c>
      <c r="K20" s="11">
        <v>17.412711708582702</v>
      </c>
      <c r="L20" s="11">
        <v>12.450201238073801</v>
      </c>
    </row>
    <row r="21" spans="1:12" s="3" customFormat="1" ht="12.75" x14ac:dyDescent="0.2">
      <c r="A21" s="14" t="s">
        <v>78</v>
      </c>
      <c r="B21" s="10">
        <v>47238</v>
      </c>
      <c r="C21" s="10">
        <v>25132</v>
      </c>
      <c r="D21" s="10">
        <v>7853</v>
      </c>
      <c r="E21" s="10">
        <v>8408</v>
      </c>
      <c r="F21" s="10">
        <v>5799</v>
      </c>
      <c r="G21" s="10">
        <v>46</v>
      </c>
      <c r="I21" s="11">
        <v>53.254788947279103</v>
      </c>
      <c r="J21" s="11">
        <v>16.640532293608999</v>
      </c>
      <c r="K21" s="11">
        <v>17.816579081200199</v>
      </c>
      <c r="L21" s="11">
        <v>12.2880996779115</v>
      </c>
    </row>
    <row r="22" spans="1:12" s="3" customFormat="1" ht="12.75" x14ac:dyDescent="0.2">
      <c r="A22" s="14" t="s">
        <v>79</v>
      </c>
      <c r="B22" s="10">
        <v>44865</v>
      </c>
      <c r="C22" s="10">
        <v>23240</v>
      </c>
      <c r="D22" s="10">
        <v>7790</v>
      </c>
      <c r="E22" s="10">
        <v>8343</v>
      </c>
      <c r="F22" s="10">
        <v>5479</v>
      </c>
      <c r="G22" s="10">
        <v>13</v>
      </c>
      <c r="I22" s="11">
        <v>51.8148577543922</v>
      </c>
      <c r="J22" s="11">
        <v>17.368233300633101</v>
      </c>
      <c r="K22" s="11">
        <v>18.601177205029799</v>
      </c>
      <c r="L22" s="11">
        <v>12.215731739944699</v>
      </c>
    </row>
    <row r="23" spans="1:12" s="3" customFormat="1" ht="12.75" x14ac:dyDescent="0.2">
      <c r="A23" s="14" t="s">
        <v>80</v>
      </c>
      <c r="B23" s="10">
        <v>46321</v>
      </c>
      <c r="C23" s="10">
        <v>23330</v>
      </c>
      <c r="D23" s="10">
        <v>8415</v>
      </c>
      <c r="E23" s="10">
        <v>8934</v>
      </c>
      <c r="F23" s="10">
        <v>5626</v>
      </c>
      <c r="G23" s="10">
        <v>16</v>
      </c>
      <c r="I23" s="11">
        <v>50.383327934348301</v>
      </c>
      <c r="J23" s="11">
        <v>18.172983479105898</v>
      </c>
      <c r="K23" s="11">
        <v>19.293812763200499</v>
      </c>
      <c r="L23" s="11">
        <v>12.1498758233452</v>
      </c>
    </row>
    <row r="24" spans="1:12" s="3" customFormat="1" ht="12.75" x14ac:dyDescent="0.2">
      <c r="A24" s="30" t="s">
        <v>81</v>
      </c>
      <c r="B24" s="10">
        <v>43926</v>
      </c>
      <c r="C24" s="10">
        <v>21499</v>
      </c>
      <c r="D24" s="10">
        <v>8447</v>
      </c>
      <c r="E24" s="10">
        <v>8766</v>
      </c>
      <c r="F24" s="10">
        <v>5193</v>
      </c>
      <c r="G24" s="10">
        <v>21</v>
      </c>
      <c r="I24" s="11">
        <v>48.967088030975901</v>
      </c>
      <c r="J24" s="11">
        <v>19.239266598337299</v>
      </c>
      <c r="K24" s="11">
        <v>19.9658353262726</v>
      </c>
      <c r="L24" s="11">
        <v>11.827810044414001</v>
      </c>
    </row>
    <row r="25" spans="1:12" s="3" customFormat="1" ht="12.75" x14ac:dyDescent="0.2">
      <c r="A25" s="30" t="s">
        <v>398</v>
      </c>
      <c r="B25" s="10">
        <v>43605</v>
      </c>
      <c r="C25" s="10">
        <v>20311</v>
      </c>
      <c r="D25" s="10">
        <v>8769</v>
      </c>
      <c r="E25" s="10">
        <v>9441</v>
      </c>
      <c r="F25" s="10">
        <v>5075</v>
      </c>
      <c r="G25" s="10">
        <v>9</v>
      </c>
      <c r="I25" s="11">
        <v>46.589136618038303</v>
      </c>
      <c r="J25" s="11">
        <v>20.1142306633636</v>
      </c>
      <c r="K25" s="11">
        <v>21.655656482245998</v>
      </c>
      <c r="L25" s="11">
        <v>11.6409762363519</v>
      </c>
    </row>
    <row r="26" spans="1:12" s="3" customFormat="1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A27" s="15" t="s">
        <v>397</v>
      </c>
    </row>
    <row r="28" spans="1:12" x14ac:dyDescent="0.2">
      <c r="A28" s="16" t="s">
        <v>58</v>
      </c>
    </row>
    <row r="29" spans="1:12" x14ac:dyDescent="0.2">
      <c r="A29" s="16" t="s">
        <v>59</v>
      </c>
    </row>
    <row r="30" spans="1:12" x14ac:dyDescent="0.2">
      <c r="A30" s="15" t="s">
        <v>417</v>
      </c>
    </row>
    <row r="31" spans="1:12" x14ac:dyDescent="0.2">
      <c r="A31" s="15" t="s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CA4D-F0A2-4DB3-8D7E-BC0896B2EA0D}">
  <dimension ref="A1:D22"/>
  <sheetViews>
    <sheetView workbookViewId="0">
      <selection activeCell="G21" sqref="G21"/>
    </sheetView>
  </sheetViews>
  <sheetFormatPr defaultRowHeight="15" x14ac:dyDescent="0.25"/>
  <cols>
    <col min="1" max="1" width="9.140625" style="31"/>
    <col min="2" max="2" width="19" style="31" bestFit="1" customWidth="1"/>
    <col min="3" max="3" width="21.85546875" style="31" bestFit="1" customWidth="1"/>
    <col min="4" max="4" width="18.28515625" style="32" customWidth="1"/>
    <col min="5" max="16384" width="9.140625" style="31"/>
  </cols>
  <sheetData>
    <row r="1" spans="1:4" x14ac:dyDescent="0.25">
      <c r="B1" s="6" t="s">
        <v>1</v>
      </c>
    </row>
    <row r="2" spans="1:4" x14ac:dyDescent="0.25">
      <c r="B2" s="34" t="s">
        <v>31</v>
      </c>
      <c r="C2" s="34" t="s">
        <v>32</v>
      </c>
      <c r="D2" s="34" t="s">
        <v>17</v>
      </c>
    </row>
    <row r="3" spans="1:4" x14ac:dyDescent="0.25">
      <c r="A3" s="31" t="s">
        <v>63</v>
      </c>
      <c r="B3" s="33">
        <v>8.8371375694015999</v>
      </c>
      <c r="C3" s="33">
        <v>14.9599012954966</v>
      </c>
      <c r="D3" s="33">
        <v>23.797038864898198</v>
      </c>
    </row>
    <row r="4" spans="1:4" x14ac:dyDescent="0.25">
      <c r="A4" s="31" t="s">
        <v>64</v>
      </c>
      <c r="B4" s="33">
        <v>9.0926783698571398</v>
      </c>
      <c r="C4" s="33">
        <v>15.3477871628196</v>
      </c>
      <c r="D4" s="33">
        <v>24.44046553267674</v>
      </c>
    </row>
    <row r="5" spans="1:4" x14ac:dyDescent="0.25">
      <c r="A5" s="31" t="s">
        <v>65</v>
      </c>
      <c r="B5" s="33">
        <v>9.7014226004160893</v>
      </c>
      <c r="C5" s="33">
        <v>14.9494873765299</v>
      </c>
      <c r="D5" s="33">
        <v>24.650909976945989</v>
      </c>
    </row>
    <row r="6" spans="1:4" x14ac:dyDescent="0.25">
      <c r="A6" s="31" t="s">
        <v>66</v>
      </c>
      <c r="B6" s="33">
        <v>10.044523597506601</v>
      </c>
      <c r="C6" s="33">
        <v>14.6144256455921</v>
      </c>
      <c r="D6" s="33">
        <v>24.6589492430987</v>
      </c>
    </row>
    <row r="7" spans="1:4" x14ac:dyDescent="0.25">
      <c r="A7" s="31" t="s">
        <v>67</v>
      </c>
      <c r="B7" s="33">
        <v>10.026976038930099</v>
      </c>
      <c r="C7" s="33">
        <v>14.775111518592301</v>
      </c>
      <c r="D7" s="33">
        <v>24.802087557522398</v>
      </c>
    </row>
    <row r="8" spans="1:4" x14ac:dyDescent="0.25">
      <c r="A8" s="31" t="s">
        <v>68</v>
      </c>
      <c r="B8" s="33">
        <v>10.519947329086399</v>
      </c>
      <c r="C8" s="33">
        <v>14.8012384782376</v>
      </c>
      <c r="D8" s="33">
        <v>25.321185807323999</v>
      </c>
    </row>
    <row r="9" spans="1:4" x14ac:dyDescent="0.25">
      <c r="A9" s="31" t="s">
        <v>69</v>
      </c>
      <c r="B9" s="33">
        <v>11.1813363890281</v>
      </c>
      <c r="C9" s="33">
        <v>15.3029434935185</v>
      </c>
      <c r="D9" s="33">
        <v>26.484279882546602</v>
      </c>
    </row>
    <row r="10" spans="1:4" x14ac:dyDescent="0.25">
      <c r="A10" s="31" t="s">
        <v>70</v>
      </c>
      <c r="B10" s="33">
        <v>11.895752278420201</v>
      </c>
      <c r="C10" s="33">
        <v>15.839684485423399</v>
      </c>
      <c r="D10" s="33">
        <v>27.735436763843602</v>
      </c>
    </row>
    <row r="11" spans="1:4" x14ac:dyDescent="0.25">
      <c r="A11" s="31" t="s">
        <v>71</v>
      </c>
      <c r="B11" s="33">
        <v>12.0027021599021</v>
      </c>
      <c r="C11" s="33">
        <v>15.3091964725858</v>
      </c>
      <c r="D11" s="33">
        <v>27.3118986324879</v>
      </c>
    </row>
    <row r="12" spans="1:4" x14ac:dyDescent="0.25">
      <c r="A12" s="31" t="s">
        <v>72</v>
      </c>
      <c r="B12" s="33">
        <v>12.852565296769599</v>
      </c>
      <c r="C12" s="33">
        <v>16.412683035880601</v>
      </c>
      <c r="D12" s="33">
        <v>29.265248332650202</v>
      </c>
    </row>
    <row r="13" spans="1:4" x14ac:dyDescent="0.25">
      <c r="A13" s="31" t="s">
        <v>73</v>
      </c>
      <c r="B13" s="33">
        <v>13.466909984730499</v>
      </c>
      <c r="C13" s="33">
        <v>16.692115749878901</v>
      </c>
      <c r="D13" s="33">
        <v>30.159025734609401</v>
      </c>
    </row>
    <row r="14" spans="1:4" x14ac:dyDescent="0.25">
      <c r="A14" s="31" t="s">
        <v>74</v>
      </c>
      <c r="B14" s="33">
        <v>14.2687321923882</v>
      </c>
      <c r="C14" s="33">
        <v>16.902843557182401</v>
      </c>
      <c r="D14" s="33">
        <v>31.1715757495706</v>
      </c>
    </row>
    <row r="15" spans="1:4" x14ac:dyDescent="0.25">
      <c r="A15" s="31" t="s">
        <v>75</v>
      </c>
      <c r="B15" s="33">
        <v>15.021912963247701</v>
      </c>
      <c r="C15" s="33">
        <v>16.746117176687601</v>
      </c>
      <c r="D15" s="33">
        <v>31.768030139935302</v>
      </c>
    </row>
    <row r="16" spans="1:4" x14ac:dyDescent="0.25">
      <c r="A16" s="31" t="s">
        <v>76</v>
      </c>
      <c r="B16" s="33">
        <v>15.673831998096199</v>
      </c>
      <c r="C16" s="33">
        <v>16.857698104227801</v>
      </c>
      <c r="D16" s="33">
        <v>32.531530102323998</v>
      </c>
    </row>
    <row r="17" spans="1:4" x14ac:dyDescent="0.25">
      <c r="A17" s="31" t="s">
        <v>77</v>
      </c>
      <c r="B17" s="33">
        <v>16.056142358060701</v>
      </c>
      <c r="C17" s="33">
        <v>17.412711708582702</v>
      </c>
      <c r="D17" s="33">
        <v>33.468854066643402</v>
      </c>
    </row>
    <row r="18" spans="1:4" x14ac:dyDescent="0.25">
      <c r="A18" s="31" t="s">
        <v>78</v>
      </c>
      <c r="B18" s="33">
        <v>16.640532293608999</v>
      </c>
      <c r="C18" s="33">
        <v>17.816579081200199</v>
      </c>
      <c r="D18" s="33">
        <v>34.457111374809202</v>
      </c>
    </row>
    <row r="19" spans="1:4" x14ac:dyDescent="0.25">
      <c r="A19" s="31" t="s">
        <v>79</v>
      </c>
      <c r="B19" s="33">
        <v>17.368233300633101</v>
      </c>
      <c r="C19" s="33">
        <v>18.601177205029799</v>
      </c>
      <c r="D19" s="33">
        <v>35.9694105056629</v>
      </c>
    </row>
    <row r="20" spans="1:4" x14ac:dyDescent="0.25">
      <c r="A20" s="31" t="s">
        <v>80</v>
      </c>
      <c r="B20" s="33">
        <v>18.172983479105898</v>
      </c>
      <c r="C20" s="33">
        <v>19.293812763200499</v>
      </c>
      <c r="D20" s="33">
        <v>37.466796242306401</v>
      </c>
    </row>
    <row r="21" spans="1:4" x14ac:dyDescent="0.25">
      <c r="A21" s="31" t="s">
        <v>81</v>
      </c>
      <c r="B21" s="33">
        <v>19.239266598337299</v>
      </c>
      <c r="C21" s="33">
        <v>19.9658353262726</v>
      </c>
      <c r="D21" s="33">
        <v>39.205101924609899</v>
      </c>
    </row>
    <row r="22" spans="1:4" x14ac:dyDescent="0.25">
      <c r="A22" s="31" t="s">
        <v>398</v>
      </c>
      <c r="B22" s="33">
        <v>20.1142306633636</v>
      </c>
      <c r="C22" s="33">
        <v>21.655656482245998</v>
      </c>
      <c r="D22" s="33">
        <v>41.769887145609601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38C-7644-4C8E-864F-6B5D9903E342}">
  <dimension ref="A1:M28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2" hidden="1" customWidth="1"/>
    <col min="2" max="2" width="23.7109375" style="2" customWidth="1"/>
    <col min="3" max="3" width="11.7109375" style="2" customWidth="1"/>
    <col min="4" max="8" width="12.7109375" style="2" customWidth="1"/>
    <col min="9" max="9" width="2.7109375" style="2" customWidth="1"/>
    <col min="10" max="13" width="12.7109375" style="2" customWidth="1"/>
    <col min="14" max="16384" width="9.140625" style="2"/>
  </cols>
  <sheetData>
    <row r="1" spans="1:13" ht="15.75" x14ac:dyDescent="0.25">
      <c r="B1" s="1" t="s">
        <v>416</v>
      </c>
    </row>
    <row r="2" spans="1:13" ht="15.75" x14ac:dyDescent="0.25">
      <c r="B2" s="1" t="s">
        <v>33</v>
      </c>
    </row>
    <row r="3" spans="1:13" s="3" customFormat="1" ht="12.75" x14ac:dyDescent="0.2">
      <c r="B3" s="6"/>
    </row>
    <row r="4" spans="1:13" s="3" customFormat="1" ht="12.75" x14ac:dyDescent="0.2">
      <c r="B4" s="13" t="s">
        <v>27</v>
      </c>
    </row>
    <row r="5" spans="1:13" s="3" customFormat="1" ht="12.75" x14ac:dyDescent="0.2">
      <c r="C5" s="6" t="s">
        <v>0</v>
      </c>
      <c r="J5" s="6" t="s">
        <v>1</v>
      </c>
    </row>
    <row r="6" spans="1:13" s="3" customFormat="1" ht="25.5" customHeight="1" x14ac:dyDescent="0.2">
      <c r="C6" s="7" t="s">
        <v>17</v>
      </c>
      <c r="D6" s="7" t="s">
        <v>30</v>
      </c>
      <c r="E6" s="7" t="s">
        <v>31</v>
      </c>
      <c r="F6" s="7" t="s">
        <v>32</v>
      </c>
      <c r="G6" s="7" t="s">
        <v>34</v>
      </c>
      <c r="H6" s="8" t="s">
        <v>29</v>
      </c>
      <c r="I6" s="9"/>
      <c r="J6" s="7" t="s">
        <v>30</v>
      </c>
      <c r="K6" s="7" t="s">
        <v>31</v>
      </c>
      <c r="L6" s="7" t="s">
        <v>32</v>
      </c>
      <c r="M6" s="7" t="s">
        <v>34</v>
      </c>
    </row>
    <row r="7" spans="1:13" s="3" customFormat="1" ht="12.75" x14ac:dyDescent="0.2">
      <c r="A7" s="4" t="s">
        <v>35</v>
      </c>
      <c r="B7" s="3" t="s">
        <v>3</v>
      </c>
      <c r="C7" s="17">
        <f>VLOOKUP(CONCATENATE(Lookup!$B$2,$A7), t6.2, 2,0)</f>
        <v>2614</v>
      </c>
      <c r="D7" s="17">
        <f>VLOOKUP(CONCATENATE(Lookup!$B$2,$A7), t6.2, 3,0)</f>
        <v>1324</v>
      </c>
      <c r="E7" s="17">
        <f>VLOOKUP(CONCATENATE(Lookup!$B$2,$A7), t6.2, 4,0)</f>
        <v>486</v>
      </c>
      <c r="F7" s="17">
        <f>VLOOKUP(CONCATENATE(Lookup!$B$2,$A7), t6.2, 5,0)</f>
        <v>534</v>
      </c>
      <c r="G7" s="17">
        <f>VLOOKUP(CONCATENATE(Lookup!$B$2,$A7), t6.2, 6,0)</f>
        <v>269</v>
      </c>
      <c r="H7" s="17">
        <f>VLOOKUP(CONCATENATE(Lookup!$B$2,$A7), t6.2, 7,0)</f>
        <v>1</v>
      </c>
      <c r="I7" s="18" t="s">
        <v>28</v>
      </c>
      <c r="J7" s="19">
        <f>VLOOKUP(CONCATENATE(Lookup!$B$2,$A7), t6.2, 8,0)</f>
        <v>50.669728281668498</v>
      </c>
      <c r="K7" s="19">
        <f>VLOOKUP(CONCATENATE(Lookup!$B$2,$A7), t6.2, 9,0)</f>
        <v>18.5993111366245</v>
      </c>
      <c r="L7" s="19">
        <f>VLOOKUP(CONCATENATE(Lookup!$B$2,$A7), t6.2, 10,0)</f>
        <v>20.436280137772599</v>
      </c>
      <c r="M7" s="19">
        <f>VLOOKUP(CONCATENATE(Lookup!$B$2,$A7), t6.2, 11,0)</f>
        <v>10.2946804439341</v>
      </c>
    </row>
    <row r="8" spans="1:13" s="3" customFormat="1" ht="12.75" x14ac:dyDescent="0.2">
      <c r="A8" s="4" t="s">
        <v>36</v>
      </c>
      <c r="B8" s="3" t="s">
        <v>4</v>
      </c>
      <c r="C8" s="17">
        <f>VLOOKUP(CONCATENATE(Lookup!$B$2,$A8), t6.2, 2,0)</f>
        <v>606</v>
      </c>
      <c r="D8" s="17">
        <f>VLOOKUP(CONCATENATE(Lookup!$B$2,$A8), t6.2, 3,0)</f>
        <v>350</v>
      </c>
      <c r="E8" s="17">
        <f>VLOOKUP(CONCATENATE(Lookup!$B$2,$A8), t6.2, 4,0)</f>
        <v>8</v>
      </c>
      <c r="F8" s="17">
        <f>VLOOKUP(CONCATENATE(Lookup!$B$2,$A8), t6.2, 5,0)</f>
        <v>178</v>
      </c>
      <c r="G8" s="17">
        <f>VLOOKUP(CONCATENATE(Lookup!$B$2,$A8), t6.2, 6,0)</f>
        <v>70</v>
      </c>
      <c r="H8" s="17" t="str">
        <f>VLOOKUP(CONCATENATE(Lookup!$B$2,$A8), t6.2, 7,0)</f>
        <v>-</v>
      </c>
      <c r="I8" s="18" t="s">
        <v>28</v>
      </c>
      <c r="J8" s="19">
        <f>VLOOKUP(CONCATENATE(Lookup!$B$2,$A8), t6.2, 8,0)</f>
        <v>57.755775577557699</v>
      </c>
      <c r="K8" s="19">
        <f>VLOOKUP(CONCATENATE(Lookup!$B$2,$A8), t6.2, 9,0)</f>
        <v>1.3201320132013199</v>
      </c>
      <c r="L8" s="19">
        <f>VLOOKUP(CONCATENATE(Lookup!$B$2,$A8), t6.2, 10,0)</f>
        <v>29.372937293729301</v>
      </c>
      <c r="M8" s="19">
        <f>VLOOKUP(CONCATENATE(Lookup!$B$2,$A8), t6.2, 11,0)</f>
        <v>11.5511551155115</v>
      </c>
    </row>
    <row r="9" spans="1:13" s="3" customFormat="1" ht="12.75" x14ac:dyDescent="0.2">
      <c r="A9" s="4" t="s">
        <v>37</v>
      </c>
      <c r="B9" s="3" t="s">
        <v>5</v>
      </c>
      <c r="C9" s="17">
        <f>VLOOKUP(CONCATENATE(Lookup!$B$2,$A9), t6.2, 2,0)</f>
        <v>1058</v>
      </c>
      <c r="D9" s="17">
        <f>VLOOKUP(CONCATENATE(Lookup!$B$2,$A9), t6.2, 3,0)</f>
        <v>569</v>
      </c>
      <c r="E9" s="17">
        <f>VLOOKUP(CONCATENATE(Lookup!$B$2,$A9), t6.2, 4,0)</f>
        <v>163</v>
      </c>
      <c r="F9" s="17">
        <f>VLOOKUP(CONCATENATE(Lookup!$B$2,$A9), t6.2, 5,0)</f>
        <v>239</v>
      </c>
      <c r="G9" s="17">
        <f>VLOOKUP(CONCATENATE(Lookup!$B$2,$A9), t6.2, 6,0)</f>
        <v>86</v>
      </c>
      <c r="H9" s="17">
        <f>VLOOKUP(CONCATENATE(Lookup!$B$2,$A9), t6.2, 7,0)</f>
        <v>1</v>
      </c>
      <c r="I9" s="18" t="s">
        <v>28</v>
      </c>
      <c r="J9" s="19">
        <f>VLOOKUP(CONCATENATE(Lookup!$B$2,$A9), t6.2, 8,0)</f>
        <v>53.831598864711403</v>
      </c>
      <c r="K9" s="19">
        <f>VLOOKUP(CONCATENATE(Lookup!$B$2,$A9), t6.2, 9,0)</f>
        <v>15.4210028382213</v>
      </c>
      <c r="L9" s="19">
        <f>VLOOKUP(CONCATENATE(Lookup!$B$2,$A9), t6.2, 10,0)</f>
        <v>22.611163670766299</v>
      </c>
      <c r="M9" s="19">
        <f>VLOOKUP(CONCATENATE(Lookup!$B$2,$A9), t6.2, 11,0)</f>
        <v>8.1362346263008494</v>
      </c>
    </row>
    <row r="10" spans="1:13" s="3" customFormat="1" ht="12.75" x14ac:dyDescent="0.2">
      <c r="A10" s="4" t="s">
        <v>38</v>
      </c>
      <c r="B10" s="3" t="s">
        <v>6</v>
      </c>
      <c r="C10" s="17">
        <f>VLOOKUP(CONCATENATE(Lookup!$B$2,$A10), t6.2, 2,0)</f>
        <v>2604</v>
      </c>
      <c r="D10" s="17">
        <f>VLOOKUP(CONCATENATE(Lookup!$B$2,$A10), t6.2, 3,0)</f>
        <v>1399</v>
      </c>
      <c r="E10" s="17">
        <f>VLOOKUP(CONCATENATE(Lookup!$B$2,$A10), t6.2, 4,0)</f>
        <v>399</v>
      </c>
      <c r="F10" s="17">
        <f>VLOOKUP(CONCATENATE(Lookup!$B$2,$A10), t6.2, 5,0)</f>
        <v>529</v>
      </c>
      <c r="G10" s="17">
        <f>VLOOKUP(CONCATENATE(Lookup!$B$2,$A10), t6.2, 6,0)</f>
        <v>276</v>
      </c>
      <c r="H10" s="17">
        <f>VLOOKUP(CONCATENATE(Lookup!$B$2,$A10), t6.2, 7,0)</f>
        <v>1</v>
      </c>
      <c r="I10" s="18" t="s">
        <v>28</v>
      </c>
      <c r="J10" s="19">
        <f>VLOOKUP(CONCATENATE(Lookup!$B$2,$A10), t6.2, 8,0)</f>
        <v>53.745678063772502</v>
      </c>
      <c r="K10" s="19">
        <f>VLOOKUP(CONCATENATE(Lookup!$B$2,$A10), t6.2, 9,0)</f>
        <v>15.328467153284601</v>
      </c>
      <c r="L10" s="19">
        <f>VLOOKUP(CONCATENATE(Lookup!$B$2,$A10), t6.2, 10,0)</f>
        <v>20.322704571648099</v>
      </c>
      <c r="M10" s="19">
        <f>VLOOKUP(CONCATENATE(Lookup!$B$2,$A10), t6.2, 11,0)</f>
        <v>10.603150211294601</v>
      </c>
    </row>
    <row r="11" spans="1:13" s="3" customFormat="1" ht="12.75" x14ac:dyDescent="0.2">
      <c r="A11" s="4" t="s">
        <v>39</v>
      </c>
      <c r="B11" s="3" t="s">
        <v>7</v>
      </c>
      <c r="C11" s="17">
        <f>VLOOKUP(CONCATENATE(Lookup!$B$2,$A11), t6.2, 2,0)</f>
        <v>2627</v>
      </c>
      <c r="D11" s="17">
        <f>VLOOKUP(CONCATENATE(Lookup!$B$2,$A11), t6.2, 3,0)</f>
        <v>1468</v>
      </c>
      <c r="E11" s="17">
        <f>VLOOKUP(CONCATENATE(Lookup!$B$2,$A11), t6.2, 4,0)</f>
        <v>439</v>
      </c>
      <c r="F11" s="17">
        <f>VLOOKUP(CONCATENATE(Lookup!$B$2,$A11), t6.2, 5,0)</f>
        <v>415</v>
      </c>
      <c r="G11" s="17">
        <f>VLOOKUP(CONCATENATE(Lookup!$B$2,$A11), t6.2, 6,0)</f>
        <v>303</v>
      </c>
      <c r="H11" s="17">
        <f>VLOOKUP(CONCATENATE(Lookup!$B$2,$A11), t6.2, 7,0)</f>
        <v>2</v>
      </c>
      <c r="I11" s="18" t="s">
        <v>28</v>
      </c>
      <c r="J11" s="19">
        <f>VLOOKUP(CONCATENATE(Lookup!$B$2,$A11), t6.2, 8,0)</f>
        <v>55.923809523809503</v>
      </c>
      <c r="K11" s="19">
        <f>VLOOKUP(CONCATENATE(Lookup!$B$2,$A11), t6.2, 9,0)</f>
        <v>16.7238095238095</v>
      </c>
      <c r="L11" s="19">
        <f>VLOOKUP(CONCATENATE(Lookup!$B$2,$A11), t6.2, 10,0)</f>
        <v>15.8095238095238</v>
      </c>
      <c r="M11" s="19">
        <f>VLOOKUP(CONCATENATE(Lookup!$B$2,$A11), t6.2, 11,0)</f>
        <v>11.5428571428571</v>
      </c>
    </row>
    <row r="12" spans="1:13" s="3" customFormat="1" ht="12.75" x14ac:dyDescent="0.2">
      <c r="A12" s="4" t="s">
        <v>40</v>
      </c>
      <c r="B12" s="3" t="s">
        <v>8</v>
      </c>
      <c r="C12" s="17">
        <f>VLOOKUP(CONCATENATE(Lookup!$B$2,$A12), t6.2, 2,0)</f>
        <v>4538</v>
      </c>
      <c r="D12" s="17">
        <f>VLOOKUP(CONCATENATE(Lookup!$B$2,$A12), t6.2, 3,0)</f>
        <v>1818</v>
      </c>
      <c r="E12" s="17">
        <f>VLOOKUP(CONCATENATE(Lookup!$B$2,$A12), t6.2, 4,0)</f>
        <v>1136</v>
      </c>
      <c r="F12" s="17">
        <f>VLOOKUP(CONCATENATE(Lookup!$B$2,$A12), t6.2, 5,0)</f>
        <v>1015</v>
      </c>
      <c r="G12" s="17">
        <f>VLOOKUP(CONCATENATE(Lookup!$B$2,$A12), t6.2, 6,0)</f>
        <v>569</v>
      </c>
      <c r="H12" s="17" t="str">
        <f>VLOOKUP(CONCATENATE(Lookup!$B$2,$A12), t6.2, 7,0)</f>
        <v>-</v>
      </c>
      <c r="I12" s="18" t="s">
        <v>28</v>
      </c>
      <c r="J12" s="19">
        <f>VLOOKUP(CONCATENATE(Lookup!$B$2,$A12), t6.2, 8,0)</f>
        <v>40.061701189951499</v>
      </c>
      <c r="K12" s="19">
        <f>VLOOKUP(CONCATENATE(Lookup!$B$2,$A12), t6.2, 9,0)</f>
        <v>25.033054208902598</v>
      </c>
      <c r="L12" s="19">
        <f>VLOOKUP(CONCATENATE(Lookup!$B$2,$A12), t6.2, 10,0)</f>
        <v>22.366681357426099</v>
      </c>
      <c r="M12" s="19">
        <f>VLOOKUP(CONCATENATE(Lookup!$B$2,$A12), t6.2, 11,0)</f>
        <v>12.5385632437197</v>
      </c>
    </row>
    <row r="13" spans="1:13" s="3" customFormat="1" ht="12.75" x14ac:dyDescent="0.2">
      <c r="A13" s="4" t="s">
        <v>41</v>
      </c>
      <c r="B13" s="3" t="s">
        <v>9</v>
      </c>
      <c r="C13" s="17">
        <f>VLOOKUP(CONCATENATE(Lookup!$B$2,$A13), t6.2, 2,0)</f>
        <v>13031</v>
      </c>
      <c r="D13" s="17">
        <f>VLOOKUP(CONCATENATE(Lookup!$B$2,$A13), t6.2, 3,0)</f>
        <v>5825</v>
      </c>
      <c r="E13" s="17">
        <f>VLOOKUP(CONCATENATE(Lookup!$B$2,$A13), t6.2, 4,0)</f>
        <v>3044</v>
      </c>
      <c r="F13" s="17">
        <f>VLOOKUP(CONCATENATE(Lookup!$B$2,$A13), t6.2, 5,0)</f>
        <v>2687</v>
      </c>
      <c r="G13" s="17">
        <f>VLOOKUP(CONCATENATE(Lookup!$B$2,$A13), t6.2, 6,0)</f>
        <v>1474</v>
      </c>
      <c r="H13" s="17">
        <f>VLOOKUP(CONCATENATE(Lookup!$B$2,$A13), t6.2, 7,0)</f>
        <v>1</v>
      </c>
      <c r="I13" s="18" t="s">
        <v>28</v>
      </c>
      <c r="J13" s="19">
        <f>VLOOKUP(CONCATENATE(Lookup!$B$2,$A13), t6.2, 8,0)</f>
        <v>44.704528012279297</v>
      </c>
      <c r="K13" s="19">
        <f>VLOOKUP(CONCATENATE(Lookup!$B$2,$A13), t6.2, 9,0)</f>
        <v>23.361473522640001</v>
      </c>
      <c r="L13" s="19">
        <f>VLOOKUP(CONCATENATE(Lookup!$B$2,$A13), t6.2, 10,0)</f>
        <v>20.621642363775901</v>
      </c>
      <c r="M13" s="19">
        <f>VLOOKUP(CONCATENATE(Lookup!$B$2,$A13), t6.2, 11,0)</f>
        <v>11.3123561013046</v>
      </c>
    </row>
    <row r="14" spans="1:13" s="3" customFormat="1" ht="12.75" x14ac:dyDescent="0.2">
      <c r="A14" s="4" t="s">
        <v>42</v>
      </c>
      <c r="B14" s="3" t="s">
        <v>10</v>
      </c>
      <c r="C14" s="17">
        <f>VLOOKUP(CONCATENATE(Lookup!$B$2,$A14), t6.2, 2,0)</f>
        <v>1757</v>
      </c>
      <c r="D14" s="17">
        <f>VLOOKUP(CONCATENATE(Lookup!$B$2,$A14), t6.2, 3,0)</f>
        <v>821</v>
      </c>
      <c r="E14" s="17">
        <f>VLOOKUP(CONCATENATE(Lookup!$B$2,$A14), t6.2, 4,0)</f>
        <v>373</v>
      </c>
      <c r="F14" s="17">
        <f>VLOOKUP(CONCATENATE(Lookup!$B$2,$A14), t6.2, 5,0)</f>
        <v>382</v>
      </c>
      <c r="G14" s="17">
        <f>VLOOKUP(CONCATENATE(Lookup!$B$2,$A14), t6.2, 6,0)</f>
        <v>181</v>
      </c>
      <c r="H14" s="17" t="str">
        <f>VLOOKUP(CONCATENATE(Lookup!$B$2,$A14), t6.2, 7,0)</f>
        <v>-</v>
      </c>
      <c r="I14" s="18" t="s">
        <v>28</v>
      </c>
      <c r="J14" s="19">
        <f>VLOOKUP(CONCATENATE(Lookup!$B$2,$A14), t6.2, 8,0)</f>
        <v>46.727376209447897</v>
      </c>
      <c r="K14" s="19">
        <f>VLOOKUP(CONCATENATE(Lookup!$B$2,$A14), t6.2, 9,0)</f>
        <v>21.229368241320401</v>
      </c>
      <c r="L14" s="19">
        <f>VLOOKUP(CONCATENATE(Lookup!$B$2,$A14), t6.2, 10,0)</f>
        <v>21.741605008537199</v>
      </c>
      <c r="M14" s="19">
        <f>VLOOKUP(CONCATENATE(Lookup!$B$2,$A14), t6.2, 11,0)</f>
        <v>10.3016505406943</v>
      </c>
    </row>
    <row r="15" spans="1:13" s="3" customFormat="1" ht="12.75" x14ac:dyDescent="0.2">
      <c r="A15" s="4" t="s">
        <v>43</v>
      </c>
      <c r="B15" s="3" t="s">
        <v>11</v>
      </c>
      <c r="C15" s="17">
        <f>VLOOKUP(CONCATENATE(Lookup!$B$2,$A15), t6.2, 2,0)</f>
        <v>3876</v>
      </c>
      <c r="D15" s="17">
        <f>VLOOKUP(CONCATENATE(Lookup!$B$2,$A15), t6.2, 3,0)</f>
        <v>1778</v>
      </c>
      <c r="E15" s="17">
        <f>VLOOKUP(CONCATENATE(Lookup!$B$2,$A15), t6.2, 4,0)</f>
        <v>827</v>
      </c>
      <c r="F15" s="17">
        <f>VLOOKUP(CONCATENATE(Lookup!$B$2,$A15), t6.2, 5,0)</f>
        <v>801</v>
      </c>
      <c r="G15" s="17">
        <f>VLOOKUP(CONCATENATE(Lookup!$B$2,$A15), t6.2, 6,0)</f>
        <v>469</v>
      </c>
      <c r="H15" s="17">
        <f>VLOOKUP(CONCATENATE(Lookup!$B$2,$A15), t6.2, 7,0)</f>
        <v>1</v>
      </c>
      <c r="I15" s="18" t="s">
        <v>28</v>
      </c>
      <c r="J15" s="19">
        <f>VLOOKUP(CONCATENATE(Lookup!$B$2,$A15), t6.2, 8,0)</f>
        <v>45.883870967741899</v>
      </c>
      <c r="K15" s="19">
        <f>VLOOKUP(CONCATENATE(Lookup!$B$2,$A15), t6.2, 9,0)</f>
        <v>21.341935483870898</v>
      </c>
      <c r="L15" s="19">
        <f>VLOOKUP(CONCATENATE(Lookup!$B$2,$A15), t6.2, 10,0)</f>
        <v>20.670967741935399</v>
      </c>
      <c r="M15" s="19">
        <f>VLOOKUP(CONCATENATE(Lookup!$B$2,$A15), t6.2, 11,0)</f>
        <v>12.103225806451601</v>
      </c>
    </row>
    <row r="16" spans="1:13" s="3" customFormat="1" ht="12.75" x14ac:dyDescent="0.2">
      <c r="A16" s="4" t="s">
        <v>44</v>
      </c>
      <c r="B16" s="3" t="s">
        <v>12</v>
      </c>
      <c r="C16" s="17">
        <f>VLOOKUP(CONCATENATE(Lookup!$B$2,$A16), t6.2, 2,0)</f>
        <v>7273</v>
      </c>
      <c r="D16" s="17">
        <f>VLOOKUP(CONCATENATE(Lookup!$B$2,$A16), t6.2, 3,0)</f>
        <v>3013</v>
      </c>
      <c r="E16" s="17">
        <f>VLOOKUP(CONCATENATE(Lookup!$B$2,$A16), t6.2, 4,0)</f>
        <v>1178</v>
      </c>
      <c r="F16" s="17">
        <f>VLOOKUP(CONCATENATE(Lookup!$B$2,$A16), t6.2, 5,0)</f>
        <v>2014</v>
      </c>
      <c r="G16" s="17">
        <f>VLOOKUP(CONCATENATE(Lookup!$B$2,$A16), t6.2, 6,0)</f>
        <v>1068</v>
      </c>
      <c r="H16" s="17" t="str">
        <f>VLOOKUP(CONCATENATE(Lookup!$B$2,$A16), t6.2, 7,0)</f>
        <v>-</v>
      </c>
      <c r="I16" s="18" t="s">
        <v>28</v>
      </c>
      <c r="J16" s="19">
        <f>VLOOKUP(CONCATENATE(Lookup!$B$2,$A16), t6.2, 8,0)</f>
        <v>41.427196480131997</v>
      </c>
      <c r="K16" s="19">
        <f>VLOOKUP(CONCATENATE(Lookup!$B$2,$A16), t6.2, 9,0)</f>
        <v>16.196892616526799</v>
      </c>
      <c r="L16" s="19">
        <f>VLOOKUP(CONCATENATE(Lookup!$B$2,$A16), t6.2, 10,0)</f>
        <v>27.691461570191102</v>
      </c>
      <c r="M16" s="19">
        <f>VLOOKUP(CONCATENATE(Lookup!$B$2,$A16), t6.2, 11,0)</f>
        <v>14.684449333150001</v>
      </c>
    </row>
    <row r="17" spans="1:13" s="3" customFormat="1" ht="12.75" x14ac:dyDescent="0.2">
      <c r="A17" s="4" t="s">
        <v>45</v>
      </c>
      <c r="B17" s="3" t="s">
        <v>13</v>
      </c>
      <c r="C17" s="17">
        <f>VLOOKUP(CONCATENATE(Lookup!$B$2,$A17), t6.2, 2,0)</f>
        <v>107</v>
      </c>
      <c r="D17" s="17">
        <f>VLOOKUP(CONCATENATE(Lookup!$B$2,$A17), t6.2, 3,0)</f>
        <v>64</v>
      </c>
      <c r="E17" s="17">
        <f>VLOOKUP(CONCATENATE(Lookup!$B$2,$A17), t6.2, 4,0)</f>
        <v>16</v>
      </c>
      <c r="F17" s="17">
        <f>VLOOKUP(CONCATENATE(Lookup!$B$2,$A17), t6.2, 5,0)</f>
        <v>17</v>
      </c>
      <c r="G17" s="17">
        <f>VLOOKUP(CONCATENATE(Lookup!$B$2,$A17), t6.2, 6,0)</f>
        <v>10</v>
      </c>
      <c r="H17" s="17" t="str">
        <f>VLOOKUP(CONCATENATE(Lookup!$B$2,$A17), t6.2, 7,0)</f>
        <v>-</v>
      </c>
      <c r="I17" s="18" t="s">
        <v>28</v>
      </c>
      <c r="J17" s="19">
        <f>VLOOKUP(CONCATENATE(Lookup!$B$2,$A17), t6.2, 8,0)</f>
        <v>59.813084112149497</v>
      </c>
      <c r="K17" s="19">
        <f>VLOOKUP(CONCATENATE(Lookup!$B$2,$A17), t6.2, 9,0)</f>
        <v>14.9532710280373</v>
      </c>
      <c r="L17" s="19">
        <f>VLOOKUP(CONCATENATE(Lookup!$B$2,$A17), t6.2, 10,0)</f>
        <v>15.887850467289701</v>
      </c>
      <c r="M17" s="19">
        <f>VLOOKUP(CONCATENATE(Lookup!$B$2,$A17), t6.2, 11,0)</f>
        <v>9.3457943925233593</v>
      </c>
    </row>
    <row r="18" spans="1:13" s="3" customFormat="1" ht="12.75" x14ac:dyDescent="0.2">
      <c r="A18" s="4" t="s">
        <v>46</v>
      </c>
      <c r="B18" s="3" t="s">
        <v>14</v>
      </c>
      <c r="C18" s="17">
        <f>VLOOKUP(CONCATENATE(Lookup!$B$2,$A18), t6.2, 2,0)</f>
        <v>65</v>
      </c>
      <c r="D18" s="17">
        <f>VLOOKUP(CONCATENATE(Lookup!$B$2,$A18), t6.2, 3,0)</f>
        <v>41</v>
      </c>
      <c r="E18" s="17">
        <f>VLOOKUP(CONCATENATE(Lookup!$B$2,$A18), t6.2, 4,0)</f>
        <v>12</v>
      </c>
      <c r="F18" s="17">
        <f>VLOOKUP(CONCATENATE(Lookup!$B$2,$A18), t6.2, 5,0)</f>
        <v>9</v>
      </c>
      <c r="G18" s="17">
        <f>VLOOKUP(CONCATENATE(Lookup!$B$2,$A18), t6.2, 6,0)</f>
        <v>3</v>
      </c>
      <c r="H18" s="17" t="str">
        <f>VLOOKUP(CONCATENATE(Lookup!$B$2,$A18), t6.2, 7,0)</f>
        <v>-</v>
      </c>
      <c r="I18" s="18" t="s">
        <v>28</v>
      </c>
      <c r="J18" s="19">
        <f>VLOOKUP(CONCATENATE(Lookup!$B$2,$A18), t6.2, 8,0)</f>
        <v>63.076923076923002</v>
      </c>
      <c r="K18" s="19">
        <f>VLOOKUP(CONCATENATE(Lookup!$B$2,$A18), t6.2, 9,0)</f>
        <v>18.4615384615384</v>
      </c>
      <c r="L18" s="19">
        <f>VLOOKUP(CONCATENATE(Lookup!$B$2,$A18), t6.2, 10,0)</f>
        <v>13.846153846153801</v>
      </c>
      <c r="M18" s="19">
        <f>VLOOKUP(CONCATENATE(Lookup!$B$2,$A18), t6.2, 11,0)</f>
        <v>4.6153846153846096</v>
      </c>
    </row>
    <row r="19" spans="1:13" s="3" customFormat="1" ht="12.75" x14ac:dyDescent="0.2">
      <c r="A19" s="4" t="s">
        <v>47</v>
      </c>
      <c r="B19" s="3" t="s">
        <v>15</v>
      </c>
      <c r="C19" s="17">
        <f>VLOOKUP(CONCATENATE(Lookup!$B$2,$A19), t6.2, 2,0)</f>
        <v>3108</v>
      </c>
      <c r="D19" s="17">
        <f>VLOOKUP(CONCATENATE(Lookup!$B$2,$A19), t6.2, 3,0)</f>
        <v>1559</v>
      </c>
      <c r="E19" s="17">
        <f>VLOOKUP(CONCATENATE(Lookup!$B$2,$A19), t6.2, 4,0)</f>
        <v>656</v>
      </c>
      <c r="F19" s="17">
        <f>VLOOKUP(CONCATENATE(Lookup!$B$2,$A19), t6.2, 5,0)</f>
        <v>603</v>
      </c>
      <c r="G19" s="17">
        <f>VLOOKUP(CONCATENATE(Lookup!$B$2,$A19), t6.2, 6,0)</f>
        <v>288</v>
      </c>
      <c r="H19" s="17">
        <f>VLOOKUP(CONCATENATE(Lookup!$B$2,$A19), t6.2, 7,0)</f>
        <v>2</v>
      </c>
      <c r="I19" s="18" t="s">
        <v>28</v>
      </c>
      <c r="J19" s="19">
        <f>VLOOKUP(CONCATENATE(Lookup!$B$2,$A19), t6.2, 8,0)</f>
        <v>50.193174500965803</v>
      </c>
      <c r="K19" s="19">
        <f>VLOOKUP(CONCATENATE(Lookup!$B$2,$A19), t6.2, 9,0)</f>
        <v>21.120412105602</v>
      </c>
      <c r="L19" s="19">
        <f>VLOOKUP(CONCATENATE(Lookup!$B$2,$A19), t6.2, 10,0)</f>
        <v>19.414037347070099</v>
      </c>
      <c r="M19" s="19">
        <f>VLOOKUP(CONCATENATE(Lookup!$B$2,$A19), t6.2, 11,0)</f>
        <v>9.2723760463618792</v>
      </c>
    </row>
    <row r="20" spans="1:13" s="3" customFormat="1" ht="12.75" x14ac:dyDescent="0.2">
      <c r="A20" s="4" t="s">
        <v>48</v>
      </c>
      <c r="B20" s="3" t="s">
        <v>16</v>
      </c>
      <c r="C20" s="17">
        <f>VLOOKUP(CONCATENATE(Lookup!$B$2,$A20), t6.2, 2,0)</f>
        <v>133</v>
      </c>
      <c r="D20" s="17">
        <f>VLOOKUP(CONCATENATE(Lookup!$B$2,$A20), t6.2, 3,0)</f>
        <v>74</v>
      </c>
      <c r="E20" s="17">
        <f>VLOOKUP(CONCATENATE(Lookup!$B$2,$A20), t6.2, 4,0)</f>
        <v>32</v>
      </c>
      <c r="F20" s="17">
        <f>VLOOKUP(CONCATENATE(Lookup!$B$2,$A20), t6.2, 5,0)</f>
        <v>18</v>
      </c>
      <c r="G20" s="17">
        <f>VLOOKUP(CONCATENATE(Lookup!$B$2,$A20), t6.2, 6,0)</f>
        <v>9</v>
      </c>
      <c r="H20" s="17" t="str">
        <f>VLOOKUP(CONCATENATE(Lookup!$B$2,$A20), t6.2, 7,0)</f>
        <v>-</v>
      </c>
      <c r="I20" s="18" t="s">
        <v>28</v>
      </c>
      <c r="J20" s="19">
        <f>VLOOKUP(CONCATENATE(Lookup!$B$2,$A20), t6.2, 8,0)</f>
        <v>55.639097744360797</v>
      </c>
      <c r="K20" s="19">
        <f>VLOOKUP(CONCATENATE(Lookup!$B$2,$A20), t6.2, 9,0)</f>
        <v>24.060150375939799</v>
      </c>
      <c r="L20" s="19">
        <f>VLOOKUP(CONCATENATE(Lookup!$B$2,$A20), t6.2, 10,0)</f>
        <v>13.533834586466099</v>
      </c>
      <c r="M20" s="19">
        <f>VLOOKUP(CONCATENATE(Lookup!$B$2,$A20), t6.2, 11,0)</f>
        <v>6.7669172932330799</v>
      </c>
    </row>
    <row r="21" spans="1:13" s="3" customFormat="1" ht="12.75" x14ac:dyDescent="0.2">
      <c r="A21" s="4" t="s">
        <v>2</v>
      </c>
      <c r="B21" s="6" t="s">
        <v>2</v>
      </c>
      <c r="C21" s="20">
        <f>VLOOKUP(CONCATENATE(Lookup!$B$2,$A21), t6.2, 2,0)</f>
        <v>43605</v>
      </c>
      <c r="D21" s="20">
        <f>VLOOKUP(CONCATENATE(Lookup!$B$2,$A21), t6.2, 3,0)</f>
        <v>20311</v>
      </c>
      <c r="E21" s="20">
        <f>VLOOKUP(CONCATENATE(Lookup!$B$2,$A21), t6.2, 4,0)</f>
        <v>8769</v>
      </c>
      <c r="F21" s="20">
        <f>VLOOKUP(CONCATENATE(Lookup!$B$2,$A21), t6.2, 5,0)</f>
        <v>9441</v>
      </c>
      <c r="G21" s="20">
        <f>VLOOKUP(CONCATENATE(Lookup!$B$2,$A21), t6.2, 6,0)</f>
        <v>5075</v>
      </c>
      <c r="H21" s="20">
        <f>VLOOKUP(CONCATENATE(Lookup!$B$2,$A21), t6.2, 7,0)</f>
        <v>9</v>
      </c>
      <c r="I21" s="21" t="s">
        <v>28</v>
      </c>
      <c r="J21" s="22">
        <f>VLOOKUP(CONCATENATE(Lookup!$B$2,$A21), t6.2, 8,0)</f>
        <v>46.589136618038303</v>
      </c>
      <c r="K21" s="22">
        <f>VLOOKUP(CONCATENATE(Lookup!$B$2,$A21), t6.2, 9,0)</f>
        <v>20.1142306633636</v>
      </c>
      <c r="L21" s="22">
        <f>VLOOKUP(CONCATENATE(Lookup!$B$2,$A21), t6.2, 10,0)</f>
        <v>21.655656482245998</v>
      </c>
      <c r="M21" s="22">
        <f>VLOOKUP(CONCATENATE(Lookup!$B$2,$A21), t6.2, 11,0)</f>
        <v>11.6409762363519</v>
      </c>
    </row>
    <row r="22" spans="1:13" s="3" customFormat="1" ht="12.7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">
      <c r="B23" s="15" t="s">
        <v>397</v>
      </c>
    </row>
    <row r="24" spans="1:13" x14ac:dyDescent="0.2">
      <c r="B24" s="15" t="s">
        <v>57</v>
      </c>
    </row>
    <row r="25" spans="1:13" x14ac:dyDescent="0.2">
      <c r="B25" s="16" t="s">
        <v>58</v>
      </c>
    </row>
    <row r="26" spans="1:13" x14ac:dyDescent="0.2">
      <c r="B26" s="16" t="s">
        <v>59</v>
      </c>
    </row>
    <row r="27" spans="1:13" x14ac:dyDescent="0.2">
      <c r="B27" s="15" t="s">
        <v>417</v>
      </c>
    </row>
    <row r="28" spans="1:13" x14ac:dyDescent="0.2">
      <c r="B28" s="15" t="s">
        <v>60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</xdr:col>
                    <xdr:colOff>485775</xdr:colOff>
                    <xdr:row>2</xdr:row>
                    <xdr:rowOff>171450</xdr:rowOff>
                  </from>
                  <to>
                    <xdr:col>1</xdr:col>
                    <xdr:colOff>1552575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A0EE-FBDD-43D9-8AC6-01FF7F43957C}">
  <dimension ref="A1:K317"/>
  <sheetViews>
    <sheetView zoomScale="90" zoomScaleNormal="90" workbookViewId="0"/>
  </sheetViews>
  <sheetFormatPr defaultRowHeight="15" x14ac:dyDescent="0.25"/>
  <cols>
    <col min="1" max="1" width="36.85546875" bestFit="1" customWidth="1"/>
    <col min="2" max="11" width="9.140625" style="23"/>
  </cols>
  <sheetData>
    <row r="1" spans="1:11" x14ac:dyDescent="0.25">
      <c r="A1" t="s">
        <v>49</v>
      </c>
      <c r="B1" s="23" t="s">
        <v>17</v>
      </c>
      <c r="C1" s="23" t="s">
        <v>30</v>
      </c>
      <c r="D1" s="23" t="s">
        <v>50</v>
      </c>
      <c r="E1" s="23" t="s">
        <v>51</v>
      </c>
      <c r="F1" s="23" t="s">
        <v>34</v>
      </c>
      <c r="G1" s="23" t="s">
        <v>29</v>
      </c>
      <c r="H1" s="23" t="s">
        <v>52</v>
      </c>
      <c r="I1" s="23" t="s">
        <v>53</v>
      </c>
      <c r="J1" s="23" t="s">
        <v>54</v>
      </c>
      <c r="K1" s="23" t="s">
        <v>55</v>
      </c>
    </row>
    <row r="2" spans="1:11" x14ac:dyDescent="0.25">
      <c r="A2" t="s">
        <v>83</v>
      </c>
      <c r="B2" s="23">
        <v>3460</v>
      </c>
      <c r="C2" s="23">
        <v>2239</v>
      </c>
      <c r="D2" s="23">
        <v>289</v>
      </c>
      <c r="E2" s="23">
        <v>532</v>
      </c>
      <c r="F2" s="23">
        <v>400</v>
      </c>
      <c r="G2" s="23" t="s">
        <v>418</v>
      </c>
      <c r="H2" s="23">
        <v>64.710982658959495</v>
      </c>
      <c r="I2" s="23">
        <v>8.35260115606936</v>
      </c>
      <c r="J2" s="23">
        <v>15.3757225433526</v>
      </c>
      <c r="K2" s="23">
        <v>11.5606936416184</v>
      </c>
    </row>
    <row r="3" spans="1:11" x14ac:dyDescent="0.25">
      <c r="A3" t="s">
        <v>84</v>
      </c>
      <c r="B3" s="23">
        <v>990</v>
      </c>
      <c r="C3" s="23">
        <v>643</v>
      </c>
      <c r="D3" s="23">
        <v>86</v>
      </c>
      <c r="E3" s="23">
        <v>111</v>
      </c>
      <c r="F3" s="23">
        <v>150</v>
      </c>
      <c r="G3" s="23" t="s">
        <v>418</v>
      </c>
      <c r="H3" s="23">
        <v>64.949494949494905</v>
      </c>
      <c r="I3" s="23">
        <v>8.6868686868686797</v>
      </c>
      <c r="J3" s="23">
        <v>11.2121212121212</v>
      </c>
      <c r="K3" s="23">
        <v>15.151515151515101</v>
      </c>
    </row>
    <row r="4" spans="1:11" x14ac:dyDescent="0.25">
      <c r="A4" t="s">
        <v>85</v>
      </c>
      <c r="B4" s="23">
        <v>1344</v>
      </c>
      <c r="C4" s="23">
        <v>938</v>
      </c>
      <c r="D4" s="23">
        <v>137</v>
      </c>
      <c r="E4" s="23">
        <v>189</v>
      </c>
      <c r="F4" s="23">
        <v>80</v>
      </c>
      <c r="G4" s="23" t="s">
        <v>418</v>
      </c>
      <c r="H4" s="23">
        <v>69.7916666666666</v>
      </c>
      <c r="I4" s="23">
        <v>10.1934523809523</v>
      </c>
      <c r="J4" s="23">
        <v>14.0625</v>
      </c>
      <c r="K4" s="23">
        <v>5.9523809523809499</v>
      </c>
    </row>
    <row r="5" spans="1:11" x14ac:dyDescent="0.25">
      <c r="A5" t="s">
        <v>86</v>
      </c>
      <c r="B5" s="23">
        <v>3233</v>
      </c>
      <c r="C5" s="23">
        <v>2330</v>
      </c>
      <c r="D5" s="23">
        <v>219</v>
      </c>
      <c r="E5" s="23">
        <v>461</v>
      </c>
      <c r="F5" s="23">
        <v>223</v>
      </c>
      <c r="G5" s="23" t="s">
        <v>418</v>
      </c>
      <c r="H5" s="23">
        <v>72.069285493349796</v>
      </c>
      <c r="I5" s="23">
        <v>6.7738942158985402</v>
      </c>
      <c r="J5" s="23">
        <v>14.2592019795855</v>
      </c>
      <c r="K5" s="23">
        <v>6.8976183111660996</v>
      </c>
    </row>
    <row r="6" spans="1:11" x14ac:dyDescent="0.25">
      <c r="A6" t="s">
        <v>87</v>
      </c>
      <c r="B6" s="23">
        <v>3041</v>
      </c>
      <c r="C6" s="23">
        <v>2038</v>
      </c>
      <c r="D6" s="23">
        <v>218</v>
      </c>
      <c r="E6" s="23">
        <v>379</v>
      </c>
      <c r="F6" s="23">
        <v>400</v>
      </c>
      <c r="G6" s="23">
        <v>6</v>
      </c>
      <c r="H6" s="23">
        <v>67.149917627677098</v>
      </c>
      <c r="I6" s="23">
        <v>7.1828665568368999</v>
      </c>
      <c r="J6" s="23">
        <v>12.487644151565</v>
      </c>
      <c r="K6" s="23">
        <v>13.1795716639209</v>
      </c>
    </row>
    <row r="7" spans="1:11" x14ac:dyDescent="0.25">
      <c r="A7" t="s">
        <v>88</v>
      </c>
      <c r="B7" s="23">
        <v>5284</v>
      </c>
      <c r="C7" s="23">
        <v>3235</v>
      </c>
      <c r="D7" s="23">
        <v>445</v>
      </c>
      <c r="E7" s="23">
        <v>772</v>
      </c>
      <c r="F7" s="23">
        <v>832</v>
      </c>
      <c r="G7" s="23" t="s">
        <v>418</v>
      </c>
      <c r="H7" s="23">
        <v>61.222558667675997</v>
      </c>
      <c r="I7" s="23">
        <v>8.4216502649507898</v>
      </c>
      <c r="J7" s="23">
        <v>14.610143830431401</v>
      </c>
      <c r="K7" s="23">
        <v>15.7456472369417</v>
      </c>
    </row>
    <row r="8" spans="1:11" x14ac:dyDescent="0.25">
      <c r="A8" t="s">
        <v>89</v>
      </c>
      <c r="B8" s="23">
        <v>14757</v>
      </c>
      <c r="C8" s="23">
        <v>8800</v>
      </c>
      <c r="D8" s="23">
        <v>1558</v>
      </c>
      <c r="E8" s="23">
        <v>2332</v>
      </c>
      <c r="F8" s="23">
        <v>2064</v>
      </c>
      <c r="G8" s="23">
        <v>3</v>
      </c>
      <c r="H8" s="23">
        <v>59.644842076724899</v>
      </c>
      <c r="I8" s="23">
        <v>10.5598481767656</v>
      </c>
      <c r="J8" s="23">
        <v>15.8058831503321</v>
      </c>
      <c r="K8" s="23">
        <v>13.989426596177299</v>
      </c>
    </row>
    <row r="9" spans="1:11" x14ac:dyDescent="0.25">
      <c r="A9" t="s">
        <v>90</v>
      </c>
      <c r="B9" s="23">
        <v>2209</v>
      </c>
      <c r="C9" s="23">
        <v>1411</v>
      </c>
      <c r="D9" s="23">
        <v>209</v>
      </c>
      <c r="E9" s="23">
        <v>382</v>
      </c>
      <c r="F9" s="23">
        <v>207</v>
      </c>
      <c r="G9" s="23" t="s">
        <v>418</v>
      </c>
      <c r="H9" s="23">
        <v>63.875056586690803</v>
      </c>
      <c r="I9" s="23">
        <v>9.4612947034857395</v>
      </c>
      <c r="J9" s="23">
        <v>17.292892711634199</v>
      </c>
      <c r="K9" s="23">
        <v>9.3707559981892192</v>
      </c>
    </row>
    <row r="10" spans="1:11" x14ac:dyDescent="0.25">
      <c r="A10" t="s">
        <v>91</v>
      </c>
      <c r="B10" s="23">
        <v>4633</v>
      </c>
      <c r="C10" s="23">
        <v>3065</v>
      </c>
      <c r="D10" s="23">
        <v>358</v>
      </c>
      <c r="E10" s="23">
        <v>636</v>
      </c>
      <c r="F10" s="23">
        <v>572</v>
      </c>
      <c r="G10" s="23">
        <v>2</v>
      </c>
      <c r="H10" s="23">
        <v>66.184409414813203</v>
      </c>
      <c r="I10" s="23">
        <v>7.7305117685165197</v>
      </c>
      <c r="J10" s="23">
        <v>13.7335348736773</v>
      </c>
      <c r="K10" s="23">
        <v>12.3515439429928</v>
      </c>
    </row>
    <row r="11" spans="1:11" x14ac:dyDescent="0.25">
      <c r="A11" t="s">
        <v>92</v>
      </c>
      <c r="B11" s="23">
        <v>8268</v>
      </c>
      <c r="C11" s="23">
        <v>4889</v>
      </c>
      <c r="D11" s="23">
        <v>722</v>
      </c>
      <c r="E11" s="23">
        <v>1415</v>
      </c>
      <c r="F11" s="23">
        <v>1242</v>
      </c>
      <c r="G11" s="23" t="s">
        <v>418</v>
      </c>
      <c r="H11" s="23">
        <v>59.131591678761403</v>
      </c>
      <c r="I11" s="23">
        <v>8.7324625060474101</v>
      </c>
      <c r="J11" s="23">
        <v>17.114175133042998</v>
      </c>
      <c r="K11" s="23">
        <v>15.021770682148</v>
      </c>
    </row>
    <row r="12" spans="1:11" x14ac:dyDescent="0.25">
      <c r="A12" t="s">
        <v>93</v>
      </c>
      <c r="B12" s="23">
        <v>127</v>
      </c>
      <c r="C12" s="23">
        <v>95</v>
      </c>
      <c r="D12" s="23">
        <v>19</v>
      </c>
      <c r="E12" s="23">
        <v>8</v>
      </c>
      <c r="F12" s="23">
        <v>5</v>
      </c>
      <c r="G12" s="23" t="s">
        <v>418</v>
      </c>
      <c r="H12" s="23">
        <v>74.803149606299201</v>
      </c>
      <c r="I12" s="23">
        <v>14.9606299212598</v>
      </c>
      <c r="J12" s="23">
        <v>6.2992125984251901</v>
      </c>
      <c r="K12" s="23">
        <v>3.9370078740157401</v>
      </c>
    </row>
    <row r="13" spans="1:11" x14ac:dyDescent="0.25">
      <c r="A13" t="s">
        <v>94</v>
      </c>
      <c r="B13" s="23">
        <v>154</v>
      </c>
      <c r="C13" s="23">
        <v>126</v>
      </c>
      <c r="D13" s="23">
        <v>2</v>
      </c>
      <c r="E13" s="23">
        <v>13</v>
      </c>
      <c r="F13" s="23">
        <v>11</v>
      </c>
      <c r="G13" s="23">
        <v>2</v>
      </c>
      <c r="H13" s="23">
        <v>82.894736842105203</v>
      </c>
      <c r="I13" s="23">
        <v>1.31578947368421</v>
      </c>
      <c r="J13" s="23">
        <v>8.5526315789473593</v>
      </c>
      <c r="K13" s="23">
        <v>7.2368421052631504</v>
      </c>
    </row>
    <row r="14" spans="1:11" x14ac:dyDescent="0.25">
      <c r="A14" t="s">
        <v>95</v>
      </c>
      <c r="B14" s="23">
        <v>4006</v>
      </c>
      <c r="C14" s="23">
        <v>3032</v>
      </c>
      <c r="D14" s="23">
        <v>301</v>
      </c>
      <c r="E14" s="23">
        <v>516</v>
      </c>
      <c r="F14" s="23">
        <v>157</v>
      </c>
      <c r="G14" s="23" t="s">
        <v>418</v>
      </c>
      <c r="H14" s="23">
        <v>75.686470294558106</v>
      </c>
      <c r="I14" s="23">
        <v>7.5137294058911603</v>
      </c>
      <c r="J14" s="23">
        <v>12.8806789815277</v>
      </c>
      <c r="K14" s="23">
        <v>3.91912131802296</v>
      </c>
    </row>
    <row r="15" spans="1:11" x14ac:dyDescent="0.25">
      <c r="A15" t="s">
        <v>96</v>
      </c>
      <c r="B15" s="23">
        <v>175</v>
      </c>
      <c r="C15" s="23">
        <v>130</v>
      </c>
      <c r="D15" s="23">
        <v>21</v>
      </c>
      <c r="E15" s="23">
        <v>14</v>
      </c>
      <c r="F15" s="23">
        <v>10</v>
      </c>
      <c r="G15" s="23" t="s">
        <v>418</v>
      </c>
      <c r="H15" s="23">
        <v>74.285714285714207</v>
      </c>
      <c r="I15" s="23">
        <v>12</v>
      </c>
      <c r="J15" s="23">
        <v>8</v>
      </c>
      <c r="K15" s="23">
        <v>5.71428571428571</v>
      </c>
    </row>
    <row r="16" spans="1:11" x14ac:dyDescent="0.25">
      <c r="A16" t="s">
        <v>97</v>
      </c>
      <c r="B16" s="23">
        <v>51885</v>
      </c>
      <c r="C16" s="23">
        <v>33175</v>
      </c>
      <c r="D16" s="23">
        <v>4584</v>
      </c>
      <c r="E16" s="23">
        <v>7760</v>
      </c>
      <c r="F16" s="23">
        <v>6353</v>
      </c>
      <c r="G16" s="23">
        <v>13</v>
      </c>
      <c r="H16" s="23">
        <v>63.955505860579798</v>
      </c>
      <c r="I16" s="23">
        <v>8.8371375694015999</v>
      </c>
      <c r="J16" s="23">
        <v>14.9599012954966</v>
      </c>
      <c r="K16" s="23">
        <v>12.247455274521799</v>
      </c>
    </row>
    <row r="17" spans="1:11" x14ac:dyDescent="0.25">
      <c r="A17" t="s">
        <v>98</v>
      </c>
      <c r="B17" s="23">
        <v>204</v>
      </c>
      <c r="C17" s="23">
        <v>204</v>
      </c>
      <c r="D17" s="23" t="s">
        <v>418</v>
      </c>
      <c r="E17" s="23" t="s">
        <v>418</v>
      </c>
      <c r="F17" s="23" t="s">
        <v>418</v>
      </c>
      <c r="G17" s="23" t="s">
        <v>418</v>
      </c>
      <c r="H17" s="23">
        <v>100</v>
      </c>
      <c r="I17" s="23" t="s">
        <v>418</v>
      </c>
      <c r="J17" s="23" t="s">
        <v>418</v>
      </c>
      <c r="K17" s="23" t="s">
        <v>418</v>
      </c>
    </row>
    <row r="18" spans="1:11" x14ac:dyDescent="0.25">
      <c r="A18" t="s">
        <v>99</v>
      </c>
      <c r="B18" s="23">
        <v>3450</v>
      </c>
      <c r="C18" s="23">
        <v>2217</v>
      </c>
      <c r="D18" s="23">
        <v>328</v>
      </c>
      <c r="E18" s="23">
        <v>518</v>
      </c>
      <c r="F18" s="23">
        <v>384</v>
      </c>
      <c r="G18" s="23">
        <v>3</v>
      </c>
      <c r="H18" s="23">
        <v>64.316797214969498</v>
      </c>
      <c r="I18" s="23">
        <v>9.5155207426747896</v>
      </c>
      <c r="J18" s="23">
        <v>15.0275601972729</v>
      </c>
      <c r="K18" s="23">
        <v>11.1401218450826</v>
      </c>
    </row>
    <row r="19" spans="1:11" x14ac:dyDescent="0.25">
      <c r="A19" t="s">
        <v>100</v>
      </c>
      <c r="B19" s="23">
        <v>961</v>
      </c>
      <c r="C19" s="23">
        <v>635</v>
      </c>
      <c r="D19" s="23">
        <v>86</v>
      </c>
      <c r="E19" s="23">
        <v>103</v>
      </c>
      <c r="F19" s="23">
        <v>137</v>
      </c>
      <c r="G19" s="23" t="s">
        <v>418</v>
      </c>
      <c r="H19" s="23">
        <v>66.077003121748106</v>
      </c>
      <c r="I19" s="23">
        <v>8.9490114464099797</v>
      </c>
      <c r="J19" s="23">
        <v>10.7180020811654</v>
      </c>
      <c r="K19" s="23">
        <v>14.255983350676299</v>
      </c>
    </row>
    <row r="20" spans="1:11" x14ac:dyDescent="0.25">
      <c r="A20" t="s">
        <v>101</v>
      </c>
      <c r="B20" s="23">
        <v>1354</v>
      </c>
      <c r="C20" s="23">
        <v>898</v>
      </c>
      <c r="D20" s="23">
        <v>128</v>
      </c>
      <c r="E20" s="23">
        <v>226</v>
      </c>
      <c r="F20" s="23">
        <v>102</v>
      </c>
      <c r="G20" s="23" t="s">
        <v>418</v>
      </c>
      <c r="H20" s="23">
        <v>66.322008862629204</v>
      </c>
      <c r="I20" s="23">
        <v>9.4534711964549398</v>
      </c>
      <c r="J20" s="23">
        <v>16.6912850812407</v>
      </c>
      <c r="K20" s="23">
        <v>7.53323485967503</v>
      </c>
    </row>
    <row r="21" spans="1:11" x14ac:dyDescent="0.25">
      <c r="A21" t="s">
        <v>102</v>
      </c>
      <c r="B21" s="23">
        <v>3248</v>
      </c>
      <c r="C21" s="23">
        <v>2325</v>
      </c>
      <c r="D21" s="23">
        <v>281</v>
      </c>
      <c r="E21" s="23">
        <v>381</v>
      </c>
      <c r="F21" s="23">
        <v>260</v>
      </c>
      <c r="G21" s="23">
        <v>1</v>
      </c>
      <c r="H21" s="23">
        <v>71.604558053587894</v>
      </c>
      <c r="I21" s="23">
        <v>8.6541422851863192</v>
      </c>
      <c r="J21" s="23">
        <v>11.733908222975</v>
      </c>
      <c r="K21" s="23">
        <v>8.0073914382506892</v>
      </c>
    </row>
    <row r="22" spans="1:11" x14ac:dyDescent="0.25">
      <c r="A22" t="s">
        <v>103</v>
      </c>
      <c r="B22" s="23">
        <v>3063</v>
      </c>
      <c r="C22" s="23">
        <v>2027</v>
      </c>
      <c r="D22" s="23">
        <v>214</v>
      </c>
      <c r="E22" s="23">
        <v>430</v>
      </c>
      <c r="F22" s="23">
        <v>392</v>
      </c>
      <c r="G22" s="23" t="s">
        <v>418</v>
      </c>
      <c r="H22" s="23">
        <v>66.176950701926202</v>
      </c>
      <c r="I22" s="23">
        <v>6.9866144302970898</v>
      </c>
      <c r="J22" s="23">
        <v>14.0385243225595</v>
      </c>
      <c r="K22" s="23">
        <v>12.7979105452171</v>
      </c>
    </row>
    <row r="23" spans="1:11" x14ac:dyDescent="0.25">
      <c r="A23" t="s">
        <v>104</v>
      </c>
      <c r="B23" s="23">
        <v>5268</v>
      </c>
      <c r="C23" s="23">
        <v>3160</v>
      </c>
      <c r="D23" s="23">
        <v>502</v>
      </c>
      <c r="E23" s="23">
        <v>803</v>
      </c>
      <c r="F23" s="23">
        <v>803</v>
      </c>
      <c r="G23" s="23" t="s">
        <v>418</v>
      </c>
      <c r="H23" s="23">
        <v>59.984813971146501</v>
      </c>
      <c r="I23" s="23">
        <v>9.5292331055429003</v>
      </c>
      <c r="J23" s="23">
        <v>15.2429764616552</v>
      </c>
      <c r="K23" s="23">
        <v>15.2429764616552</v>
      </c>
    </row>
    <row r="24" spans="1:11" x14ac:dyDescent="0.25">
      <c r="A24" t="s">
        <v>105</v>
      </c>
      <c r="B24" s="23">
        <v>14432</v>
      </c>
      <c r="C24" s="23">
        <v>8785</v>
      </c>
      <c r="D24" s="23">
        <v>1345</v>
      </c>
      <c r="E24" s="23">
        <v>2428</v>
      </c>
      <c r="F24" s="23">
        <v>1868</v>
      </c>
      <c r="G24" s="23">
        <v>6</v>
      </c>
      <c r="H24" s="23">
        <v>60.8969915430472</v>
      </c>
      <c r="I24" s="23">
        <v>9.3234437820601599</v>
      </c>
      <c r="J24" s="23">
        <v>16.830722306945699</v>
      </c>
      <c r="K24" s="23">
        <v>12.9488423679467</v>
      </c>
    </row>
    <row r="25" spans="1:11" x14ac:dyDescent="0.25">
      <c r="A25" t="s">
        <v>106</v>
      </c>
      <c r="B25" s="23">
        <v>2231</v>
      </c>
      <c r="C25" s="23">
        <v>1397</v>
      </c>
      <c r="D25" s="23">
        <v>258</v>
      </c>
      <c r="E25" s="23">
        <v>334</v>
      </c>
      <c r="F25" s="23">
        <v>241</v>
      </c>
      <c r="G25" s="23">
        <v>1</v>
      </c>
      <c r="H25" s="23">
        <v>62.6457399103139</v>
      </c>
      <c r="I25" s="23">
        <v>11.5695067264573</v>
      </c>
      <c r="J25" s="23">
        <v>14.977578475336299</v>
      </c>
      <c r="K25" s="23">
        <v>10.8071748878923</v>
      </c>
    </row>
    <row r="26" spans="1:11" x14ac:dyDescent="0.25">
      <c r="A26" t="s">
        <v>107</v>
      </c>
      <c r="B26" s="23">
        <v>4417</v>
      </c>
      <c r="C26" s="23">
        <v>2890</v>
      </c>
      <c r="D26" s="23">
        <v>372</v>
      </c>
      <c r="E26" s="23">
        <v>661</v>
      </c>
      <c r="F26" s="23">
        <v>494</v>
      </c>
      <c r="G26" s="23" t="s">
        <v>418</v>
      </c>
      <c r="H26" s="23">
        <v>65.429024224586797</v>
      </c>
      <c r="I26" s="23">
        <v>8.4220058863481899</v>
      </c>
      <c r="J26" s="23">
        <v>14.9649083088068</v>
      </c>
      <c r="K26" s="23">
        <v>11.184061580258</v>
      </c>
    </row>
    <row r="27" spans="1:11" x14ac:dyDescent="0.25">
      <c r="A27" t="s">
        <v>108</v>
      </c>
      <c r="B27" s="23">
        <v>8423</v>
      </c>
      <c r="C27" s="23">
        <v>4775</v>
      </c>
      <c r="D27" s="23">
        <v>832</v>
      </c>
      <c r="E27" s="23">
        <v>1386</v>
      </c>
      <c r="F27" s="23">
        <v>1430</v>
      </c>
      <c r="G27" s="23" t="s">
        <v>418</v>
      </c>
      <c r="H27" s="23">
        <v>56.690015433930903</v>
      </c>
      <c r="I27" s="23">
        <v>9.8777157782262801</v>
      </c>
      <c r="J27" s="23">
        <v>16.454944794016299</v>
      </c>
      <c r="K27" s="23">
        <v>16.977323993826399</v>
      </c>
    </row>
    <row r="28" spans="1:11" x14ac:dyDescent="0.25">
      <c r="A28" t="s">
        <v>109</v>
      </c>
      <c r="B28" s="23">
        <v>136</v>
      </c>
      <c r="C28" s="23">
        <v>97</v>
      </c>
      <c r="D28" s="23">
        <v>18</v>
      </c>
      <c r="E28" s="23">
        <v>18</v>
      </c>
      <c r="F28" s="23">
        <v>3</v>
      </c>
      <c r="G28" s="23" t="s">
        <v>418</v>
      </c>
      <c r="H28" s="23">
        <v>71.323529411764696</v>
      </c>
      <c r="I28" s="23">
        <v>13.235294117646999</v>
      </c>
      <c r="J28" s="23">
        <v>13.235294117646999</v>
      </c>
      <c r="K28" s="23">
        <v>2.20588235294117</v>
      </c>
    </row>
    <row r="29" spans="1:11" x14ac:dyDescent="0.25">
      <c r="A29" t="s">
        <v>110</v>
      </c>
      <c r="B29" s="23">
        <v>127</v>
      </c>
      <c r="C29" s="23">
        <v>105</v>
      </c>
      <c r="D29" s="23">
        <v>1</v>
      </c>
      <c r="E29" s="23">
        <v>20</v>
      </c>
      <c r="F29" s="23" t="s">
        <v>418</v>
      </c>
      <c r="G29" s="23">
        <v>1</v>
      </c>
      <c r="H29" s="23">
        <v>83.3333333333333</v>
      </c>
      <c r="I29" s="23">
        <v>0.79365079365079305</v>
      </c>
      <c r="J29" s="23">
        <v>15.873015873015801</v>
      </c>
      <c r="K29" s="23" t="s">
        <v>418</v>
      </c>
    </row>
    <row r="30" spans="1:11" x14ac:dyDescent="0.25">
      <c r="A30" t="s">
        <v>111</v>
      </c>
      <c r="B30" s="23">
        <v>3933</v>
      </c>
      <c r="C30" s="23">
        <v>2958</v>
      </c>
      <c r="D30" s="23">
        <v>289</v>
      </c>
      <c r="E30" s="23">
        <v>552</v>
      </c>
      <c r="F30" s="23">
        <v>134</v>
      </c>
      <c r="G30" s="23" t="s">
        <v>418</v>
      </c>
      <c r="H30" s="23">
        <v>75.209763539282903</v>
      </c>
      <c r="I30" s="23">
        <v>7.3480803457920096</v>
      </c>
      <c r="J30" s="23">
        <v>14.0350877192982</v>
      </c>
      <c r="K30" s="23">
        <v>3.40706839562674</v>
      </c>
    </row>
    <row r="31" spans="1:11" x14ac:dyDescent="0.25">
      <c r="A31" t="s">
        <v>112</v>
      </c>
      <c r="B31" s="23">
        <v>174</v>
      </c>
      <c r="C31" s="23">
        <v>118</v>
      </c>
      <c r="D31" s="23">
        <v>18</v>
      </c>
      <c r="E31" s="23">
        <v>26</v>
      </c>
      <c r="F31" s="23">
        <v>12</v>
      </c>
      <c r="G31" s="23" t="s">
        <v>418</v>
      </c>
      <c r="H31" s="23">
        <v>67.816091954022895</v>
      </c>
      <c r="I31" s="23">
        <v>10.344827586206801</v>
      </c>
      <c r="J31" s="23">
        <v>14.9425287356321</v>
      </c>
      <c r="K31" s="23">
        <v>6.8965517241379297</v>
      </c>
    </row>
    <row r="32" spans="1:11" x14ac:dyDescent="0.25">
      <c r="A32" t="s">
        <v>113</v>
      </c>
      <c r="B32" s="23">
        <v>51394</v>
      </c>
      <c r="C32" s="23">
        <v>32562</v>
      </c>
      <c r="D32" s="23">
        <v>4672</v>
      </c>
      <c r="E32" s="23">
        <v>7886</v>
      </c>
      <c r="F32" s="23">
        <v>6262</v>
      </c>
      <c r="G32" s="23">
        <v>12</v>
      </c>
      <c r="H32" s="23">
        <v>63.372387217313403</v>
      </c>
      <c r="I32" s="23">
        <v>9.0926783698571398</v>
      </c>
      <c r="J32" s="23">
        <v>15.3477871628196</v>
      </c>
      <c r="K32" s="23">
        <v>12.1871472500097</v>
      </c>
    </row>
    <row r="33" spans="1:11" x14ac:dyDescent="0.25">
      <c r="A33" t="s">
        <v>114</v>
      </c>
      <c r="B33" s="23">
        <v>177</v>
      </c>
      <c r="C33" s="23">
        <v>175</v>
      </c>
      <c r="D33" s="23" t="s">
        <v>418</v>
      </c>
      <c r="E33" s="23" t="s">
        <v>418</v>
      </c>
      <c r="F33" s="23">
        <v>2</v>
      </c>
      <c r="G33" s="23" t="s">
        <v>418</v>
      </c>
      <c r="H33" s="23">
        <v>98.870056497175099</v>
      </c>
      <c r="I33" s="23" t="s">
        <v>418</v>
      </c>
      <c r="J33" s="23" t="s">
        <v>418</v>
      </c>
      <c r="K33" s="23">
        <v>1.1299435028248499</v>
      </c>
    </row>
    <row r="34" spans="1:11" x14ac:dyDescent="0.25">
      <c r="A34" t="s">
        <v>115</v>
      </c>
      <c r="B34" s="23">
        <v>3624</v>
      </c>
      <c r="C34" s="23">
        <v>2315</v>
      </c>
      <c r="D34" s="23">
        <v>372</v>
      </c>
      <c r="E34" s="23">
        <v>529</v>
      </c>
      <c r="F34" s="23">
        <v>408</v>
      </c>
      <c r="G34" s="23" t="s">
        <v>418</v>
      </c>
      <c r="H34" s="23">
        <v>63.879690949227303</v>
      </c>
      <c r="I34" s="23">
        <v>10.2649006622516</v>
      </c>
      <c r="J34" s="23">
        <v>14.5971302428256</v>
      </c>
      <c r="K34" s="23">
        <v>11.2582781456953</v>
      </c>
    </row>
    <row r="35" spans="1:11" x14ac:dyDescent="0.25">
      <c r="A35" t="s">
        <v>116</v>
      </c>
      <c r="B35" s="23">
        <v>1075</v>
      </c>
      <c r="C35" s="23">
        <v>689</v>
      </c>
      <c r="D35" s="23">
        <v>90</v>
      </c>
      <c r="E35" s="23">
        <v>144</v>
      </c>
      <c r="F35" s="23">
        <v>152</v>
      </c>
      <c r="G35" s="23" t="s">
        <v>418</v>
      </c>
      <c r="H35" s="23">
        <v>64.093023255813904</v>
      </c>
      <c r="I35" s="23">
        <v>8.3720930232558093</v>
      </c>
      <c r="J35" s="23">
        <v>13.395348837209299</v>
      </c>
      <c r="K35" s="23">
        <v>14.1395348837209</v>
      </c>
    </row>
    <row r="36" spans="1:11" x14ac:dyDescent="0.25">
      <c r="A36" t="s">
        <v>117</v>
      </c>
      <c r="B36" s="23">
        <v>1397</v>
      </c>
      <c r="C36" s="23">
        <v>939</v>
      </c>
      <c r="D36" s="23">
        <v>148</v>
      </c>
      <c r="E36" s="23">
        <v>210</v>
      </c>
      <c r="F36" s="23">
        <v>100</v>
      </c>
      <c r="G36" s="23" t="s">
        <v>418</v>
      </c>
      <c r="H36" s="23">
        <v>67.215461703650604</v>
      </c>
      <c r="I36" s="23">
        <v>10.594130279169599</v>
      </c>
      <c r="J36" s="23">
        <v>15.0322118826055</v>
      </c>
      <c r="K36" s="23">
        <v>7.1581961345740801</v>
      </c>
    </row>
    <row r="37" spans="1:11" x14ac:dyDescent="0.25">
      <c r="A37" t="s">
        <v>118</v>
      </c>
      <c r="B37" s="23">
        <v>3422</v>
      </c>
      <c r="C37" s="23">
        <v>2411</v>
      </c>
      <c r="D37" s="23">
        <v>274</v>
      </c>
      <c r="E37" s="23">
        <v>426</v>
      </c>
      <c r="F37" s="23">
        <v>307</v>
      </c>
      <c r="G37" s="23">
        <v>4</v>
      </c>
      <c r="H37" s="23">
        <v>70.538326506729007</v>
      </c>
      <c r="I37" s="23">
        <v>8.0163838502047895</v>
      </c>
      <c r="J37" s="23">
        <v>12.463428905792799</v>
      </c>
      <c r="K37" s="23">
        <v>8.9818607372732497</v>
      </c>
    </row>
    <row r="38" spans="1:11" x14ac:dyDescent="0.25">
      <c r="A38" t="s">
        <v>119</v>
      </c>
      <c r="B38" s="23">
        <v>3134</v>
      </c>
      <c r="C38" s="23">
        <v>1993</v>
      </c>
      <c r="D38" s="23">
        <v>231</v>
      </c>
      <c r="E38" s="23">
        <v>459</v>
      </c>
      <c r="F38" s="23">
        <v>451</v>
      </c>
      <c r="G38" s="23" t="s">
        <v>418</v>
      </c>
      <c r="H38" s="23">
        <v>63.592852584556397</v>
      </c>
      <c r="I38" s="23">
        <v>7.3707721761327303</v>
      </c>
      <c r="J38" s="23">
        <v>14.645820038289701</v>
      </c>
      <c r="K38" s="23">
        <v>14.390555201021</v>
      </c>
    </row>
    <row r="39" spans="1:11" x14ac:dyDescent="0.25">
      <c r="A39" t="s">
        <v>120</v>
      </c>
      <c r="B39" s="23">
        <v>5756</v>
      </c>
      <c r="C39" s="23">
        <v>3452</v>
      </c>
      <c r="D39" s="23">
        <v>527</v>
      </c>
      <c r="E39" s="23">
        <v>890</v>
      </c>
      <c r="F39" s="23">
        <v>887</v>
      </c>
      <c r="G39" s="23" t="s">
        <v>418</v>
      </c>
      <c r="H39" s="23">
        <v>59.972202918693498</v>
      </c>
      <c r="I39" s="23">
        <v>9.1556636553161894</v>
      </c>
      <c r="J39" s="23">
        <v>15.4621264767199</v>
      </c>
      <c r="K39" s="23">
        <v>15.410006949270301</v>
      </c>
    </row>
    <row r="40" spans="1:11" x14ac:dyDescent="0.25">
      <c r="A40" t="s">
        <v>121</v>
      </c>
      <c r="B40" s="23">
        <v>14821</v>
      </c>
      <c r="C40" s="23">
        <v>8783</v>
      </c>
      <c r="D40" s="23">
        <v>1753</v>
      </c>
      <c r="E40" s="23">
        <v>2449</v>
      </c>
      <c r="F40" s="23">
        <v>1833</v>
      </c>
      <c r="G40" s="23">
        <v>3</v>
      </c>
      <c r="H40" s="23">
        <v>59.272506411121597</v>
      </c>
      <c r="I40" s="23">
        <v>11.8302065056012</v>
      </c>
      <c r="J40" s="23">
        <v>16.527196652719599</v>
      </c>
      <c r="K40" s="23">
        <v>12.370090430557401</v>
      </c>
    </row>
    <row r="41" spans="1:11" x14ac:dyDescent="0.25">
      <c r="A41" t="s">
        <v>122</v>
      </c>
      <c r="B41" s="23">
        <v>2202</v>
      </c>
      <c r="C41" s="23">
        <v>1379</v>
      </c>
      <c r="D41" s="23">
        <v>244</v>
      </c>
      <c r="E41" s="23">
        <v>275</v>
      </c>
      <c r="F41" s="23">
        <v>303</v>
      </c>
      <c r="G41" s="23">
        <v>1</v>
      </c>
      <c r="H41" s="23">
        <v>62.653339391185803</v>
      </c>
      <c r="I41" s="23">
        <v>11.085870059064</v>
      </c>
      <c r="J41" s="23">
        <v>12.4943207632894</v>
      </c>
      <c r="K41" s="23">
        <v>13.7664697864607</v>
      </c>
    </row>
    <row r="42" spans="1:11" x14ac:dyDescent="0.25">
      <c r="A42" t="s">
        <v>123</v>
      </c>
      <c r="B42" s="23">
        <v>4751</v>
      </c>
      <c r="C42" s="23">
        <v>3154</v>
      </c>
      <c r="D42" s="23">
        <v>404</v>
      </c>
      <c r="E42" s="23">
        <v>704</v>
      </c>
      <c r="F42" s="23">
        <v>489</v>
      </c>
      <c r="G42" s="23" t="s">
        <v>418</v>
      </c>
      <c r="H42" s="23">
        <v>66.386023994948403</v>
      </c>
      <c r="I42" s="23">
        <v>8.5034729530625093</v>
      </c>
      <c r="J42" s="23">
        <v>14.8179330667227</v>
      </c>
      <c r="K42" s="23">
        <v>10.2925699852662</v>
      </c>
    </row>
    <row r="43" spans="1:11" x14ac:dyDescent="0.25">
      <c r="A43" t="s">
        <v>124</v>
      </c>
      <c r="B43" s="23">
        <v>8652</v>
      </c>
      <c r="C43" s="23">
        <v>4951</v>
      </c>
      <c r="D43" s="23">
        <v>810</v>
      </c>
      <c r="E43" s="23">
        <v>1359</v>
      </c>
      <c r="F43" s="23">
        <v>1531</v>
      </c>
      <c r="G43" s="23">
        <v>1</v>
      </c>
      <c r="H43" s="23">
        <v>57.230377990983698</v>
      </c>
      <c r="I43" s="23">
        <v>9.3630794127846393</v>
      </c>
      <c r="J43" s="23">
        <v>15.709166570338599</v>
      </c>
      <c r="K43" s="23">
        <v>17.6973760258929</v>
      </c>
    </row>
    <row r="44" spans="1:11" x14ac:dyDescent="0.25">
      <c r="A44" t="s">
        <v>125</v>
      </c>
      <c r="B44" s="23">
        <v>140</v>
      </c>
      <c r="C44" s="23">
        <v>97</v>
      </c>
      <c r="D44" s="23">
        <v>13</v>
      </c>
      <c r="E44" s="23">
        <v>25</v>
      </c>
      <c r="F44" s="23">
        <v>5</v>
      </c>
      <c r="G44" s="23" t="s">
        <v>418</v>
      </c>
      <c r="H44" s="23">
        <v>69.285714285714207</v>
      </c>
      <c r="I44" s="23">
        <v>9.2857142857142794</v>
      </c>
      <c r="J44" s="23">
        <v>17.857142857142801</v>
      </c>
      <c r="K44" s="23">
        <v>3.5714285714285698</v>
      </c>
    </row>
    <row r="45" spans="1:11" x14ac:dyDescent="0.25">
      <c r="A45" t="s">
        <v>126</v>
      </c>
      <c r="B45" s="23">
        <v>163</v>
      </c>
      <c r="C45" s="23">
        <v>135</v>
      </c>
      <c r="D45" s="23">
        <v>3</v>
      </c>
      <c r="E45" s="23">
        <v>14</v>
      </c>
      <c r="F45" s="23">
        <v>3</v>
      </c>
      <c r="G45" s="23">
        <v>8</v>
      </c>
      <c r="H45" s="23">
        <v>87.096774193548299</v>
      </c>
      <c r="I45" s="23">
        <v>1.93548387096774</v>
      </c>
      <c r="J45" s="23">
        <v>9.0322580645161192</v>
      </c>
      <c r="K45" s="23">
        <v>1.93548387096774</v>
      </c>
    </row>
    <row r="46" spans="1:11" x14ac:dyDescent="0.25">
      <c r="A46" t="s">
        <v>127</v>
      </c>
      <c r="B46" s="23">
        <v>3831</v>
      </c>
      <c r="C46" s="23">
        <v>2955</v>
      </c>
      <c r="D46" s="23">
        <v>279</v>
      </c>
      <c r="E46" s="23">
        <v>459</v>
      </c>
      <c r="F46" s="23">
        <v>136</v>
      </c>
      <c r="G46" s="23">
        <v>2</v>
      </c>
      <c r="H46" s="23">
        <v>77.174196918255404</v>
      </c>
      <c r="I46" s="23">
        <v>7.2864977800992401</v>
      </c>
      <c r="J46" s="23">
        <v>11.9874640898406</v>
      </c>
      <c r="K46" s="23">
        <v>3.5518412118046401</v>
      </c>
    </row>
    <row r="47" spans="1:11" x14ac:dyDescent="0.25">
      <c r="A47" t="s">
        <v>128</v>
      </c>
      <c r="B47" s="23">
        <v>237</v>
      </c>
      <c r="C47" s="23">
        <v>169</v>
      </c>
      <c r="D47" s="23">
        <v>28</v>
      </c>
      <c r="E47" s="23">
        <v>33</v>
      </c>
      <c r="F47" s="23">
        <v>7</v>
      </c>
      <c r="G47" s="23" t="s">
        <v>418</v>
      </c>
      <c r="H47" s="23">
        <v>71.308016877637101</v>
      </c>
      <c r="I47" s="23">
        <v>11.814345991561099</v>
      </c>
      <c r="J47" s="23">
        <v>13.9240506329113</v>
      </c>
      <c r="K47" s="23">
        <v>2.9535864978902899</v>
      </c>
    </row>
    <row r="48" spans="1:11" x14ac:dyDescent="0.25">
      <c r="A48" t="s">
        <v>129</v>
      </c>
      <c r="B48" s="23">
        <v>53372</v>
      </c>
      <c r="C48" s="23">
        <v>33589</v>
      </c>
      <c r="D48" s="23">
        <v>5176</v>
      </c>
      <c r="E48" s="23">
        <v>7976</v>
      </c>
      <c r="F48" s="23">
        <v>6612</v>
      </c>
      <c r="G48" s="23">
        <v>19</v>
      </c>
      <c r="H48" s="23">
        <v>62.956159916030899</v>
      </c>
      <c r="I48" s="23">
        <v>9.7014226004160893</v>
      </c>
      <c r="J48" s="23">
        <v>14.9494873765299</v>
      </c>
      <c r="K48" s="23">
        <v>12.392930107023</v>
      </c>
    </row>
    <row r="49" spans="1:11" x14ac:dyDescent="0.25">
      <c r="A49" t="s">
        <v>130</v>
      </c>
      <c r="B49" s="23">
        <v>167</v>
      </c>
      <c r="C49" s="23">
        <v>167</v>
      </c>
      <c r="D49" s="23" t="s">
        <v>418</v>
      </c>
      <c r="E49" s="23" t="s">
        <v>418</v>
      </c>
      <c r="F49" s="23" t="s">
        <v>418</v>
      </c>
      <c r="G49" s="23" t="s">
        <v>418</v>
      </c>
      <c r="H49" s="23">
        <v>100</v>
      </c>
      <c r="I49" s="23" t="s">
        <v>418</v>
      </c>
      <c r="J49" s="23" t="s">
        <v>418</v>
      </c>
      <c r="K49" s="23" t="s">
        <v>418</v>
      </c>
    </row>
    <row r="50" spans="1:11" x14ac:dyDescent="0.25">
      <c r="A50" t="s">
        <v>131</v>
      </c>
      <c r="B50" s="23">
        <v>3676</v>
      </c>
      <c r="C50" s="23">
        <v>2323</v>
      </c>
      <c r="D50" s="23">
        <v>379</v>
      </c>
      <c r="E50" s="23">
        <v>546</v>
      </c>
      <c r="F50" s="23">
        <v>426</v>
      </c>
      <c r="G50" s="23">
        <v>2</v>
      </c>
      <c r="H50" s="23">
        <v>63.228089275993398</v>
      </c>
      <c r="I50" s="23">
        <v>10.3157321720195</v>
      </c>
      <c r="J50" s="23">
        <v>14.8611867174741</v>
      </c>
      <c r="K50" s="23">
        <v>11.594991834512699</v>
      </c>
    </row>
    <row r="51" spans="1:11" x14ac:dyDescent="0.25">
      <c r="A51" t="s">
        <v>132</v>
      </c>
      <c r="B51" s="23">
        <v>1115</v>
      </c>
      <c r="C51" s="23">
        <v>760</v>
      </c>
      <c r="D51" s="23">
        <v>100</v>
      </c>
      <c r="E51" s="23">
        <v>118</v>
      </c>
      <c r="F51" s="23">
        <v>137</v>
      </c>
      <c r="G51" s="23" t="s">
        <v>418</v>
      </c>
      <c r="H51" s="23">
        <v>68.161434977578395</v>
      </c>
      <c r="I51" s="23">
        <v>8.9686098654708495</v>
      </c>
      <c r="J51" s="23">
        <v>10.5829596412556</v>
      </c>
      <c r="K51" s="23">
        <v>12.286995515695001</v>
      </c>
    </row>
    <row r="52" spans="1:11" x14ac:dyDescent="0.25">
      <c r="A52" t="s">
        <v>133</v>
      </c>
      <c r="B52" s="23">
        <v>1411</v>
      </c>
      <c r="C52" s="23">
        <v>978</v>
      </c>
      <c r="D52" s="23">
        <v>143</v>
      </c>
      <c r="E52" s="23">
        <v>185</v>
      </c>
      <c r="F52" s="23">
        <v>105</v>
      </c>
      <c r="G52" s="23" t="s">
        <v>418</v>
      </c>
      <c r="H52" s="23">
        <v>69.312544294826296</v>
      </c>
      <c r="I52" s="23">
        <v>10.134656272147399</v>
      </c>
      <c r="J52" s="23">
        <v>13.111268603827</v>
      </c>
      <c r="K52" s="23">
        <v>7.4415308291991504</v>
      </c>
    </row>
    <row r="53" spans="1:11" x14ac:dyDescent="0.25">
      <c r="A53" t="s">
        <v>134</v>
      </c>
      <c r="B53" s="23">
        <v>3601</v>
      </c>
      <c r="C53" s="23">
        <v>2513</v>
      </c>
      <c r="D53" s="23">
        <v>300</v>
      </c>
      <c r="E53" s="23">
        <v>464</v>
      </c>
      <c r="F53" s="23">
        <v>322</v>
      </c>
      <c r="G53" s="23">
        <v>2</v>
      </c>
      <c r="H53" s="23">
        <v>69.824951375382</v>
      </c>
      <c r="I53" s="23">
        <v>8.3356487913309198</v>
      </c>
      <c r="J53" s="23">
        <v>12.8924701305918</v>
      </c>
      <c r="K53" s="23">
        <v>8.9469297026951899</v>
      </c>
    </row>
    <row r="54" spans="1:11" x14ac:dyDescent="0.25">
      <c r="A54" t="s">
        <v>135</v>
      </c>
      <c r="B54" s="23">
        <v>3232</v>
      </c>
      <c r="C54" s="23">
        <v>1961</v>
      </c>
      <c r="D54" s="23">
        <v>286</v>
      </c>
      <c r="E54" s="23">
        <v>468</v>
      </c>
      <c r="F54" s="23">
        <v>517</v>
      </c>
      <c r="G54" s="23" t="s">
        <v>418</v>
      </c>
      <c r="H54" s="23">
        <v>60.674504950494999</v>
      </c>
      <c r="I54" s="23">
        <v>8.8490099009900902</v>
      </c>
      <c r="J54" s="23">
        <v>14.4801980198019</v>
      </c>
      <c r="K54" s="23">
        <v>15.996287128712799</v>
      </c>
    </row>
    <row r="55" spans="1:11" x14ac:dyDescent="0.25">
      <c r="A55" t="s">
        <v>136</v>
      </c>
      <c r="B55" s="23">
        <v>5967</v>
      </c>
      <c r="C55" s="23">
        <v>3551</v>
      </c>
      <c r="D55" s="23">
        <v>594</v>
      </c>
      <c r="E55" s="23">
        <v>890</v>
      </c>
      <c r="F55" s="23">
        <v>932</v>
      </c>
      <c r="G55" s="23" t="s">
        <v>418</v>
      </c>
      <c r="H55" s="23">
        <v>59.510641863582997</v>
      </c>
      <c r="I55" s="23">
        <v>9.9547511312217196</v>
      </c>
      <c r="J55" s="23">
        <v>14.9153678565443</v>
      </c>
      <c r="K55" s="23">
        <v>15.6192391486509</v>
      </c>
    </row>
    <row r="56" spans="1:11" x14ac:dyDescent="0.25">
      <c r="A56" t="s">
        <v>137</v>
      </c>
      <c r="B56" s="23">
        <v>15628</v>
      </c>
      <c r="C56" s="23">
        <v>9325</v>
      </c>
      <c r="D56" s="23">
        <v>1911</v>
      </c>
      <c r="E56" s="23">
        <v>2384</v>
      </c>
      <c r="F56" s="23">
        <v>1991</v>
      </c>
      <c r="G56" s="23">
        <v>17</v>
      </c>
      <c r="H56" s="23">
        <v>59.733521235026501</v>
      </c>
      <c r="I56" s="23">
        <v>12.241368265966299</v>
      </c>
      <c r="J56" s="23">
        <v>15.2712830696303</v>
      </c>
      <c r="K56" s="23">
        <v>12.753827429376701</v>
      </c>
    </row>
    <row r="57" spans="1:11" x14ac:dyDescent="0.25">
      <c r="A57" t="s">
        <v>138</v>
      </c>
      <c r="B57" s="23">
        <v>2356</v>
      </c>
      <c r="C57" s="23">
        <v>1480</v>
      </c>
      <c r="D57" s="23">
        <v>260</v>
      </c>
      <c r="E57" s="23">
        <v>336</v>
      </c>
      <c r="F57" s="23">
        <v>280</v>
      </c>
      <c r="G57" s="23" t="s">
        <v>418</v>
      </c>
      <c r="H57" s="23">
        <v>62.818336162988103</v>
      </c>
      <c r="I57" s="23">
        <v>11.0356536502546</v>
      </c>
      <c r="J57" s="23">
        <v>14.261460101867501</v>
      </c>
      <c r="K57" s="23">
        <v>11.8845500848896</v>
      </c>
    </row>
    <row r="58" spans="1:11" x14ac:dyDescent="0.25">
      <c r="A58" t="s">
        <v>139</v>
      </c>
      <c r="B58" s="23">
        <v>4672</v>
      </c>
      <c r="C58" s="23">
        <v>2990</v>
      </c>
      <c r="D58" s="23">
        <v>420</v>
      </c>
      <c r="E58" s="23">
        <v>777</v>
      </c>
      <c r="F58" s="23">
        <v>483</v>
      </c>
      <c r="G58" s="23">
        <v>2</v>
      </c>
      <c r="H58" s="23">
        <v>64.0256959314775</v>
      </c>
      <c r="I58" s="23">
        <v>8.9935760171306196</v>
      </c>
      <c r="J58" s="23">
        <v>16.638115631691601</v>
      </c>
      <c r="K58" s="23">
        <v>10.342612419700201</v>
      </c>
    </row>
    <row r="59" spans="1:11" x14ac:dyDescent="0.25">
      <c r="A59" t="s">
        <v>140</v>
      </c>
      <c r="B59" s="23">
        <v>9360</v>
      </c>
      <c r="C59" s="23">
        <v>5457</v>
      </c>
      <c r="D59" s="23">
        <v>847</v>
      </c>
      <c r="E59" s="23">
        <v>1398</v>
      </c>
      <c r="F59" s="23">
        <v>1658</v>
      </c>
      <c r="G59" s="23" t="s">
        <v>418</v>
      </c>
      <c r="H59" s="23">
        <v>58.301282051282001</v>
      </c>
      <c r="I59" s="23">
        <v>9.0491452991452892</v>
      </c>
      <c r="J59" s="23">
        <v>14.935897435897401</v>
      </c>
      <c r="K59" s="23">
        <v>17.713675213675199</v>
      </c>
    </row>
    <row r="60" spans="1:11" x14ac:dyDescent="0.25">
      <c r="A60" t="s">
        <v>141</v>
      </c>
      <c r="B60" s="23">
        <v>133</v>
      </c>
      <c r="C60" s="23">
        <v>96</v>
      </c>
      <c r="D60" s="23">
        <v>9</v>
      </c>
      <c r="E60" s="23">
        <v>15</v>
      </c>
      <c r="F60" s="23">
        <v>7</v>
      </c>
      <c r="G60" s="23">
        <v>6</v>
      </c>
      <c r="H60" s="23">
        <v>75.590551181102299</v>
      </c>
      <c r="I60" s="23">
        <v>7.0866141732283401</v>
      </c>
      <c r="J60" s="23">
        <v>11.8110236220472</v>
      </c>
      <c r="K60" s="23">
        <v>5.5118110236220401</v>
      </c>
    </row>
    <row r="61" spans="1:11" x14ac:dyDescent="0.25">
      <c r="A61" t="s">
        <v>142</v>
      </c>
      <c r="B61" s="23">
        <v>131</v>
      </c>
      <c r="C61" s="23">
        <v>118</v>
      </c>
      <c r="D61" s="23">
        <v>1</v>
      </c>
      <c r="E61" s="23">
        <v>10</v>
      </c>
      <c r="F61" s="23">
        <v>2</v>
      </c>
      <c r="G61" s="23" t="s">
        <v>418</v>
      </c>
      <c r="H61" s="23">
        <v>90.076335877862505</v>
      </c>
      <c r="I61" s="23">
        <v>0.76335877862595403</v>
      </c>
      <c r="J61" s="23">
        <v>7.6335877862595396</v>
      </c>
      <c r="K61" s="23">
        <v>1.5267175572519001</v>
      </c>
    </row>
    <row r="62" spans="1:11" x14ac:dyDescent="0.25">
      <c r="A62" t="s">
        <v>143</v>
      </c>
      <c r="B62" s="23">
        <v>4548</v>
      </c>
      <c r="C62" s="23">
        <v>3077</v>
      </c>
      <c r="D62" s="23">
        <v>363</v>
      </c>
      <c r="E62" s="23">
        <v>580</v>
      </c>
      <c r="F62" s="23">
        <v>528</v>
      </c>
      <c r="G62" s="23" t="s">
        <v>418</v>
      </c>
      <c r="H62" s="23">
        <v>67.6561125769569</v>
      </c>
      <c r="I62" s="23">
        <v>7.9815303430079103</v>
      </c>
      <c r="J62" s="23">
        <v>12.752858399296301</v>
      </c>
      <c r="K62" s="23">
        <v>11.6094986807387</v>
      </c>
    </row>
    <row r="63" spans="1:11" x14ac:dyDescent="0.25">
      <c r="A63" t="s">
        <v>144</v>
      </c>
      <c r="B63" s="23">
        <v>213</v>
      </c>
      <c r="C63" s="23">
        <v>135</v>
      </c>
      <c r="D63" s="23">
        <v>27</v>
      </c>
      <c r="E63" s="23">
        <v>35</v>
      </c>
      <c r="F63" s="23">
        <v>16</v>
      </c>
      <c r="G63" s="23" t="s">
        <v>418</v>
      </c>
      <c r="H63" s="23">
        <v>63.380281690140798</v>
      </c>
      <c r="I63" s="23">
        <v>12.676056338028101</v>
      </c>
      <c r="J63" s="23">
        <v>16.431924882629101</v>
      </c>
      <c r="K63" s="23">
        <v>7.51173708920187</v>
      </c>
    </row>
    <row r="64" spans="1:11" x14ac:dyDescent="0.25">
      <c r="A64" t="s">
        <v>145</v>
      </c>
      <c r="B64" s="23">
        <v>56179</v>
      </c>
      <c r="C64" s="23">
        <v>34899</v>
      </c>
      <c r="D64" s="23">
        <v>5640</v>
      </c>
      <c r="E64" s="23">
        <v>8206</v>
      </c>
      <c r="F64" s="23">
        <v>7405</v>
      </c>
      <c r="G64" s="23">
        <v>29</v>
      </c>
      <c r="H64" s="23">
        <v>62.153161175422902</v>
      </c>
      <c r="I64" s="23">
        <v>10.044523597506601</v>
      </c>
      <c r="J64" s="23">
        <v>14.6144256455921</v>
      </c>
      <c r="K64" s="23">
        <v>13.1878895814781</v>
      </c>
    </row>
    <row r="65" spans="1:11" x14ac:dyDescent="0.25">
      <c r="A65" t="s">
        <v>146</v>
      </c>
      <c r="B65" s="23">
        <v>136</v>
      </c>
      <c r="C65" s="23">
        <v>135</v>
      </c>
      <c r="D65" s="23" t="s">
        <v>418</v>
      </c>
      <c r="E65" s="23" t="s">
        <v>418</v>
      </c>
      <c r="F65" s="23">
        <v>1</v>
      </c>
      <c r="G65" s="23" t="s">
        <v>418</v>
      </c>
      <c r="H65" s="23">
        <v>99.264705882352899</v>
      </c>
      <c r="I65" s="23" t="s">
        <v>418</v>
      </c>
      <c r="J65" s="23" t="s">
        <v>418</v>
      </c>
      <c r="K65" s="23">
        <v>0.73529411764705799</v>
      </c>
    </row>
    <row r="66" spans="1:11" x14ac:dyDescent="0.25">
      <c r="A66" t="s">
        <v>147</v>
      </c>
      <c r="B66" s="23">
        <v>3708</v>
      </c>
      <c r="C66" s="23">
        <v>2198</v>
      </c>
      <c r="D66" s="23">
        <v>390</v>
      </c>
      <c r="E66" s="23">
        <v>656</v>
      </c>
      <c r="F66" s="23">
        <v>464</v>
      </c>
      <c r="G66" s="23" t="s">
        <v>418</v>
      </c>
      <c r="H66" s="23">
        <v>59.277238403451904</v>
      </c>
      <c r="I66" s="23">
        <v>10.517799352750799</v>
      </c>
      <c r="J66" s="23">
        <v>17.691477885652599</v>
      </c>
      <c r="K66" s="23">
        <v>12.513484358144501</v>
      </c>
    </row>
    <row r="67" spans="1:11" x14ac:dyDescent="0.25">
      <c r="A67" t="s">
        <v>148</v>
      </c>
      <c r="B67" s="23">
        <v>1172</v>
      </c>
      <c r="C67" s="23">
        <v>823</v>
      </c>
      <c r="D67" s="23">
        <v>104</v>
      </c>
      <c r="E67" s="23">
        <v>123</v>
      </c>
      <c r="F67" s="23">
        <v>122</v>
      </c>
      <c r="G67" s="23" t="s">
        <v>418</v>
      </c>
      <c r="H67" s="23">
        <v>70.2218430034129</v>
      </c>
      <c r="I67" s="23">
        <v>8.8737201365187701</v>
      </c>
      <c r="J67" s="23">
        <v>10.494880546075001</v>
      </c>
      <c r="K67" s="23">
        <v>10.4095563139931</v>
      </c>
    </row>
    <row r="68" spans="1:11" x14ac:dyDescent="0.25">
      <c r="A68" t="s">
        <v>149</v>
      </c>
      <c r="B68" s="23">
        <v>1372</v>
      </c>
      <c r="C68" s="23">
        <v>927</v>
      </c>
      <c r="D68" s="23">
        <v>156</v>
      </c>
      <c r="E68" s="23">
        <v>206</v>
      </c>
      <c r="F68" s="23">
        <v>83</v>
      </c>
      <c r="G68" s="23" t="s">
        <v>418</v>
      </c>
      <c r="H68" s="23">
        <v>67.5655976676384</v>
      </c>
      <c r="I68" s="23">
        <v>11.370262390670501</v>
      </c>
      <c r="J68" s="23">
        <v>15.0145772594752</v>
      </c>
      <c r="K68" s="23">
        <v>6.0495626822157398</v>
      </c>
    </row>
    <row r="69" spans="1:11" x14ac:dyDescent="0.25">
      <c r="A69" t="s">
        <v>150</v>
      </c>
      <c r="B69" s="23">
        <v>3702</v>
      </c>
      <c r="C69" s="23">
        <v>2630</v>
      </c>
      <c r="D69" s="23">
        <v>316</v>
      </c>
      <c r="E69" s="23">
        <v>468</v>
      </c>
      <c r="F69" s="23">
        <v>287</v>
      </c>
      <c r="G69" s="23">
        <v>1</v>
      </c>
      <c r="H69" s="23">
        <v>71.0618751688732</v>
      </c>
      <c r="I69" s="23">
        <v>8.5382329100243108</v>
      </c>
      <c r="J69" s="23">
        <v>12.645231018643599</v>
      </c>
      <c r="K69" s="23">
        <v>7.7546609024587898</v>
      </c>
    </row>
    <row r="70" spans="1:11" x14ac:dyDescent="0.25">
      <c r="A70" t="s">
        <v>151</v>
      </c>
      <c r="B70" s="23">
        <v>3154</v>
      </c>
      <c r="C70" s="23">
        <v>2074</v>
      </c>
      <c r="D70" s="23">
        <v>219</v>
      </c>
      <c r="E70" s="23">
        <v>394</v>
      </c>
      <c r="F70" s="23">
        <v>463</v>
      </c>
      <c r="G70" s="23">
        <v>4</v>
      </c>
      <c r="H70" s="23">
        <v>65.841269841269806</v>
      </c>
      <c r="I70" s="23">
        <v>6.9523809523809499</v>
      </c>
      <c r="J70" s="23">
        <v>12.507936507936501</v>
      </c>
      <c r="K70" s="23">
        <v>14.698412698412699</v>
      </c>
    </row>
    <row r="71" spans="1:11" x14ac:dyDescent="0.25">
      <c r="A71" t="s">
        <v>152</v>
      </c>
      <c r="B71" s="23">
        <v>6092</v>
      </c>
      <c r="C71" s="23">
        <v>3580</v>
      </c>
      <c r="D71" s="23">
        <v>551</v>
      </c>
      <c r="E71" s="23">
        <v>1007</v>
      </c>
      <c r="F71" s="23">
        <v>954</v>
      </c>
      <c r="G71" s="23" t="s">
        <v>418</v>
      </c>
      <c r="H71" s="23">
        <v>58.7655942219303</v>
      </c>
      <c r="I71" s="23">
        <v>9.0446487196323009</v>
      </c>
      <c r="J71" s="23">
        <v>16.529875246224499</v>
      </c>
      <c r="K71" s="23">
        <v>15.659881812212699</v>
      </c>
    </row>
    <row r="72" spans="1:11" x14ac:dyDescent="0.25">
      <c r="A72" t="s">
        <v>153</v>
      </c>
      <c r="B72" s="23">
        <v>15681</v>
      </c>
      <c r="C72" s="23">
        <v>9288</v>
      </c>
      <c r="D72" s="23">
        <v>1910</v>
      </c>
      <c r="E72" s="23">
        <v>2480</v>
      </c>
      <c r="F72" s="23">
        <v>1997</v>
      </c>
      <c r="G72" s="23">
        <v>6</v>
      </c>
      <c r="H72" s="23">
        <v>59.253588516746397</v>
      </c>
      <c r="I72" s="23">
        <v>12.1850079744816</v>
      </c>
      <c r="J72" s="23">
        <v>15.821371610845199</v>
      </c>
      <c r="K72" s="23">
        <v>12.740031897926601</v>
      </c>
    </row>
    <row r="73" spans="1:11" x14ac:dyDescent="0.25">
      <c r="A73" t="s">
        <v>154</v>
      </c>
      <c r="B73" s="23">
        <v>2516</v>
      </c>
      <c r="C73" s="23">
        <v>1570</v>
      </c>
      <c r="D73" s="23">
        <v>275</v>
      </c>
      <c r="E73" s="23">
        <v>353</v>
      </c>
      <c r="F73" s="23">
        <v>318</v>
      </c>
      <c r="G73" s="23" t="s">
        <v>418</v>
      </c>
      <c r="H73" s="23">
        <v>62.400635930047699</v>
      </c>
      <c r="I73" s="23">
        <v>10.930047694753499</v>
      </c>
      <c r="J73" s="23">
        <v>14.0302066772655</v>
      </c>
      <c r="K73" s="23">
        <v>12.6391096979332</v>
      </c>
    </row>
    <row r="74" spans="1:11" x14ac:dyDescent="0.25">
      <c r="A74" t="s">
        <v>155</v>
      </c>
      <c r="B74" s="23">
        <v>4781</v>
      </c>
      <c r="C74" s="23">
        <v>3078</v>
      </c>
      <c r="D74" s="23">
        <v>466</v>
      </c>
      <c r="E74" s="23">
        <v>729</v>
      </c>
      <c r="F74" s="23">
        <v>504</v>
      </c>
      <c r="G74" s="23">
        <v>4</v>
      </c>
      <c r="H74" s="23">
        <v>64.433745028260404</v>
      </c>
      <c r="I74" s="23">
        <v>9.7550764077873104</v>
      </c>
      <c r="J74" s="23">
        <v>15.2606238224827</v>
      </c>
      <c r="K74" s="23">
        <v>10.550554741469499</v>
      </c>
    </row>
    <row r="75" spans="1:11" x14ac:dyDescent="0.25">
      <c r="A75" t="s">
        <v>156</v>
      </c>
      <c r="B75" s="23">
        <v>9434</v>
      </c>
      <c r="C75" s="23">
        <v>5497</v>
      </c>
      <c r="D75" s="23">
        <v>864</v>
      </c>
      <c r="E75" s="23">
        <v>1351</v>
      </c>
      <c r="F75" s="23">
        <v>1721</v>
      </c>
      <c r="G75" s="23">
        <v>1</v>
      </c>
      <c r="H75" s="23">
        <v>58.2741439626841</v>
      </c>
      <c r="I75" s="23">
        <v>9.1593342520937107</v>
      </c>
      <c r="J75" s="23">
        <v>14.3220608502067</v>
      </c>
      <c r="K75" s="23">
        <v>18.244460935015301</v>
      </c>
    </row>
    <row r="76" spans="1:11" x14ac:dyDescent="0.25">
      <c r="A76" t="s">
        <v>157</v>
      </c>
      <c r="B76" s="23">
        <v>143</v>
      </c>
      <c r="C76" s="23">
        <v>96</v>
      </c>
      <c r="D76" s="23">
        <v>19</v>
      </c>
      <c r="E76" s="23">
        <v>17</v>
      </c>
      <c r="F76" s="23">
        <v>6</v>
      </c>
      <c r="G76" s="23">
        <v>5</v>
      </c>
      <c r="H76" s="23">
        <v>69.565217391304301</v>
      </c>
      <c r="I76" s="23">
        <v>13.768115942028899</v>
      </c>
      <c r="J76" s="23">
        <v>12.3188405797101</v>
      </c>
      <c r="K76" s="23">
        <v>4.3478260869565197</v>
      </c>
    </row>
    <row r="77" spans="1:11" x14ac:dyDescent="0.25">
      <c r="A77" t="s">
        <v>158</v>
      </c>
      <c r="B77" s="23">
        <v>143</v>
      </c>
      <c r="C77" s="23">
        <v>127</v>
      </c>
      <c r="D77" s="23" t="s">
        <v>418</v>
      </c>
      <c r="E77" s="23">
        <v>10</v>
      </c>
      <c r="F77" s="23">
        <v>6</v>
      </c>
      <c r="G77" s="23" t="s">
        <v>418</v>
      </c>
      <c r="H77" s="23">
        <v>88.811188811188799</v>
      </c>
      <c r="I77" s="23" t="s">
        <v>418</v>
      </c>
      <c r="J77" s="23">
        <v>6.9930069930069898</v>
      </c>
      <c r="K77" s="23">
        <v>4.1958041958041896</v>
      </c>
    </row>
    <row r="78" spans="1:11" x14ac:dyDescent="0.25">
      <c r="A78" t="s">
        <v>159</v>
      </c>
      <c r="B78" s="23">
        <v>4502</v>
      </c>
      <c r="C78" s="23">
        <v>2943</v>
      </c>
      <c r="D78" s="23">
        <v>399</v>
      </c>
      <c r="E78" s="23">
        <v>563</v>
      </c>
      <c r="F78" s="23">
        <v>597</v>
      </c>
      <c r="G78" s="23" t="s">
        <v>418</v>
      </c>
      <c r="H78" s="23">
        <v>65.370946246112794</v>
      </c>
      <c r="I78" s="23">
        <v>8.8627276765881806</v>
      </c>
      <c r="J78" s="23">
        <v>12.505553087516599</v>
      </c>
      <c r="K78" s="23">
        <v>13.2607729897823</v>
      </c>
    </row>
    <row r="79" spans="1:11" x14ac:dyDescent="0.25">
      <c r="A79" t="s">
        <v>160</v>
      </c>
      <c r="B79" s="23">
        <v>201</v>
      </c>
      <c r="C79" s="23">
        <v>139</v>
      </c>
      <c r="D79" s="23">
        <v>18</v>
      </c>
      <c r="E79" s="23">
        <v>23</v>
      </c>
      <c r="F79" s="23">
        <v>20</v>
      </c>
      <c r="G79" s="23">
        <v>1</v>
      </c>
      <c r="H79" s="23">
        <v>69.5</v>
      </c>
      <c r="I79" s="23">
        <v>9</v>
      </c>
      <c r="J79" s="23">
        <v>11.5</v>
      </c>
      <c r="K79" s="23">
        <v>10</v>
      </c>
    </row>
    <row r="80" spans="1:11" x14ac:dyDescent="0.25">
      <c r="A80" t="s">
        <v>161</v>
      </c>
      <c r="B80" s="23">
        <v>56739</v>
      </c>
      <c r="C80" s="23">
        <v>35106</v>
      </c>
      <c r="D80" s="23">
        <v>5687</v>
      </c>
      <c r="E80" s="23">
        <v>8380</v>
      </c>
      <c r="F80" s="23">
        <v>7544</v>
      </c>
      <c r="G80" s="23">
        <v>22</v>
      </c>
      <c r="H80" s="23">
        <v>61.8967857961457</v>
      </c>
      <c r="I80" s="23">
        <v>10.026976038930099</v>
      </c>
      <c r="J80" s="23">
        <v>14.775111518592301</v>
      </c>
      <c r="K80" s="23">
        <v>13.301126646331699</v>
      </c>
    </row>
    <row r="81" spans="1:11" x14ac:dyDescent="0.25">
      <c r="A81" t="s">
        <v>384</v>
      </c>
      <c r="B81" s="23">
        <v>138</v>
      </c>
      <c r="C81" s="23">
        <v>136</v>
      </c>
      <c r="D81" s="23" t="s">
        <v>418</v>
      </c>
      <c r="E81" s="23" t="s">
        <v>418</v>
      </c>
      <c r="F81" s="23">
        <v>2</v>
      </c>
      <c r="G81" s="23" t="s">
        <v>418</v>
      </c>
      <c r="H81" s="23">
        <v>98.5507246376811</v>
      </c>
      <c r="I81" s="23" t="s">
        <v>418</v>
      </c>
      <c r="J81" s="23" t="s">
        <v>418</v>
      </c>
      <c r="K81" s="23">
        <v>1.4492753623188399</v>
      </c>
    </row>
    <row r="82" spans="1:11" x14ac:dyDescent="0.25">
      <c r="A82" t="s">
        <v>162</v>
      </c>
      <c r="B82" s="23">
        <v>3626</v>
      </c>
      <c r="C82" s="23">
        <v>2139</v>
      </c>
      <c r="D82" s="23">
        <v>390</v>
      </c>
      <c r="E82" s="23">
        <v>623</v>
      </c>
      <c r="F82" s="23">
        <v>471</v>
      </c>
      <c r="G82" s="23">
        <v>3</v>
      </c>
      <c r="H82" s="23">
        <v>59.039470052442702</v>
      </c>
      <c r="I82" s="23">
        <v>10.7645597571073</v>
      </c>
      <c r="J82" s="23">
        <v>17.195694176097099</v>
      </c>
      <c r="K82" s="23">
        <v>13.0002760143527</v>
      </c>
    </row>
    <row r="83" spans="1:11" x14ac:dyDescent="0.25">
      <c r="A83" t="s">
        <v>163</v>
      </c>
      <c r="B83" s="23">
        <v>1180</v>
      </c>
      <c r="C83" s="23">
        <v>802</v>
      </c>
      <c r="D83" s="23">
        <v>103</v>
      </c>
      <c r="E83" s="23">
        <v>116</v>
      </c>
      <c r="F83" s="23">
        <v>159</v>
      </c>
      <c r="G83" s="23" t="s">
        <v>418</v>
      </c>
      <c r="H83" s="23">
        <v>67.966101694915196</v>
      </c>
      <c r="I83" s="23">
        <v>8.7288135593220293</v>
      </c>
      <c r="J83" s="23">
        <v>9.8305084745762699</v>
      </c>
      <c r="K83" s="23">
        <v>13.4745762711864</v>
      </c>
    </row>
    <row r="84" spans="1:11" x14ac:dyDescent="0.25">
      <c r="A84" t="s">
        <v>164</v>
      </c>
      <c r="B84" s="23">
        <v>1407</v>
      </c>
      <c r="C84" s="23">
        <v>964</v>
      </c>
      <c r="D84" s="23">
        <v>149</v>
      </c>
      <c r="E84" s="23">
        <v>176</v>
      </c>
      <c r="F84" s="23">
        <v>118</v>
      </c>
      <c r="G84" s="23" t="s">
        <v>418</v>
      </c>
      <c r="H84" s="23">
        <v>68.514570007107295</v>
      </c>
      <c r="I84" s="23">
        <v>10.5899076048329</v>
      </c>
      <c r="J84" s="23">
        <v>12.508884150675099</v>
      </c>
      <c r="K84" s="23">
        <v>8.3866382373844992</v>
      </c>
    </row>
    <row r="85" spans="1:11" x14ac:dyDescent="0.25">
      <c r="A85" t="s">
        <v>165</v>
      </c>
      <c r="B85" s="23">
        <v>3653</v>
      </c>
      <c r="C85" s="23">
        <v>2588</v>
      </c>
      <c r="D85" s="23">
        <v>313</v>
      </c>
      <c r="E85" s="23">
        <v>431</v>
      </c>
      <c r="F85" s="23">
        <v>321</v>
      </c>
      <c r="G85" s="23" t="s">
        <v>418</v>
      </c>
      <c r="H85" s="23">
        <v>70.845880098549102</v>
      </c>
      <c r="I85" s="23">
        <v>8.5683000273747592</v>
      </c>
      <c r="J85" s="23">
        <v>11.798521762934501</v>
      </c>
      <c r="K85" s="23">
        <v>8.7872981111415207</v>
      </c>
    </row>
    <row r="86" spans="1:11" x14ac:dyDescent="0.25">
      <c r="A86" t="s">
        <v>166</v>
      </c>
      <c r="B86" s="23">
        <v>3217</v>
      </c>
      <c r="C86" s="23">
        <v>2042</v>
      </c>
      <c r="D86" s="23">
        <v>287</v>
      </c>
      <c r="E86" s="23">
        <v>469</v>
      </c>
      <c r="F86" s="23">
        <v>418</v>
      </c>
      <c r="G86" s="23">
        <v>1</v>
      </c>
      <c r="H86" s="23">
        <v>63.495024875621802</v>
      </c>
      <c r="I86" s="23">
        <v>8.9241293532338304</v>
      </c>
      <c r="J86" s="23">
        <v>14.5833333333333</v>
      </c>
      <c r="K86" s="23">
        <v>12.997512437810901</v>
      </c>
    </row>
    <row r="87" spans="1:11" x14ac:dyDescent="0.25">
      <c r="A87" t="s">
        <v>167</v>
      </c>
      <c r="B87" s="23">
        <v>6260</v>
      </c>
      <c r="C87" s="23">
        <v>3839</v>
      </c>
      <c r="D87" s="23">
        <v>627</v>
      </c>
      <c r="E87" s="23">
        <v>887</v>
      </c>
      <c r="F87" s="23">
        <v>907</v>
      </c>
      <c r="G87" s="23" t="s">
        <v>418</v>
      </c>
      <c r="H87" s="23">
        <v>61.325878594249197</v>
      </c>
      <c r="I87" s="23">
        <v>10.0159744408945</v>
      </c>
      <c r="J87" s="23">
        <v>14.1693290734824</v>
      </c>
      <c r="K87" s="23">
        <v>14.488817891373801</v>
      </c>
    </row>
    <row r="88" spans="1:11" x14ac:dyDescent="0.25">
      <c r="A88" t="s">
        <v>168</v>
      </c>
      <c r="B88" s="23">
        <v>15656</v>
      </c>
      <c r="C88" s="23">
        <v>9058</v>
      </c>
      <c r="D88" s="23">
        <v>1947</v>
      </c>
      <c r="E88" s="23">
        <v>2676</v>
      </c>
      <c r="F88" s="23">
        <v>1974</v>
      </c>
      <c r="G88" s="23">
        <v>1</v>
      </c>
      <c r="H88" s="23">
        <v>57.8601085915043</v>
      </c>
      <c r="I88" s="23">
        <v>12.4369211114659</v>
      </c>
      <c r="J88" s="23">
        <v>17.0935803257745</v>
      </c>
      <c r="K88" s="23">
        <v>12.6093899712551</v>
      </c>
    </row>
    <row r="89" spans="1:11" x14ac:dyDescent="0.25">
      <c r="A89" t="s">
        <v>169</v>
      </c>
      <c r="B89" s="23">
        <v>2383</v>
      </c>
      <c r="C89" s="23">
        <v>1488</v>
      </c>
      <c r="D89" s="23">
        <v>263</v>
      </c>
      <c r="E89" s="23">
        <v>307</v>
      </c>
      <c r="F89" s="23">
        <v>325</v>
      </c>
      <c r="G89" s="23" t="s">
        <v>418</v>
      </c>
      <c r="H89" s="23">
        <v>62.442299622324803</v>
      </c>
      <c r="I89" s="23">
        <v>11.0365086026017</v>
      </c>
      <c r="J89" s="23">
        <v>12.882920688208101</v>
      </c>
      <c r="K89" s="23">
        <v>13.638271086865201</v>
      </c>
    </row>
    <row r="90" spans="1:11" x14ac:dyDescent="0.25">
      <c r="A90" t="s">
        <v>170</v>
      </c>
      <c r="B90" s="23">
        <v>4642</v>
      </c>
      <c r="C90" s="23">
        <v>3078</v>
      </c>
      <c r="D90" s="23">
        <v>479</v>
      </c>
      <c r="E90" s="23">
        <v>649</v>
      </c>
      <c r="F90" s="23">
        <v>435</v>
      </c>
      <c r="G90" s="23">
        <v>1</v>
      </c>
      <c r="H90" s="23">
        <v>66.321913380736902</v>
      </c>
      <c r="I90" s="23">
        <v>10.321051497521999</v>
      </c>
      <c r="J90" s="23">
        <v>13.984055160525701</v>
      </c>
      <c r="K90" s="23">
        <v>9.3729799612152505</v>
      </c>
    </row>
    <row r="91" spans="1:11" x14ac:dyDescent="0.25">
      <c r="A91" t="s">
        <v>171</v>
      </c>
      <c r="B91" s="23">
        <v>9170</v>
      </c>
      <c r="C91" s="23">
        <v>5343</v>
      </c>
      <c r="D91" s="23">
        <v>885</v>
      </c>
      <c r="E91" s="23">
        <v>1420</v>
      </c>
      <c r="F91" s="23">
        <v>1521</v>
      </c>
      <c r="G91" s="23">
        <v>1</v>
      </c>
      <c r="H91" s="23">
        <v>58.272439742610899</v>
      </c>
      <c r="I91" s="23">
        <v>9.6520885592758194</v>
      </c>
      <c r="J91" s="23">
        <v>15.486966953866199</v>
      </c>
      <c r="K91" s="23">
        <v>16.588504744246901</v>
      </c>
    </row>
    <row r="92" spans="1:11" x14ac:dyDescent="0.25">
      <c r="A92" t="s">
        <v>172</v>
      </c>
      <c r="B92" s="23">
        <v>128</v>
      </c>
      <c r="C92" s="23">
        <v>92</v>
      </c>
      <c r="D92" s="23">
        <v>18</v>
      </c>
      <c r="E92" s="23">
        <v>11</v>
      </c>
      <c r="F92" s="23">
        <v>2</v>
      </c>
      <c r="G92" s="23">
        <v>5</v>
      </c>
      <c r="H92" s="23">
        <v>74.796747967479604</v>
      </c>
      <c r="I92" s="23">
        <v>14.634146341463399</v>
      </c>
      <c r="J92" s="23">
        <v>8.9430894308943092</v>
      </c>
      <c r="K92" s="23">
        <v>1.6260162601626</v>
      </c>
    </row>
    <row r="93" spans="1:11" x14ac:dyDescent="0.25">
      <c r="A93" t="s">
        <v>173</v>
      </c>
      <c r="B93" s="23">
        <v>157</v>
      </c>
      <c r="C93" s="23">
        <v>123</v>
      </c>
      <c r="D93" s="23" t="s">
        <v>418</v>
      </c>
      <c r="E93" s="23">
        <v>17</v>
      </c>
      <c r="F93" s="23">
        <v>17</v>
      </c>
      <c r="G93" s="23" t="s">
        <v>418</v>
      </c>
      <c r="H93" s="23">
        <v>78.343949044585997</v>
      </c>
      <c r="I93" s="23" t="s">
        <v>418</v>
      </c>
      <c r="J93" s="23">
        <v>10.828025477707</v>
      </c>
      <c r="K93" s="23">
        <v>10.828025477707</v>
      </c>
    </row>
    <row r="94" spans="1:11" x14ac:dyDescent="0.25">
      <c r="A94" t="s">
        <v>174</v>
      </c>
      <c r="B94" s="23">
        <v>4477</v>
      </c>
      <c r="C94" s="23">
        <v>2985</v>
      </c>
      <c r="D94" s="23">
        <v>426</v>
      </c>
      <c r="E94" s="23">
        <v>512</v>
      </c>
      <c r="F94" s="23">
        <v>554</v>
      </c>
      <c r="G94" s="23" t="s">
        <v>418</v>
      </c>
      <c r="H94" s="23">
        <v>66.674112128657498</v>
      </c>
      <c r="I94" s="23">
        <v>9.5153004243913308</v>
      </c>
      <c r="J94" s="23">
        <v>11.4362296180478</v>
      </c>
      <c r="K94" s="23">
        <v>12.3743578289032</v>
      </c>
    </row>
    <row r="95" spans="1:11" x14ac:dyDescent="0.25">
      <c r="A95" t="s">
        <v>175</v>
      </c>
      <c r="B95" s="23">
        <v>179</v>
      </c>
      <c r="C95" s="23">
        <v>113</v>
      </c>
      <c r="D95" s="23">
        <v>25</v>
      </c>
      <c r="E95" s="23">
        <v>24</v>
      </c>
      <c r="F95" s="23">
        <v>17</v>
      </c>
      <c r="G95" s="23" t="s">
        <v>418</v>
      </c>
      <c r="H95" s="23">
        <v>63.128491620111703</v>
      </c>
      <c r="I95" s="23">
        <v>13.966480446927299</v>
      </c>
      <c r="J95" s="23">
        <v>13.407821229050199</v>
      </c>
      <c r="K95" s="23">
        <v>9.4972067039106101</v>
      </c>
    </row>
    <row r="96" spans="1:11" x14ac:dyDescent="0.25">
      <c r="A96" t="s">
        <v>176</v>
      </c>
      <c r="B96" s="23">
        <v>56210</v>
      </c>
      <c r="C96" s="23">
        <v>34729</v>
      </c>
      <c r="D96" s="23">
        <v>5912</v>
      </c>
      <c r="E96" s="23">
        <v>8318</v>
      </c>
      <c r="F96" s="23">
        <v>7239</v>
      </c>
      <c r="G96" s="23">
        <v>12</v>
      </c>
      <c r="H96" s="23">
        <v>61.797572867361801</v>
      </c>
      <c r="I96" s="23">
        <v>10.519947329086399</v>
      </c>
      <c r="J96" s="23">
        <v>14.8012384782376</v>
      </c>
      <c r="K96" s="23">
        <v>12.881241325314001</v>
      </c>
    </row>
    <row r="97" spans="1:11" x14ac:dyDescent="0.25">
      <c r="A97" t="s">
        <v>385</v>
      </c>
      <c r="B97" s="23">
        <v>75</v>
      </c>
      <c r="C97" s="23">
        <v>75</v>
      </c>
      <c r="D97" s="23" t="s">
        <v>418</v>
      </c>
      <c r="E97" s="23" t="s">
        <v>418</v>
      </c>
      <c r="F97" s="23" t="s">
        <v>418</v>
      </c>
      <c r="G97" s="23" t="s">
        <v>418</v>
      </c>
      <c r="H97" s="23">
        <v>100</v>
      </c>
      <c r="I97" s="23" t="s">
        <v>418</v>
      </c>
      <c r="J97" s="23" t="s">
        <v>418</v>
      </c>
      <c r="K97" s="23" t="s">
        <v>418</v>
      </c>
    </row>
    <row r="98" spans="1:11" x14ac:dyDescent="0.25">
      <c r="A98" t="s">
        <v>177</v>
      </c>
      <c r="B98" s="23">
        <v>3720</v>
      </c>
      <c r="C98" s="23">
        <v>2184</v>
      </c>
      <c r="D98" s="23">
        <v>424</v>
      </c>
      <c r="E98" s="23">
        <v>644</v>
      </c>
      <c r="F98" s="23">
        <v>467</v>
      </c>
      <c r="G98" s="23">
        <v>1</v>
      </c>
      <c r="H98" s="23">
        <v>58.725463834364</v>
      </c>
      <c r="I98" s="23">
        <v>11.4009142242538</v>
      </c>
      <c r="J98" s="23">
        <v>17.316482925517601</v>
      </c>
      <c r="K98" s="23">
        <v>12.557139015864401</v>
      </c>
    </row>
    <row r="99" spans="1:11" x14ac:dyDescent="0.25">
      <c r="A99" t="s">
        <v>178</v>
      </c>
      <c r="B99" s="23">
        <v>1156</v>
      </c>
      <c r="C99" s="23">
        <v>744</v>
      </c>
      <c r="D99" s="23">
        <v>118</v>
      </c>
      <c r="E99" s="23">
        <v>129</v>
      </c>
      <c r="F99" s="23">
        <v>165</v>
      </c>
      <c r="G99" s="23" t="s">
        <v>418</v>
      </c>
      <c r="H99" s="23">
        <v>64.359861591695505</v>
      </c>
      <c r="I99" s="23">
        <v>10.2076124567474</v>
      </c>
      <c r="J99" s="23">
        <v>11.159169550173001</v>
      </c>
      <c r="K99" s="23">
        <v>14.273356401384</v>
      </c>
    </row>
    <row r="100" spans="1:11" x14ac:dyDescent="0.25">
      <c r="A100" t="s">
        <v>179</v>
      </c>
      <c r="B100" s="23">
        <v>1363</v>
      </c>
      <c r="C100" s="23">
        <v>943</v>
      </c>
      <c r="D100" s="23">
        <v>136</v>
      </c>
      <c r="E100" s="23">
        <v>165</v>
      </c>
      <c r="F100" s="23">
        <v>119</v>
      </c>
      <c r="G100" s="23" t="s">
        <v>418</v>
      </c>
      <c r="H100" s="23">
        <v>69.185619955979405</v>
      </c>
      <c r="I100" s="23">
        <v>9.9779897285399795</v>
      </c>
      <c r="J100" s="23">
        <v>12.105649303008001</v>
      </c>
      <c r="K100" s="23">
        <v>8.73074101247248</v>
      </c>
    </row>
    <row r="101" spans="1:11" x14ac:dyDescent="0.25">
      <c r="A101" t="s">
        <v>180</v>
      </c>
      <c r="B101" s="23">
        <v>3641</v>
      </c>
      <c r="C101" s="23">
        <v>2540</v>
      </c>
      <c r="D101" s="23">
        <v>318</v>
      </c>
      <c r="E101" s="23">
        <v>481</v>
      </c>
      <c r="F101" s="23">
        <v>301</v>
      </c>
      <c r="G101" s="23">
        <v>1</v>
      </c>
      <c r="H101" s="23">
        <v>69.780219780219696</v>
      </c>
      <c r="I101" s="23">
        <v>8.7362637362637301</v>
      </c>
      <c r="J101" s="23">
        <v>13.214285714285699</v>
      </c>
      <c r="K101" s="23">
        <v>8.2692307692307594</v>
      </c>
    </row>
    <row r="102" spans="1:11" x14ac:dyDescent="0.25">
      <c r="A102" t="s">
        <v>181</v>
      </c>
      <c r="B102" s="23">
        <v>3119</v>
      </c>
      <c r="C102" s="23">
        <v>1871</v>
      </c>
      <c r="D102" s="23">
        <v>278</v>
      </c>
      <c r="E102" s="23">
        <v>512</v>
      </c>
      <c r="F102" s="23">
        <v>458</v>
      </c>
      <c r="G102" s="23" t="s">
        <v>418</v>
      </c>
      <c r="H102" s="23">
        <v>59.9871753767233</v>
      </c>
      <c r="I102" s="23">
        <v>8.91311317730041</v>
      </c>
      <c r="J102" s="23">
        <v>16.4155177941647</v>
      </c>
      <c r="K102" s="23">
        <v>14.6841936518114</v>
      </c>
    </row>
    <row r="103" spans="1:11" x14ac:dyDescent="0.25">
      <c r="A103" t="s">
        <v>182</v>
      </c>
      <c r="B103" s="23">
        <v>6052</v>
      </c>
      <c r="C103" s="23">
        <v>3644</v>
      </c>
      <c r="D103" s="23">
        <v>702</v>
      </c>
      <c r="E103" s="23">
        <v>772</v>
      </c>
      <c r="F103" s="23">
        <v>932</v>
      </c>
      <c r="G103" s="23">
        <v>2</v>
      </c>
      <c r="H103" s="23">
        <v>60.231404958677601</v>
      </c>
      <c r="I103" s="23">
        <v>11.603305785123901</v>
      </c>
      <c r="J103" s="23">
        <v>12.760330578512299</v>
      </c>
      <c r="K103" s="23">
        <v>15.404958677685901</v>
      </c>
    </row>
    <row r="104" spans="1:11" x14ac:dyDescent="0.25">
      <c r="A104" t="s">
        <v>183</v>
      </c>
      <c r="B104" s="23">
        <v>15271</v>
      </c>
      <c r="C104" s="23">
        <v>8546</v>
      </c>
      <c r="D104" s="23">
        <v>2027</v>
      </c>
      <c r="E104" s="23">
        <v>2652</v>
      </c>
      <c r="F104" s="23">
        <v>2042</v>
      </c>
      <c r="G104" s="23">
        <v>4</v>
      </c>
      <c r="H104" s="23">
        <v>55.976943734852902</v>
      </c>
      <c r="I104" s="23">
        <v>13.2770026855308</v>
      </c>
      <c r="J104" s="23">
        <v>17.370799764197201</v>
      </c>
      <c r="K104" s="23">
        <v>13.3752538154188</v>
      </c>
    </row>
    <row r="105" spans="1:11" x14ac:dyDescent="0.25">
      <c r="A105" t="s">
        <v>184</v>
      </c>
      <c r="B105" s="23">
        <v>2444</v>
      </c>
      <c r="C105" s="23">
        <v>1523</v>
      </c>
      <c r="D105" s="23">
        <v>296</v>
      </c>
      <c r="E105" s="23">
        <v>308</v>
      </c>
      <c r="F105" s="23">
        <v>317</v>
      </c>
      <c r="G105" s="23" t="s">
        <v>418</v>
      </c>
      <c r="H105" s="23">
        <v>62.315875613747899</v>
      </c>
      <c r="I105" s="23">
        <v>12.1112929623567</v>
      </c>
      <c r="J105" s="23">
        <v>12.6022913256955</v>
      </c>
      <c r="K105" s="23">
        <v>12.970540098199599</v>
      </c>
    </row>
    <row r="106" spans="1:11" x14ac:dyDescent="0.25">
      <c r="A106" t="s">
        <v>185</v>
      </c>
      <c r="B106" s="23">
        <v>4772</v>
      </c>
      <c r="C106" s="23">
        <v>3020</v>
      </c>
      <c r="D106" s="23">
        <v>542</v>
      </c>
      <c r="E106" s="23">
        <v>779</v>
      </c>
      <c r="F106" s="23">
        <v>428</v>
      </c>
      <c r="G106" s="23">
        <v>3</v>
      </c>
      <c r="H106" s="23">
        <v>63.325644789263997</v>
      </c>
      <c r="I106" s="23">
        <v>11.365066051583099</v>
      </c>
      <c r="J106" s="23">
        <v>16.334661354581598</v>
      </c>
      <c r="K106" s="23">
        <v>8.9746278045711794</v>
      </c>
    </row>
    <row r="107" spans="1:11" x14ac:dyDescent="0.25">
      <c r="A107" t="s">
        <v>186</v>
      </c>
      <c r="B107" s="23">
        <v>9382</v>
      </c>
      <c r="C107" s="23">
        <v>5458</v>
      </c>
      <c r="D107" s="23">
        <v>903</v>
      </c>
      <c r="E107" s="23">
        <v>1506</v>
      </c>
      <c r="F107" s="23">
        <v>1514</v>
      </c>
      <c r="G107" s="23">
        <v>1</v>
      </c>
      <c r="H107" s="23">
        <v>58.181430551113898</v>
      </c>
      <c r="I107" s="23">
        <v>9.6258394627438406</v>
      </c>
      <c r="J107" s="23">
        <v>16.053725615606002</v>
      </c>
      <c r="K107" s="23">
        <v>16.139004370536099</v>
      </c>
    </row>
    <row r="108" spans="1:11" x14ac:dyDescent="0.25">
      <c r="A108" t="s">
        <v>187</v>
      </c>
      <c r="B108" s="23">
        <v>126</v>
      </c>
      <c r="C108" s="23">
        <v>85</v>
      </c>
      <c r="D108" s="23">
        <v>23</v>
      </c>
      <c r="E108" s="23">
        <v>12</v>
      </c>
      <c r="F108" s="23">
        <v>6</v>
      </c>
      <c r="G108" s="23" t="s">
        <v>418</v>
      </c>
      <c r="H108" s="23">
        <v>67.460317460317398</v>
      </c>
      <c r="I108" s="23">
        <v>18.2539682539682</v>
      </c>
      <c r="J108" s="23">
        <v>9.5238095238095202</v>
      </c>
      <c r="K108" s="23">
        <v>4.7619047619047601</v>
      </c>
    </row>
    <row r="109" spans="1:11" x14ac:dyDescent="0.25">
      <c r="A109" t="s">
        <v>188</v>
      </c>
      <c r="B109" s="23">
        <v>147</v>
      </c>
      <c r="C109" s="23">
        <v>116</v>
      </c>
      <c r="D109" s="23" t="s">
        <v>418</v>
      </c>
      <c r="E109" s="23">
        <v>17</v>
      </c>
      <c r="F109" s="23">
        <v>14</v>
      </c>
      <c r="G109" s="23" t="s">
        <v>418</v>
      </c>
      <c r="H109" s="23">
        <v>78.911564625850303</v>
      </c>
      <c r="I109" s="23" t="s">
        <v>418</v>
      </c>
      <c r="J109" s="23">
        <v>11.5646258503401</v>
      </c>
      <c r="K109" s="23">
        <v>9.5238095238095202</v>
      </c>
    </row>
    <row r="110" spans="1:11" x14ac:dyDescent="0.25">
      <c r="A110" t="s">
        <v>189</v>
      </c>
      <c r="B110" s="23">
        <v>4466</v>
      </c>
      <c r="C110" s="23">
        <v>2913</v>
      </c>
      <c r="D110" s="23">
        <v>458</v>
      </c>
      <c r="E110" s="23">
        <v>542</v>
      </c>
      <c r="F110" s="23">
        <v>553</v>
      </c>
      <c r="G110" s="23" t="s">
        <v>418</v>
      </c>
      <c r="H110" s="23">
        <v>65.226153157187596</v>
      </c>
      <c r="I110" s="23">
        <v>10.255261979399901</v>
      </c>
      <c r="J110" s="23">
        <v>12.1361397223466</v>
      </c>
      <c r="K110" s="23">
        <v>12.3824451410658</v>
      </c>
    </row>
    <row r="111" spans="1:11" x14ac:dyDescent="0.25">
      <c r="A111" t="s">
        <v>190</v>
      </c>
      <c r="B111" s="23">
        <v>178</v>
      </c>
      <c r="C111" s="23">
        <v>120</v>
      </c>
      <c r="D111" s="23">
        <v>20</v>
      </c>
      <c r="E111" s="23">
        <v>28</v>
      </c>
      <c r="F111" s="23">
        <v>10</v>
      </c>
      <c r="G111" s="23" t="s">
        <v>418</v>
      </c>
      <c r="H111" s="23">
        <v>67.4157303370786</v>
      </c>
      <c r="I111" s="23">
        <v>11.2359550561797</v>
      </c>
      <c r="J111" s="23">
        <v>15.730337078651599</v>
      </c>
      <c r="K111" s="23">
        <v>5.61797752808988</v>
      </c>
    </row>
    <row r="112" spans="1:11" x14ac:dyDescent="0.25">
      <c r="A112" t="s">
        <v>191</v>
      </c>
      <c r="B112" s="23">
        <v>55864</v>
      </c>
      <c r="C112" s="23">
        <v>33734</v>
      </c>
      <c r="D112" s="23">
        <v>6245</v>
      </c>
      <c r="E112" s="23">
        <v>8547</v>
      </c>
      <c r="F112" s="23">
        <v>7326</v>
      </c>
      <c r="G112" s="23">
        <v>12</v>
      </c>
      <c r="H112" s="23">
        <v>60.398911408723002</v>
      </c>
      <c r="I112" s="23">
        <v>11.1813363890281</v>
      </c>
      <c r="J112" s="23">
        <v>15.3029434935185</v>
      </c>
      <c r="K112" s="23">
        <v>13.116808708730201</v>
      </c>
    </row>
    <row r="113" spans="1:11" x14ac:dyDescent="0.25">
      <c r="A113" t="s">
        <v>386</v>
      </c>
      <c r="B113" s="23">
        <v>27</v>
      </c>
      <c r="C113" s="23">
        <v>27</v>
      </c>
      <c r="D113" s="23" t="s">
        <v>418</v>
      </c>
      <c r="E113" s="23" t="s">
        <v>418</v>
      </c>
      <c r="F113" s="23" t="s">
        <v>418</v>
      </c>
      <c r="G113" s="23" t="s">
        <v>418</v>
      </c>
      <c r="H113" s="23">
        <v>100</v>
      </c>
      <c r="I113" s="23" t="s">
        <v>418</v>
      </c>
      <c r="J113" s="23" t="s">
        <v>418</v>
      </c>
      <c r="K113" s="23" t="s">
        <v>418</v>
      </c>
    </row>
    <row r="114" spans="1:11" x14ac:dyDescent="0.25">
      <c r="A114" t="s">
        <v>192</v>
      </c>
      <c r="B114" s="23">
        <v>3681</v>
      </c>
      <c r="C114" s="23">
        <v>2193</v>
      </c>
      <c r="D114" s="23">
        <v>429</v>
      </c>
      <c r="E114" s="23">
        <v>615</v>
      </c>
      <c r="F114" s="23">
        <v>442</v>
      </c>
      <c r="G114" s="23">
        <v>2</v>
      </c>
      <c r="H114" s="23">
        <v>59.608589290567998</v>
      </c>
      <c r="I114" s="23">
        <v>11.660777385158999</v>
      </c>
      <c r="J114" s="23">
        <v>16.716499048654502</v>
      </c>
      <c r="K114" s="23">
        <v>12.0141342756183</v>
      </c>
    </row>
    <row r="115" spans="1:11" x14ac:dyDescent="0.25">
      <c r="A115" t="s">
        <v>193</v>
      </c>
      <c r="B115" s="23">
        <v>1100</v>
      </c>
      <c r="C115" s="23">
        <v>741</v>
      </c>
      <c r="D115" s="23">
        <v>97</v>
      </c>
      <c r="E115" s="23">
        <v>128</v>
      </c>
      <c r="F115" s="23">
        <v>133</v>
      </c>
      <c r="G115" s="23">
        <v>1</v>
      </c>
      <c r="H115" s="23">
        <v>67.424931756141902</v>
      </c>
      <c r="I115" s="23">
        <v>8.8262056414922601</v>
      </c>
      <c r="J115" s="23">
        <v>11.6469517743403</v>
      </c>
      <c r="K115" s="23">
        <v>12.1019108280254</v>
      </c>
    </row>
    <row r="116" spans="1:11" x14ac:dyDescent="0.25">
      <c r="A116" t="s">
        <v>194</v>
      </c>
      <c r="B116" s="23">
        <v>1344</v>
      </c>
      <c r="C116" s="23">
        <v>945</v>
      </c>
      <c r="D116" s="23">
        <v>116</v>
      </c>
      <c r="E116" s="23">
        <v>169</v>
      </c>
      <c r="F116" s="23">
        <v>114</v>
      </c>
      <c r="G116" s="23" t="s">
        <v>418</v>
      </c>
      <c r="H116" s="23">
        <v>70.3125</v>
      </c>
      <c r="I116" s="23">
        <v>8.6309523809523796</v>
      </c>
      <c r="J116" s="23">
        <v>12.574404761904701</v>
      </c>
      <c r="K116" s="23">
        <v>8.4821428571428505</v>
      </c>
    </row>
    <row r="117" spans="1:11" x14ac:dyDescent="0.25">
      <c r="A117" t="s">
        <v>195</v>
      </c>
      <c r="B117" s="23">
        <v>3673</v>
      </c>
      <c r="C117" s="23">
        <v>2443</v>
      </c>
      <c r="D117" s="23">
        <v>349</v>
      </c>
      <c r="E117" s="23">
        <v>589</v>
      </c>
      <c r="F117" s="23">
        <v>292</v>
      </c>
      <c r="G117" s="23" t="s">
        <v>418</v>
      </c>
      <c r="H117" s="23">
        <v>66.512387693983101</v>
      </c>
      <c r="I117" s="23">
        <v>9.5017696705690096</v>
      </c>
      <c r="J117" s="23">
        <v>16.035937925401502</v>
      </c>
      <c r="K117" s="23">
        <v>7.9499047100462796</v>
      </c>
    </row>
    <row r="118" spans="1:11" x14ac:dyDescent="0.25">
      <c r="A118" t="s">
        <v>196</v>
      </c>
      <c r="B118" s="23">
        <v>3122</v>
      </c>
      <c r="C118" s="23">
        <v>1843</v>
      </c>
      <c r="D118" s="23">
        <v>334</v>
      </c>
      <c r="E118" s="23">
        <v>547</v>
      </c>
      <c r="F118" s="23">
        <v>398</v>
      </c>
      <c r="G118" s="23" t="s">
        <v>418</v>
      </c>
      <c r="H118" s="23">
        <v>59.032671364509902</v>
      </c>
      <c r="I118" s="23">
        <v>10.6982703395259</v>
      </c>
      <c r="J118" s="23">
        <v>17.5208199871877</v>
      </c>
      <c r="K118" s="23">
        <v>12.748238308776401</v>
      </c>
    </row>
    <row r="119" spans="1:11" x14ac:dyDescent="0.25">
      <c r="A119" t="s">
        <v>197</v>
      </c>
      <c r="B119" s="23">
        <v>6118</v>
      </c>
      <c r="C119" s="23">
        <v>3586</v>
      </c>
      <c r="D119" s="23">
        <v>799</v>
      </c>
      <c r="E119" s="23">
        <v>801</v>
      </c>
      <c r="F119" s="23">
        <v>930</v>
      </c>
      <c r="G119" s="23">
        <v>2</v>
      </c>
      <c r="H119" s="23">
        <v>58.633093525179802</v>
      </c>
      <c r="I119" s="23">
        <v>13.064094179202</v>
      </c>
      <c r="J119" s="23">
        <v>13.0967952910398</v>
      </c>
      <c r="K119" s="23">
        <v>15.206017004578101</v>
      </c>
    </row>
    <row r="120" spans="1:11" x14ac:dyDescent="0.25">
      <c r="A120" t="s">
        <v>198</v>
      </c>
      <c r="B120" s="23">
        <v>15515</v>
      </c>
      <c r="C120" s="23">
        <v>8473</v>
      </c>
      <c r="D120" s="23">
        <v>2117</v>
      </c>
      <c r="E120" s="23">
        <v>2733</v>
      </c>
      <c r="F120" s="23">
        <v>2190</v>
      </c>
      <c r="G120" s="23">
        <v>2</v>
      </c>
      <c r="H120" s="23">
        <v>54.618706890994602</v>
      </c>
      <c r="I120" s="23">
        <v>13.646618964739201</v>
      </c>
      <c r="J120" s="23">
        <v>17.6174821117772</v>
      </c>
      <c r="K120" s="23">
        <v>14.1171920324888</v>
      </c>
    </row>
    <row r="121" spans="1:11" x14ac:dyDescent="0.25">
      <c r="A121" t="s">
        <v>199</v>
      </c>
      <c r="B121" s="23">
        <v>2426</v>
      </c>
      <c r="C121" s="23">
        <v>1476</v>
      </c>
      <c r="D121" s="23">
        <v>315</v>
      </c>
      <c r="E121" s="23">
        <v>322</v>
      </c>
      <c r="F121" s="23">
        <v>313</v>
      </c>
      <c r="G121" s="23" t="s">
        <v>418</v>
      </c>
      <c r="H121" s="23">
        <v>60.840890354492899</v>
      </c>
      <c r="I121" s="23">
        <v>12.9843363561417</v>
      </c>
      <c r="J121" s="23">
        <v>13.272877164056</v>
      </c>
      <c r="K121" s="23">
        <v>12.901896125309101</v>
      </c>
    </row>
    <row r="122" spans="1:11" x14ac:dyDescent="0.25">
      <c r="A122" t="s">
        <v>200</v>
      </c>
      <c r="B122" s="23">
        <v>4875</v>
      </c>
      <c r="C122" s="23">
        <v>2927</v>
      </c>
      <c r="D122" s="23">
        <v>595</v>
      </c>
      <c r="E122" s="23">
        <v>796</v>
      </c>
      <c r="F122" s="23">
        <v>555</v>
      </c>
      <c r="G122" s="23">
        <v>2</v>
      </c>
      <c r="H122" s="23">
        <v>60.065667966345103</v>
      </c>
      <c r="I122" s="23">
        <v>12.210137492304501</v>
      </c>
      <c r="J122" s="23">
        <v>16.334906628360301</v>
      </c>
      <c r="K122" s="23">
        <v>11.3892879129899</v>
      </c>
    </row>
    <row r="123" spans="1:11" x14ac:dyDescent="0.25">
      <c r="A123" t="s">
        <v>201</v>
      </c>
      <c r="B123" s="23">
        <v>9394</v>
      </c>
      <c r="C123" s="23">
        <v>5472</v>
      </c>
      <c r="D123" s="23">
        <v>1001</v>
      </c>
      <c r="E123" s="23">
        <v>1524</v>
      </c>
      <c r="F123" s="23">
        <v>1397</v>
      </c>
      <c r="G123" s="23" t="s">
        <v>418</v>
      </c>
      <c r="H123" s="23">
        <v>58.249946774536902</v>
      </c>
      <c r="I123" s="23">
        <v>10.655737704918</v>
      </c>
      <c r="J123" s="23">
        <v>16.2231211411539</v>
      </c>
      <c r="K123" s="23">
        <v>14.871194379391101</v>
      </c>
    </row>
    <row r="124" spans="1:11" x14ac:dyDescent="0.25">
      <c r="A124" t="s">
        <v>202</v>
      </c>
      <c r="B124" s="23">
        <v>139</v>
      </c>
      <c r="C124" s="23">
        <v>86</v>
      </c>
      <c r="D124" s="23">
        <v>17</v>
      </c>
      <c r="E124" s="23">
        <v>25</v>
      </c>
      <c r="F124" s="23">
        <v>11</v>
      </c>
      <c r="G124" s="23" t="s">
        <v>418</v>
      </c>
      <c r="H124" s="23">
        <v>61.870503597122301</v>
      </c>
      <c r="I124" s="23">
        <v>12.2302158273381</v>
      </c>
      <c r="J124" s="23">
        <v>17.985611510791301</v>
      </c>
      <c r="K124" s="23">
        <v>7.9136690647482002</v>
      </c>
    </row>
    <row r="125" spans="1:11" x14ac:dyDescent="0.25">
      <c r="A125" t="s">
        <v>203</v>
      </c>
      <c r="B125" s="23">
        <v>140</v>
      </c>
      <c r="C125" s="23">
        <v>95</v>
      </c>
      <c r="D125" s="23">
        <v>14</v>
      </c>
      <c r="E125" s="23">
        <v>19</v>
      </c>
      <c r="F125" s="23">
        <v>12</v>
      </c>
      <c r="G125" s="23" t="s">
        <v>418</v>
      </c>
      <c r="H125" s="23">
        <v>67.857142857142804</v>
      </c>
      <c r="I125" s="23">
        <v>10</v>
      </c>
      <c r="J125" s="23">
        <v>13.5714285714285</v>
      </c>
      <c r="K125" s="23">
        <v>8.5714285714285694</v>
      </c>
    </row>
    <row r="126" spans="1:11" x14ac:dyDescent="0.25">
      <c r="A126" t="s">
        <v>204</v>
      </c>
      <c r="B126" s="23">
        <v>4558</v>
      </c>
      <c r="C126" s="23">
        <v>2861</v>
      </c>
      <c r="D126" s="23">
        <v>482</v>
      </c>
      <c r="E126" s="23">
        <v>630</v>
      </c>
      <c r="F126" s="23">
        <v>585</v>
      </c>
      <c r="G126" s="23" t="s">
        <v>418</v>
      </c>
      <c r="H126" s="23">
        <v>62.768758227292601</v>
      </c>
      <c r="I126" s="23">
        <v>10.5748135146994</v>
      </c>
      <c r="J126" s="23">
        <v>13.8218516893374</v>
      </c>
      <c r="K126" s="23">
        <v>12.8345765686704</v>
      </c>
    </row>
    <row r="127" spans="1:11" x14ac:dyDescent="0.25">
      <c r="A127" t="s">
        <v>205</v>
      </c>
      <c r="B127" s="23">
        <v>206</v>
      </c>
      <c r="C127" s="23">
        <v>136</v>
      </c>
      <c r="D127" s="23">
        <v>31</v>
      </c>
      <c r="E127" s="23">
        <v>18</v>
      </c>
      <c r="F127" s="23">
        <v>21</v>
      </c>
      <c r="G127" s="23" t="s">
        <v>418</v>
      </c>
      <c r="H127" s="23">
        <v>66.019417475728105</v>
      </c>
      <c r="I127" s="23">
        <v>15.048543689320301</v>
      </c>
      <c r="J127" s="23">
        <v>8.7378640776699008</v>
      </c>
      <c r="K127" s="23">
        <v>10.1941747572815</v>
      </c>
    </row>
    <row r="128" spans="1:11" x14ac:dyDescent="0.25">
      <c r="A128" t="s">
        <v>206</v>
      </c>
      <c r="B128" s="23">
        <v>56298</v>
      </c>
      <c r="C128" s="23">
        <v>33284</v>
      </c>
      <c r="D128" s="23">
        <v>6696</v>
      </c>
      <c r="E128" s="23">
        <v>8916</v>
      </c>
      <c r="F128" s="23">
        <v>7393</v>
      </c>
      <c r="G128" s="23">
        <v>9</v>
      </c>
      <c r="H128" s="23">
        <v>59.130558368420097</v>
      </c>
      <c r="I128" s="23">
        <v>11.895752278420201</v>
      </c>
      <c r="J128" s="23">
        <v>15.839684485423399</v>
      </c>
      <c r="K128" s="23">
        <v>13.134004867736101</v>
      </c>
    </row>
    <row r="129" spans="1:11" x14ac:dyDescent="0.25">
      <c r="A129" t="s">
        <v>387</v>
      </c>
      <c r="B129" s="23">
        <v>7</v>
      </c>
      <c r="C129" s="23">
        <v>7</v>
      </c>
      <c r="D129" s="23" t="s">
        <v>418</v>
      </c>
      <c r="E129" s="23" t="s">
        <v>418</v>
      </c>
      <c r="F129" s="23" t="s">
        <v>418</v>
      </c>
      <c r="G129" s="23" t="s">
        <v>418</v>
      </c>
      <c r="H129" s="23">
        <v>100</v>
      </c>
      <c r="I129" s="23" t="s">
        <v>418</v>
      </c>
      <c r="J129" s="23" t="s">
        <v>418</v>
      </c>
      <c r="K129" s="23" t="s">
        <v>418</v>
      </c>
    </row>
    <row r="130" spans="1:11" x14ac:dyDescent="0.25">
      <c r="A130" t="s">
        <v>207</v>
      </c>
      <c r="B130" s="23">
        <v>3480</v>
      </c>
      <c r="C130" s="23">
        <v>2073</v>
      </c>
      <c r="D130" s="23">
        <v>432</v>
      </c>
      <c r="E130" s="23">
        <v>622</v>
      </c>
      <c r="F130" s="23">
        <v>353</v>
      </c>
      <c r="G130" s="23" t="s">
        <v>418</v>
      </c>
      <c r="H130" s="23">
        <v>59.568965517241303</v>
      </c>
      <c r="I130" s="23">
        <v>12.413793103448199</v>
      </c>
      <c r="J130" s="23">
        <v>17.8735632183908</v>
      </c>
      <c r="K130" s="23">
        <v>10.143678160919499</v>
      </c>
    </row>
    <row r="131" spans="1:11" x14ac:dyDescent="0.25">
      <c r="A131" t="s">
        <v>208</v>
      </c>
      <c r="B131" s="23">
        <v>1145</v>
      </c>
      <c r="C131" s="23">
        <v>740</v>
      </c>
      <c r="D131" s="23">
        <v>113</v>
      </c>
      <c r="E131" s="23">
        <v>134</v>
      </c>
      <c r="F131" s="23">
        <v>158</v>
      </c>
      <c r="G131" s="23" t="s">
        <v>418</v>
      </c>
      <c r="H131" s="23">
        <v>64.628820960698604</v>
      </c>
      <c r="I131" s="23">
        <v>9.8689956331877706</v>
      </c>
      <c r="J131" s="23">
        <v>11.7030567685589</v>
      </c>
      <c r="K131" s="23">
        <v>13.799126637554499</v>
      </c>
    </row>
    <row r="132" spans="1:11" x14ac:dyDescent="0.25">
      <c r="A132" t="s">
        <v>209</v>
      </c>
      <c r="B132" s="23">
        <v>1302</v>
      </c>
      <c r="C132" s="23">
        <v>930</v>
      </c>
      <c r="D132" s="23">
        <v>129</v>
      </c>
      <c r="E132" s="23">
        <v>150</v>
      </c>
      <c r="F132" s="23">
        <v>93</v>
      </c>
      <c r="G132" s="23" t="s">
        <v>418</v>
      </c>
      <c r="H132" s="23">
        <v>71.428571428571402</v>
      </c>
      <c r="I132" s="23">
        <v>9.9078341013824893</v>
      </c>
      <c r="J132" s="23">
        <v>11.5207373271889</v>
      </c>
      <c r="K132" s="23">
        <v>7.1428571428571397</v>
      </c>
    </row>
    <row r="133" spans="1:11" x14ac:dyDescent="0.25">
      <c r="A133" t="s">
        <v>210</v>
      </c>
      <c r="B133" s="23">
        <v>3414</v>
      </c>
      <c r="C133" s="23">
        <v>2288</v>
      </c>
      <c r="D133" s="23">
        <v>331</v>
      </c>
      <c r="E133" s="23">
        <v>489</v>
      </c>
      <c r="F133" s="23">
        <v>304</v>
      </c>
      <c r="G133" s="23">
        <v>2</v>
      </c>
      <c r="H133" s="23">
        <v>67.057444314185204</v>
      </c>
      <c r="I133" s="23">
        <v>9.7010550996482898</v>
      </c>
      <c r="J133" s="23">
        <v>14.3317702227432</v>
      </c>
      <c r="K133" s="23">
        <v>8.9097303634232095</v>
      </c>
    </row>
    <row r="134" spans="1:11" x14ac:dyDescent="0.25">
      <c r="A134" t="s">
        <v>211</v>
      </c>
      <c r="B134" s="23">
        <v>3094</v>
      </c>
      <c r="C134" s="23">
        <v>1857</v>
      </c>
      <c r="D134" s="23">
        <v>347</v>
      </c>
      <c r="E134" s="23">
        <v>504</v>
      </c>
      <c r="F134" s="23">
        <v>386</v>
      </c>
      <c r="G134" s="23" t="s">
        <v>418</v>
      </c>
      <c r="H134" s="23">
        <v>60.019392372333499</v>
      </c>
      <c r="I134" s="23">
        <v>11.2152553329023</v>
      </c>
      <c r="J134" s="23">
        <v>16.289592760180899</v>
      </c>
      <c r="K134" s="23">
        <v>12.475759534583</v>
      </c>
    </row>
    <row r="135" spans="1:11" x14ac:dyDescent="0.25">
      <c r="A135" t="s">
        <v>212</v>
      </c>
      <c r="B135" s="23">
        <v>6198</v>
      </c>
      <c r="C135" s="23">
        <v>3712</v>
      </c>
      <c r="D135" s="23">
        <v>761</v>
      </c>
      <c r="E135" s="23">
        <v>767</v>
      </c>
      <c r="F135" s="23">
        <v>956</v>
      </c>
      <c r="G135" s="23">
        <v>2</v>
      </c>
      <c r="H135" s="23">
        <v>59.9096191091026</v>
      </c>
      <c r="I135" s="23">
        <v>12.282117495158101</v>
      </c>
      <c r="J135" s="23">
        <v>12.378954163976699</v>
      </c>
      <c r="K135" s="23">
        <v>15.429309231762399</v>
      </c>
    </row>
    <row r="136" spans="1:11" x14ac:dyDescent="0.25">
      <c r="A136" t="s">
        <v>213</v>
      </c>
      <c r="B136" s="23">
        <v>15135</v>
      </c>
      <c r="C136" s="23">
        <v>8484</v>
      </c>
      <c r="D136" s="23">
        <v>2127</v>
      </c>
      <c r="E136" s="23">
        <v>2585</v>
      </c>
      <c r="F136" s="23">
        <v>1929</v>
      </c>
      <c r="G136" s="23">
        <v>10</v>
      </c>
      <c r="H136" s="23">
        <v>56.092561983471001</v>
      </c>
      <c r="I136" s="23">
        <v>14.062809917355301</v>
      </c>
      <c r="J136" s="23">
        <v>17.090909090909001</v>
      </c>
      <c r="K136" s="23">
        <v>12.753719008264399</v>
      </c>
    </row>
    <row r="137" spans="1:11" x14ac:dyDescent="0.25">
      <c r="A137" t="s">
        <v>214</v>
      </c>
      <c r="B137" s="23">
        <v>2336</v>
      </c>
      <c r="C137" s="23">
        <v>1466</v>
      </c>
      <c r="D137" s="23">
        <v>265</v>
      </c>
      <c r="E137" s="23">
        <v>339</v>
      </c>
      <c r="F137" s="23">
        <v>266</v>
      </c>
      <c r="G137" s="23" t="s">
        <v>418</v>
      </c>
      <c r="H137" s="23">
        <v>62.7568493150685</v>
      </c>
      <c r="I137" s="23">
        <v>11.3441780821917</v>
      </c>
      <c r="J137" s="23">
        <v>14.511986301369801</v>
      </c>
      <c r="K137" s="23">
        <v>11.386986301369801</v>
      </c>
    </row>
    <row r="138" spans="1:11" x14ac:dyDescent="0.25">
      <c r="A138" t="s">
        <v>215</v>
      </c>
      <c r="B138" s="23">
        <v>4678</v>
      </c>
      <c r="C138" s="23">
        <v>2795</v>
      </c>
      <c r="D138" s="23">
        <v>581</v>
      </c>
      <c r="E138" s="23">
        <v>741</v>
      </c>
      <c r="F138" s="23">
        <v>561</v>
      </c>
      <c r="G138" s="23" t="s">
        <v>418</v>
      </c>
      <c r="H138" s="23">
        <v>59.747755451047396</v>
      </c>
      <c r="I138" s="23">
        <v>12.4198375374091</v>
      </c>
      <c r="J138" s="23">
        <v>15.840102607952099</v>
      </c>
      <c r="K138" s="23">
        <v>11.9923044035912</v>
      </c>
    </row>
    <row r="139" spans="1:11" x14ac:dyDescent="0.25">
      <c r="A139" t="s">
        <v>216</v>
      </c>
      <c r="B139" s="23">
        <v>9191</v>
      </c>
      <c r="C139" s="23">
        <v>5319</v>
      </c>
      <c r="D139" s="23">
        <v>946</v>
      </c>
      <c r="E139" s="23">
        <v>1421</v>
      </c>
      <c r="F139" s="23">
        <v>1503</v>
      </c>
      <c r="G139" s="23">
        <v>2</v>
      </c>
      <c r="H139" s="23">
        <v>57.884427032321199</v>
      </c>
      <c r="I139" s="23">
        <v>10.2949178365436</v>
      </c>
      <c r="J139" s="23">
        <v>15.464141908804001</v>
      </c>
      <c r="K139" s="23">
        <v>16.356513222330999</v>
      </c>
    </row>
    <row r="140" spans="1:11" x14ac:dyDescent="0.25">
      <c r="A140" t="s">
        <v>217</v>
      </c>
      <c r="B140" s="23">
        <v>143</v>
      </c>
      <c r="C140" s="23">
        <v>87</v>
      </c>
      <c r="D140" s="23">
        <v>27</v>
      </c>
      <c r="E140" s="23">
        <v>17</v>
      </c>
      <c r="F140" s="23">
        <v>12</v>
      </c>
      <c r="G140" s="23" t="s">
        <v>418</v>
      </c>
      <c r="H140" s="23">
        <v>60.839160839160797</v>
      </c>
      <c r="I140" s="23">
        <v>18.881118881118802</v>
      </c>
      <c r="J140" s="23">
        <v>11.8881118881118</v>
      </c>
      <c r="K140" s="23">
        <v>8.3916083916083899</v>
      </c>
    </row>
    <row r="141" spans="1:11" x14ac:dyDescent="0.25">
      <c r="A141" t="s">
        <v>218</v>
      </c>
      <c r="B141" s="23">
        <v>179</v>
      </c>
      <c r="C141" s="23">
        <v>125</v>
      </c>
      <c r="D141" s="23">
        <v>21</v>
      </c>
      <c r="E141" s="23">
        <v>17</v>
      </c>
      <c r="F141" s="23">
        <v>15</v>
      </c>
      <c r="G141" s="23">
        <v>1</v>
      </c>
      <c r="H141" s="23">
        <v>70.224719101123597</v>
      </c>
      <c r="I141" s="23">
        <v>11.797752808988699</v>
      </c>
      <c r="J141" s="23">
        <v>9.5505617977528008</v>
      </c>
      <c r="K141" s="23">
        <v>8.4269662921348303</v>
      </c>
    </row>
    <row r="142" spans="1:11" x14ac:dyDescent="0.25">
      <c r="A142" t="s">
        <v>219</v>
      </c>
      <c r="B142" s="23">
        <v>4298</v>
      </c>
      <c r="C142" s="23">
        <v>2737</v>
      </c>
      <c r="D142" s="23">
        <v>464</v>
      </c>
      <c r="E142" s="23">
        <v>577</v>
      </c>
      <c r="F142" s="23">
        <v>520</v>
      </c>
      <c r="G142" s="23" t="s">
        <v>418</v>
      </c>
      <c r="H142" s="23">
        <v>63.6807817589576</v>
      </c>
      <c r="I142" s="23">
        <v>10.7957189390414</v>
      </c>
      <c r="J142" s="23">
        <v>13.424848766868299</v>
      </c>
      <c r="K142" s="23">
        <v>12.098650535132601</v>
      </c>
    </row>
    <row r="143" spans="1:11" x14ac:dyDescent="0.25">
      <c r="A143" t="s">
        <v>220</v>
      </c>
      <c r="B143" s="23">
        <v>195</v>
      </c>
      <c r="C143" s="23">
        <v>127</v>
      </c>
      <c r="D143" s="23">
        <v>30</v>
      </c>
      <c r="E143" s="23">
        <v>22</v>
      </c>
      <c r="F143" s="23">
        <v>16</v>
      </c>
      <c r="G143" s="23" t="s">
        <v>418</v>
      </c>
      <c r="H143" s="23">
        <v>65.128205128205096</v>
      </c>
      <c r="I143" s="23">
        <v>15.3846153846153</v>
      </c>
      <c r="J143" s="23">
        <v>11.282051282051199</v>
      </c>
      <c r="K143" s="23">
        <v>8.2051282051282008</v>
      </c>
    </row>
    <row r="144" spans="1:11" x14ac:dyDescent="0.25">
      <c r="A144" t="s">
        <v>221</v>
      </c>
      <c r="B144" s="23">
        <v>54788</v>
      </c>
      <c r="C144" s="23">
        <v>32740</v>
      </c>
      <c r="D144" s="23">
        <v>6574</v>
      </c>
      <c r="E144" s="23">
        <v>8385</v>
      </c>
      <c r="F144" s="23">
        <v>7072</v>
      </c>
      <c r="G144" s="23">
        <v>17</v>
      </c>
      <c r="H144" s="23">
        <v>59.776158916214698</v>
      </c>
      <c r="I144" s="23">
        <v>12.0027021599021</v>
      </c>
      <c r="J144" s="23">
        <v>15.3091964725858</v>
      </c>
      <c r="K144" s="23">
        <v>12.9119424512972</v>
      </c>
    </row>
    <row r="145" spans="1:11" x14ac:dyDescent="0.25">
      <c r="A145" t="s">
        <v>222</v>
      </c>
      <c r="B145" s="23">
        <v>3356</v>
      </c>
      <c r="C145" s="23">
        <v>2019</v>
      </c>
      <c r="D145" s="23">
        <v>425</v>
      </c>
      <c r="E145" s="23">
        <v>579</v>
      </c>
      <c r="F145" s="23">
        <v>333</v>
      </c>
      <c r="G145" s="23" t="s">
        <v>418</v>
      </c>
      <c r="H145" s="23">
        <v>60.160905840285999</v>
      </c>
      <c r="I145" s="23">
        <v>12.663885578069101</v>
      </c>
      <c r="J145" s="23">
        <v>17.252681764004699</v>
      </c>
      <c r="K145" s="23">
        <v>9.9225268176400405</v>
      </c>
    </row>
    <row r="146" spans="1:11" x14ac:dyDescent="0.25">
      <c r="A146" t="s">
        <v>223</v>
      </c>
      <c r="B146" s="23">
        <v>1106</v>
      </c>
      <c r="C146" s="23">
        <v>684</v>
      </c>
      <c r="D146" s="23">
        <v>102</v>
      </c>
      <c r="E146" s="23">
        <v>152</v>
      </c>
      <c r="F146" s="23">
        <v>168</v>
      </c>
      <c r="G146" s="23" t="s">
        <v>418</v>
      </c>
      <c r="H146" s="23">
        <v>61.844484629294698</v>
      </c>
      <c r="I146" s="23">
        <v>9.2224231464737798</v>
      </c>
      <c r="J146" s="23">
        <v>13.743218806509899</v>
      </c>
      <c r="K146" s="23">
        <v>15.1898734177215</v>
      </c>
    </row>
    <row r="147" spans="1:11" x14ac:dyDescent="0.25">
      <c r="A147" t="s">
        <v>224</v>
      </c>
      <c r="B147" s="23">
        <v>1229</v>
      </c>
      <c r="C147" s="23">
        <v>846</v>
      </c>
      <c r="D147" s="23">
        <v>130</v>
      </c>
      <c r="E147" s="23">
        <v>156</v>
      </c>
      <c r="F147" s="23">
        <v>97</v>
      </c>
      <c r="G147" s="23" t="s">
        <v>418</v>
      </c>
      <c r="H147" s="23">
        <v>68.836452400325399</v>
      </c>
      <c r="I147" s="23">
        <v>10.577705451586599</v>
      </c>
      <c r="J147" s="23">
        <v>12.6932465419039</v>
      </c>
      <c r="K147" s="23">
        <v>7.89259560618388</v>
      </c>
    </row>
    <row r="148" spans="1:11" x14ac:dyDescent="0.25">
      <c r="A148" t="s">
        <v>225</v>
      </c>
      <c r="B148" s="23">
        <v>3368</v>
      </c>
      <c r="C148" s="23">
        <v>2226</v>
      </c>
      <c r="D148" s="23">
        <v>337</v>
      </c>
      <c r="E148" s="23">
        <v>505</v>
      </c>
      <c r="F148" s="23">
        <v>297</v>
      </c>
      <c r="G148" s="23">
        <v>3</v>
      </c>
      <c r="H148" s="23">
        <v>66.151560178305999</v>
      </c>
      <c r="I148" s="23">
        <v>10.014858841010399</v>
      </c>
      <c r="J148" s="23">
        <v>15.007429420505201</v>
      </c>
      <c r="K148" s="23">
        <v>8.8261515601782996</v>
      </c>
    </row>
    <row r="149" spans="1:11" x14ac:dyDescent="0.25">
      <c r="A149" t="s">
        <v>226</v>
      </c>
      <c r="B149" s="23">
        <v>3059</v>
      </c>
      <c r="C149" s="23">
        <v>1850</v>
      </c>
      <c r="D149" s="23">
        <v>379</v>
      </c>
      <c r="E149" s="23">
        <v>477</v>
      </c>
      <c r="F149" s="23">
        <v>353</v>
      </c>
      <c r="G149" s="23" t="s">
        <v>418</v>
      </c>
      <c r="H149" s="23">
        <v>60.477280156913999</v>
      </c>
      <c r="I149" s="23">
        <v>12.3896698267407</v>
      </c>
      <c r="J149" s="23">
        <v>15.5933311539718</v>
      </c>
      <c r="K149" s="23">
        <v>11.5397188623733</v>
      </c>
    </row>
    <row r="150" spans="1:11" x14ac:dyDescent="0.25">
      <c r="A150" t="s">
        <v>227</v>
      </c>
      <c r="B150" s="23">
        <v>6166</v>
      </c>
      <c r="C150" s="23">
        <v>3651</v>
      </c>
      <c r="D150" s="23">
        <v>841</v>
      </c>
      <c r="E150" s="23">
        <v>780</v>
      </c>
      <c r="F150" s="23">
        <v>894</v>
      </c>
      <c r="G150" s="23" t="s">
        <v>418</v>
      </c>
      <c r="H150" s="23">
        <v>59.211806681803402</v>
      </c>
      <c r="I150" s="23">
        <v>13.639312358092701</v>
      </c>
      <c r="J150" s="23">
        <v>12.650016217969499</v>
      </c>
      <c r="K150" s="23">
        <v>14.498864742134201</v>
      </c>
    </row>
    <row r="151" spans="1:11" x14ac:dyDescent="0.25">
      <c r="A151" t="s">
        <v>228</v>
      </c>
      <c r="B151" s="23">
        <v>14527</v>
      </c>
      <c r="C151" s="23">
        <v>7881</v>
      </c>
      <c r="D151" s="23">
        <v>2237</v>
      </c>
      <c r="E151" s="23">
        <v>2525</v>
      </c>
      <c r="F151" s="23">
        <v>1876</v>
      </c>
      <c r="G151" s="23">
        <v>8</v>
      </c>
      <c r="H151" s="23">
        <v>54.280597837316598</v>
      </c>
      <c r="I151" s="23">
        <v>15.4073972036641</v>
      </c>
      <c r="J151" s="23">
        <v>17.3910048901439</v>
      </c>
      <c r="K151" s="23">
        <v>12.9210000688752</v>
      </c>
    </row>
    <row r="152" spans="1:11" x14ac:dyDescent="0.25">
      <c r="A152" t="s">
        <v>229</v>
      </c>
      <c r="B152" s="23">
        <v>2257</v>
      </c>
      <c r="C152" s="23">
        <v>1410</v>
      </c>
      <c r="D152" s="23">
        <v>283</v>
      </c>
      <c r="E152" s="23">
        <v>313</v>
      </c>
      <c r="F152" s="23">
        <v>251</v>
      </c>
      <c r="G152" s="23" t="s">
        <v>418</v>
      </c>
      <c r="H152" s="23">
        <v>62.472308373947698</v>
      </c>
      <c r="I152" s="23">
        <v>12.5387682764731</v>
      </c>
      <c r="J152" s="23">
        <v>13.8679663269827</v>
      </c>
      <c r="K152" s="23">
        <v>11.120957022596301</v>
      </c>
    </row>
    <row r="153" spans="1:11" x14ac:dyDescent="0.25">
      <c r="A153" t="s">
        <v>230</v>
      </c>
      <c r="B153" s="23">
        <v>4621</v>
      </c>
      <c r="C153" s="23">
        <v>2705</v>
      </c>
      <c r="D153" s="23">
        <v>632</v>
      </c>
      <c r="E153" s="23">
        <v>797</v>
      </c>
      <c r="F153" s="23">
        <v>487</v>
      </c>
      <c r="G153" s="23" t="s">
        <v>418</v>
      </c>
      <c r="H153" s="23">
        <v>58.537113178965598</v>
      </c>
      <c r="I153" s="23">
        <v>13.676693356416299</v>
      </c>
      <c r="J153" s="23">
        <v>17.247349058645302</v>
      </c>
      <c r="K153" s="23">
        <v>10.5388444059727</v>
      </c>
    </row>
    <row r="154" spans="1:11" x14ac:dyDescent="0.25">
      <c r="A154" t="s">
        <v>231</v>
      </c>
      <c r="B154" s="23">
        <v>9345</v>
      </c>
      <c r="C154" s="23">
        <v>5087</v>
      </c>
      <c r="D154" s="23">
        <v>981</v>
      </c>
      <c r="E154" s="23">
        <v>1781</v>
      </c>
      <c r="F154" s="23">
        <v>1495</v>
      </c>
      <c r="G154" s="23">
        <v>1</v>
      </c>
      <c r="H154" s="23">
        <v>54.441352739726</v>
      </c>
      <c r="I154" s="23">
        <v>10.4987157534246</v>
      </c>
      <c r="J154" s="23">
        <v>19.060359589040999</v>
      </c>
      <c r="K154" s="23">
        <v>15.999571917808201</v>
      </c>
    </row>
    <row r="155" spans="1:11" x14ac:dyDescent="0.25">
      <c r="A155" t="s">
        <v>232</v>
      </c>
      <c r="B155" s="23">
        <v>124</v>
      </c>
      <c r="C155" s="23">
        <v>77</v>
      </c>
      <c r="D155" s="23">
        <v>22</v>
      </c>
      <c r="E155" s="23">
        <v>16</v>
      </c>
      <c r="F155" s="23">
        <v>9</v>
      </c>
      <c r="G155" s="23" t="s">
        <v>418</v>
      </c>
      <c r="H155" s="23">
        <v>62.096774193548299</v>
      </c>
      <c r="I155" s="23">
        <v>17.7419354838709</v>
      </c>
      <c r="J155" s="23">
        <v>12.9032258064516</v>
      </c>
      <c r="K155" s="23">
        <v>7.2580645161290303</v>
      </c>
    </row>
    <row r="156" spans="1:11" x14ac:dyDescent="0.25">
      <c r="A156" t="s">
        <v>233</v>
      </c>
      <c r="B156" s="23">
        <v>143</v>
      </c>
      <c r="C156" s="23">
        <v>110</v>
      </c>
      <c r="D156" s="23">
        <v>13</v>
      </c>
      <c r="E156" s="23">
        <v>10</v>
      </c>
      <c r="F156" s="23">
        <v>10</v>
      </c>
      <c r="G156" s="23" t="s">
        <v>418</v>
      </c>
      <c r="H156" s="23">
        <v>76.923076923076906</v>
      </c>
      <c r="I156" s="23">
        <v>9.0909090909090899</v>
      </c>
      <c r="J156" s="23">
        <v>6.9930069930069898</v>
      </c>
      <c r="K156" s="23">
        <v>6.9930069930069898</v>
      </c>
    </row>
    <row r="157" spans="1:11" x14ac:dyDescent="0.25">
      <c r="A157" t="s">
        <v>234</v>
      </c>
      <c r="B157" s="23">
        <v>4198</v>
      </c>
      <c r="C157" s="23">
        <v>2537</v>
      </c>
      <c r="D157" s="23">
        <v>488</v>
      </c>
      <c r="E157" s="23">
        <v>688</v>
      </c>
      <c r="F157" s="23">
        <v>484</v>
      </c>
      <c r="G157" s="23">
        <v>1</v>
      </c>
      <c r="H157" s="23">
        <v>60.447939004050497</v>
      </c>
      <c r="I157" s="23">
        <v>11.627352871098401</v>
      </c>
      <c r="J157" s="23">
        <v>16.3926614248272</v>
      </c>
      <c r="K157" s="23">
        <v>11.5320467000238</v>
      </c>
    </row>
    <row r="158" spans="1:11" x14ac:dyDescent="0.25">
      <c r="A158" t="s">
        <v>235</v>
      </c>
      <c r="B158" s="23">
        <v>192</v>
      </c>
      <c r="C158" s="23">
        <v>122</v>
      </c>
      <c r="D158" s="23">
        <v>29</v>
      </c>
      <c r="E158" s="23">
        <v>31</v>
      </c>
      <c r="F158" s="23">
        <v>10</v>
      </c>
      <c r="G158" s="23" t="s">
        <v>418</v>
      </c>
      <c r="H158" s="23">
        <v>63.5416666666666</v>
      </c>
      <c r="I158" s="23">
        <v>15.1041666666666</v>
      </c>
      <c r="J158" s="23">
        <v>16.1458333333333</v>
      </c>
      <c r="K158" s="23">
        <v>5.2083333333333304</v>
      </c>
    </row>
    <row r="159" spans="1:11" x14ac:dyDescent="0.25">
      <c r="A159" t="s">
        <v>236</v>
      </c>
      <c r="B159" s="23">
        <v>53691</v>
      </c>
      <c r="C159" s="23">
        <v>31205</v>
      </c>
      <c r="D159" s="23">
        <v>6899</v>
      </c>
      <c r="E159" s="23">
        <v>8810</v>
      </c>
      <c r="F159" s="23">
        <v>6764</v>
      </c>
      <c r="G159" s="23">
        <v>13</v>
      </c>
      <c r="H159" s="23">
        <v>58.133686053876801</v>
      </c>
      <c r="I159" s="23">
        <v>12.852565296769599</v>
      </c>
      <c r="J159" s="23">
        <v>16.412683035880601</v>
      </c>
      <c r="K159" s="23">
        <v>12.601065613472899</v>
      </c>
    </row>
    <row r="160" spans="1:11" x14ac:dyDescent="0.25">
      <c r="A160" t="s">
        <v>237</v>
      </c>
      <c r="B160" s="23">
        <v>3416</v>
      </c>
      <c r="C160" s="23">
        <v>1963</v>
      </c>
      <c r="D160" s="23">
        <v>491</v>
      </c>
      <c r="E160" s="23">
        <v>609</v>
      </c>
      <c r="F160" s="23">
        <v>353</v>
      </c>
      <c r="G160" s="23" t="s">
        <v>418</v>
      </c>
      <c r="H160" s="23">
        <v>57.464871194379398</v>
      </c>
      <c r="I160" s="23">
        <v>14.373536299765799</v>
      </c>
      <c r="J160" s="23">
        <v>17.827868852459002</v>
      </c>
      <c r="K160" s="23">
        <v>10.333723653395699</v>
      </c>
    </row>
    <row r="161" spans="1:11" x14ac:dyDescent="0.25">
      <c r="A161" t="s">
        <v>238</v>
      </c>
      <c r="B161" s="23">
        <v>1013</v>
      </c>
      <c r="C161" s="23">
        <v>618</v>
      </c>
      <c r="D161" s="23">
        <v>121</v>
      </c>
      <c r="E161" s="23">
        <v>121</v>
      </c>
      <c r="F161" s="23">
        <v>153</v>
      </c>
      <c r="G161" s="23" t="s">
        <v>418</v>
      </c>
      <c r="H161" s="23">
        <v>61.006910167818297</v>
      </c>
      <c r="I161" s="23">
        <v>11.9447186574531</v>
      </c>
      <c r="J161" s="23">
        <v>11.9447186574531</v>
      </c>
      <c r="K161" s="23">
        <v>15.1036525172754</v>
      </c>
    </row>
    <row r="162" spans="1:11" x14ac:dyDescent="0.25">
      <c r="A162" t="s">
        <v>239</v>
      </c>
      <c r="B162" s="23">
        <v>1172</v>
      </c>
      <c r="C162" s="23">
        <v>805</v>
      </c>
      <c r="D162" s="23">
        <v>119</v>
      </c>
      <c r="E162" s="23">
        <v>140</v>
      </c>
      <c r="F162" s="23">
        <v>108</v>
      </c>
      <c r="G162" s="23" t="s">
        <v>418</v>
      </c>
      <c r="H162" s="23">
        <v>68.686006825938506</v>
      </c>
      <c r="I162" s="23">
        <v>10.153583617747399</v>
      </c>
      <c r="J162" s="23">
        <v>11.9453924914675</v>
      </c>
      <c r="K162" s="23">
        <v>9.2150170648464105</v>
      </c>
    </row>
    <row r="163" spans="1:11" x14ac:dyDescent="0.25">
      <c r="A163" t="s">
        <v>240</v>
      </c>
      <c r="B163" s="23">
        <v>3372</v>
      </c>
      <c r="C163" s="23">
        <v>2176</v>
      </c>
      <c r="D163" s="23">
        <v>370</v>
      </c>
      <c r="E163" s="23">
        <v>529</v>
      </c>
      <c r="F163" s="23">
        <v>295</v>
      </c>
      <c r="G163" s="23">
        <v>2</v>
      </c>
      <c r="H163" s="23">
        <v>64.569732937685401</v>
      </c>
      <c r="I163" s="23">
        <v>10.9792284866468</v>
      </c>
      <c r="J163" s="23">
        <v>15.697329376854499</v>
      </c>
      <c r="K163" s="23">
        <v>8.7537091988130502</v>
      </c>
    </row>
    <row r="164" spans="1:11" x14ac:dyDescent="0.25">
      <c r="A164" t="s">
        <v>241</v>
      </c>
      <c r="B164" s="23">
        <v>3057</v>
      </c>
      <c r="C164" s="23">
        <v>1822</v>
      </c>
      <c r="D164" s="23">
        <v>360</v>
      </c>
      <c r="E164" s="23">
        <v>526</v>
      </c>
      <c r="F164" s="23">
        <v>348</v>
      </c>
      <c r="G164" s="23">
        <v>1</v>
      </c>
      <c r="H164" s="23">
        <v>59.620418848167503</v>
      </c>
      <c r="I164" s="23">
        <v>11.780104712041799</v>
      </c>
      <c r="J164" s="23">
        <v>17.212041884816699</v>
      </c>
      <c r="K164" s="23">
        <v>11.387434554973799</v>
      </c>
    </row>
    <row r="165" spans="1:11" x14ac:dyDescent="0.25">
      <c r="A165" t="s">
        <v>242</v>
      </c>
      <c r="B165" s="23">
        <v>6117</v>
      </c>
      <c r="C165" s="23">
        <v>3531</v>
      </c>
      <c r="D165" s="23">
        <v>863</v>
      </c>
      <c r="E165" s="23">
        <v>782</v>
      </c>
      <c r="F165" s="23">
        <v>941</v>
      </c>
      <c r="G165" s="23" t="s">
        <v>418</v>
      </c>
      <c r="H165" s="23">
        <v>57.724374693477202</v>
      </c>
      <c r="I165" s="23">
        <v>14.108222985123399</v>
      </c>
      <c r="J165" s="23">
        <v>12.7840444662416</v>
      </c>
      <c r="K165" s="23">
        <v>15.383357855157699</v>
      </c>
    </row>
    <row r="166" spans="1:11" x14ac:dyDescent="0.25">
      <c r="A166" t="s">
        <v>243</v>
      </c>
      <c r="B166" s="23">
        <v>14809</v>
      </c>
      <c r="C166" s="23">
        <v>7732</v>
      </c>
      <c r="D166" s="23">
        <v>2406</v>
      </c>
      <c r="E166" s="23">
        <v>2698</v>
      </c>
      <c r="F166" s="23">
        <v>1970</v>
      </c>
      <c r="G166" s="23">
        <v>3</v>
      </c>
      <c r="H166" s="23">
        <v>52.222072132919003</v>
      </c>
      <c r="I166" s="23">
        <v>16.250168850466</v>
      </c>
      <c r="J166" s="23">
        <v>18.222342293664699</v>
      </c>
      <c r="K166" s="23">
        <v>13.305416722950101</v>
      </c>
    </row>
    <row r="167" spans="1:11" x14ac:dyDescent="0.25">
      <c r="A167" t="s">
        <v>244</v>
      </c>
      <c r="B167" s="23">
        <v>2258</v>
      </c>
      <c r="C167" s="23">
        <v>1365</v>
      </c>
      <c r="D167" s="23">
        <v>295</v>
      </c>
      <c r="E167" s="23">
        <v>344</v>
      </c>
      <c r="F167" s="23">
        <v>254</v>
      </c>
      <c r="G167" s="23" t="s">
        <v>418</v>
      </c>
      <c r="H167" s="23">
        <v>60.451727192205396</v>
      </c>
      <c r="I167" s="23">
        <v>13.064658990256801</v>
      </c>
      <c r="J167" s="23">
        <v>15.234720992028301</v>
      </c>
      <c r="K167" s="23">
        <v>11.2488928255093</v>
      </c>
    </row>
    <row r="168" spans="1:11" x14ac:dyDescent="0.25">
      <c r="A168" t="s">
        <v>245</v>
      </c>
      <c r="B168" s="23">
        <v>4635</v>
      </c>
      <c r="C168" s="23">
        <v>2699</v>
      </c>
      <c r="D168" s="23">
        <v>671</v>
      </c>
      <c r="E168" s="23">
        <v>798</v>
      </c>
      <c r="F168" s="23">
        <v>465</v>
      </c>
      <c r="G168" s="23">
        <v>2</v>
      </c>
      <c r="H168" s="23">
        <v>58.255989639542399</v>
      </c>
      <c r="I168" s="23">
        <v>14.483056334988101</v>
      </c>
      <c r="J168" s="23">
        <v>17.224260738182601</v>
      </c>
      <c r="K168" s="23">
        <v>10.0366932872868</v>
      </c>
    </row>
    <row r="169" spans="1:11" x14ac:dyDescent="0.25">
      <c r="A169" t="s">
        <v>246</v>
      </c>
      <c r="B169" s="23">
        <v>9047</v>
      </c>
      <c r="C169" s="23">
        <v>4987</v>
      </c>
      <c r="D169" s="23">
        <v>1011</v>
      </c>
      <c r="E169" s="23">
        <v>1587</v>
      </c>
      <c r="F169" s="23">
        <v>1460</v>
      </c>
      <c r="G169" s="23">
        <v>2</v>
      </c>
      <c r="H169" s="23">
        <v>55.135433941404003</v>
      </c>
      <c r="I169" s="23">
        <v>11.1774461028192</v>
      </c>
      <c r="J169" s="23">
        <v>17.545605306799299</v>
      </c>
      <c r="K169" s="23">
        <v>16.141514648977299</v>
      </c>
    </row>
    <row r="170" spans="1:11" x14ac:dyDescent="0.25">
      <c r="A170" t="s">
        <v>247</v>
      </c>
      <c r="B170" s="23">
        <v>139</v>
      </c>
      <c r="C170" s="23">
        <v>84</v>
      </c>
      <c r="D170" s="23">
        <v>22</v>
      </c>
      <c r="E170" s="23">
        <v>23</v>
      </c>
      <c r="F170" s="23">
        <v>10</v>
      </c>
      <c r="G170" s="23" t="s">
        <v>418</v>
      </c>
      <c r="H170" s="23">
        <v>60.431654676258901</v>
      </c>
      <c r="I170" s="23">
        <v>15.8273381294964</v>
      </c>
      <c r="J170" s="23">
        <v>16.546762589928001</v>
      </c>
      <c r="K170" s="23">
        <v>7.1942446043165402</v>
      </c>
    </row>
    <row r="171" spans="1:11" x14ac:dyDescent="0.25">
      <c r="A171" t="s">
        <v>248</v>
      </c>
      <c r="B171" s="23">
        <v>153</v>
      </c>
      <c r="C171" s="23">
        <v>100</v>
      </c>
      <c r="D171" s="23">
        <v>21</v>
      </c>
      <c r="E171" s="23">
        <v>22</v>
      </c>
      <c r="F171" s="23">
        <v>10</v>
      </c>
      <c r="G171" s="23" t="s">
        <v>418</v>
      </c>
      <c r="H171" s="23">
        <v>65.359477124183002</v>
      </c>
      <c r="I171" s="23">
        <v>13.7254901960784</v>
      </c>
      <c r="J171" s="23">
        <v>14.3790849673202</v>
      </c>
      <c r="K171" s="23">
        <v>6.5359477124182996</v>
      </c>
    </row>
    <row r="172" spans="1:11" x14ac:dyDescent="0.25">
      <c r="A172" t="s">
        <v>249</v>
      </c>
      <c r="B172" s="23">
        <v>4353</v>
      </c>
      <c r="C172" s="23">
        <v>2640</v>
      </c>
      <c r="D172" s="23">
        <v>453</v>
      </c>
      <c r="E172" s="23">
        <v>757</v>
      </c>
      <c r="F172" s="23">
        <v>503</v>
      </c>
      <c r="G172" s="23" t="s">
        <v>418</v>
      </c>
      <c r="H172" s="23">
        <v>60.647829083390697</v>
      </c>
      <c r="I172" s="23">
        <v>10.406616126809</v>
      </c>
      <c r="J172" s="23">
        <v>17.390305536411599</v>
      </c>
      <c r="K172" s="23">
        <v>11.5552492533884</v>
      </c>
    </row>
    <row r="173" spans="1:11" x14ac:dyDescent="0.25">
      <c r="A173" t="s">
        <v>250</v>
      </c>
      <c r="B173" s="23">
        <v>171</v>
      </c>
      <c r="C173" s="23">
        <v>104</v>
      </c>
      <c r="D173" s="23">
        <v>29</v>
      </c>
      <c r="E173" s="23">
        <v>28</v>
      </c>
      <c r="F173" s="23">
        <v>10</v>
      </c>
      <c r="G173" s="23" t="s">
        <v>418</v>
      </c>
      <c r="H173" s="23">
        <v>60.8187134502923</v>
      </c>
      <c r="I173" s="23">
        <v>16.959064327485301</v>
      </c>
      <c r="J173" s="23">
        <v>16.3742690058479</v>
      </c>
      <c r="K173" s="23">
        <v>5.8479532163742602</v>
      </c>
    </row>
    <row r="174" spans="1:11" x14ac:dyDescent="0.25">
      <c r="A174" t="s">
        <v>251</v>
      </c>
      <c r="B174" s="23">
        <v>53712</v>
      </c>
      <c r="C174" s="23">
        <v>30626</v>
      </c>
      <c r="D174" s="23">
        <v>7232</v>
      </c>
      <c r="E174" s="23">
        <v>8964</v>
      </c>
      <c r="F174" s="23">
        <v>6880</v>
      </c>
      <c r="G174" s="23">
        <v>10</v>
      </c>
      <c r="H174" s="23">
        <v>57.029533350713102</v>
      </c>
      <c r="I174" s="23">
        <v>13.466909984730499</v>
      </c>
      <c r="J174" s="23">
        <v>16.692115749878901</v>
      </c>
      <c r="K174" s="23">
        <v>12.811440914677201</v>
      </c>
    </row>
    <row r="175" spans="1:11" x14ac:dyDescent="0.25">
      <c r="A175" t="s">
        <v>252</v>
      </c>
      <c r="B175" s="23">
        <v>3349</v>
      </c>
      <c r="C175" s="23">
        <v>1878</v>
      </c>
      <c r="D175" s="23">
        <v>461</v>
      </c>
      <c r="E175" s="23">
        <v>674</v>
      </c>
      <c r="F175" s="23">
        <v>336</v>
      </c>
      <c r="G175" s="23" t="s">
        <v>418</v>
      </c>
      <c r="H175" s="23">
        <v>56.076440728575598</v>
      </c>
      <c r="I175" s="23">
        <v>13.7653030755449</v>
      </c>
      <c r="J175" s="23">
        <v>20.125410570319499</v>
      </c>
      <c r="K175" s="23">
        <v>10.0328456255598</v>
      </c>
    </row>
    <row r="176" spans="1:11" x14ac:dyDescent="0.25">
      <c r="A176" t="s">
        <v>253</v>
      </c>
      <c r="B176" s="23">
        <v>1031</v>
      </c>
      <c r="C176" s="23">
        <v>592</v>
      </c>
      <c r="D176" s="23">
        <v>115</v>
      </c>
      <c r="E176" s="23">
        <v>163</v>
      </c>
      <c r="F176" s="23">
        <v>160</v>
      </c>
      <c r="G176" s="23">
        <v>1</v>
      </c>
      <c r="H176" s="23">
        <v>57.475728155339802</v>
      </c>
      <c r="I176" s="23">
        <v>11.1650485436893</v>
      </c>
      <c r="J176" s="23">
        <v>15.825242718446599</v>
      </c>
      <c r="K176" s="23">
        <v>15.533980582524199</v>
      </c>
    </row>
    <row r="177" spans="1:11" x14ac:dyDescent="0.25">
      <c r="A177" t="s">
        <v>254</v>
      </c>
      <c r="B177" s="23">
        <v>1237</v>
      </c>
      <c r="C177" s="23">
        <v>835</v>
      </c>
      <c r="D177" s="23">
        <v>144</v>
      </c>
      <c r="E177" s="23">
        <v>138</v>
      </c>
      <c r="F177" s="23">
        <v>120</v>
      </c>
      <c r="G177" s="23" t="s">
        <v>418</v>
      </c>
      <c r="H177" s="23">
        <v>67.502021018593297</v>
      </c>
      <c r="I177" s="23">
        <v>11.641067097817199</v>
      </c>
      <c r="J177" s="23">
        <v>11.156022635408201</v>
      </c>
      <c r="K177" s="23">
        <v>9.7008892481810793</v>
      </c>
    </row>
    <row r="178" spans="1:11" x14ac:dyDescent="0.25">
      <c r="A178" t="s">
        <v>255</v>
      </c>
      <c r="B178" s="23">
        <v>3259</v>
      </c>
      <c r="C178" s="23">
        <v>2089</v>
      </c>
      <c r="D178" s="23">
        <v>411</v>
      </c>
      <c r="E178" s="23">
        <v>484</v>
      </c>
      <c r="F178" s="23">
        <v>271</v>
      </c>
      <c r="G178" s="23">
        <v>4</v>
      </c>
      <c r="H178" s="23">
        <v>64.178187403993803</v>
      </c>
      <c r="I178" s="23">
        <v>12.626728110599</v>
      </c>
      <c r="J178" s="23">
        <v>14.8694316436251</v>
      </c>
      <c r="K178" s="23">
        <v>8.3256528417818707</v>
      </c>
    </row>
    <row r="179" spans="1:11" x14ac:dyDescent="0.25">
      <c r="A179" t="s">
        <v>256</v>
      </c>
      <c r="B179" s="23">
        <v>3035</v>
      </c>
      <c r="C179" s="23">
        <v>1764</v>
      </c>
      <c r="D179" s="23">
        <v>409</v>
      </c>
      <c r="E179" s="23">
        <v>473</v>
      </c>
      <c r="F179" s="23">
        <v>389</v>
      </c>
      <c r="G179" s="23" t="s">
        <v>418</v>
      </c>
      <c r="H179" s="23">
        <v>58.121911037891202</v>
      </c>
      <c r="I179" s="23">
        <v>13.4761120263591</v>
      </c>
      <c r="J179" s="23">
        <v>15.584843492586399</v>
      </c>
      <c r="K179" s="23">
        <v>12.817133443163</v>
      </c>
    </row>
    <row r="180" spans="1:11" x14ac:dyDescent="0.25">
      <c r="A180" t="s">
        <v>257</v>
      </c>
      <c r="B180" s="23">
        <v>6317</v>
      </c>
      <c r="C180" s="23">
        <v>3653</v>
      </c>
      <c r="D180" s="23">
        <v>935</v>
      </c>
      <c r="E180" s="23">
        <v>849</v>
      </c>
      <c r="F180" s="23">
        <v>873</v>
      </c>
      <c r="G180" s="23">
        <v>7</v>
      </c>
      <c r="H180" s="23">
        <v>57.8922345483359</v>
      </c>
      <c r="I180" s="23">
        <v>14.817749603803399</v>
      </c>
      <c r="J180" s="23">
        <v>13.454833597464299</v>
      </c>
      <c r="K180" s="23">
        <v>13.8351822503961</v>
      </c>
    </row>
    <row r="181" spans="1:11" x14ac:dyDescent="0.25">
      <c r="A181" t="s">
        <v>258</v>
      </c>
      <c r="B181" s="23">
        <v>14577</v>
      </c>
      <c r="C181" s="23">
        <v>7605</v>
      </c>
      <c r="D181" s="23">
        <v>2486</v>
      </c>
      <c r="E181" s="23">
        <v>2680</v>
      </c>
      <c r="F181" s="23">
        <v>1801</v>
      </c>
      <c r="G181" s="23">
        <v>5</v>
      </c>
      <c r="H181" s="23">
        <v>52.189129838045503</v>
      </c>
      <c r="I181" s="23">
        <v>17.0601152895964</v>
      </c>
      <c r="J181" s="23">
        <v>18.391435629975199</v>
      </c>
      <c r="K181" s="23">
        <v>12.3593192423826</v>
      </c>
    </row>
    <row r="182" spans="1:11" x14ac:dyDescent="0.25">
      <c r="A182" t="s">
        <v>259</v>
      </c>
      <c r="B182" s="23">
        <v>2176</v>
      </c>
      <c r="C182" s="23">
        <v>1280</v>
      </c>
      <c r="D182" s="23">
        <v>312</v>
      </c>
      <c r="E182" s="23">
        <v>343</v>
      </c>
      <c r="F182" s="23">
        <v>241</v>
      </c>
      <c r="G182" s="23" t="s">
        <v>418</v>
      </c>
      <c r="H182" s="23">
        <v>58.823529411764703</v>
      </c>
      <c r="I182" s="23">
        <v>14.338235294117601</v>
      </c>
      <c r="J182" s="23">
        <v>15.762867647058799</v>
      </c>
      <c r="K182" s="23">
        <v>11.075367647058799</v>
      </c>
    </row>
    <row r="183" spans="1:11" x14ac:dyDescent="0.25">
      <c r="A183" t="s">
        <v>260</v>
      </c>
      <c r="B183" s="23">
        <v>4363</v>
      </c>
      <c r="C183" s="23">
        <v>2562</v>
      </c>
      <c r="D183" s="23">
        <v>593</v>
      </c>
      <c r="E183" s="23">
        <v>765</v>
      </c>
      <c r="F183" s="23">
        <v>443</v>
      </c>
      <c r="G183" s="23" t="s">
        <v>418</v>
      </c>
      <c r="H183" s="23">
        <v>58.721063488425301</v>
      </c>
      <c r="I183" s="23">
        <v>13.5915654366261</v>
      </c>
      <c r="J183" s="23">
        <v>17.5338070135228</v>
      </c>
      <c r="K183" s="23">
        <v>10.1535640614256</v>
      </c>
    </row>
    <row r="184" spans="1:11" x14ac:dyDescent="0.25">
      <c r="A184" t="s">
        <v>261</v>
      </c>
      <c r="B184" s="23">
        <v>9144</v>
      </c>
      <c r="C184" s="23">
        <v>4933</v>
      </c>
      <c r="D184" s="23">
        <v>1140</v>
      </c>
      <c r="E184" s="23">
        <v>1646</v>
      </c>
      <c r="F184" s="23">
        <v>1424</v>
      </c>
      <c r="G184" s="23">
        <v>1</v>
      </c>
      <c r="H184" s="23">
        <v>53.953844471180098</v>
      </c>
      <c r="I184" s="23">
        <v>12.4685551788253</v>
      </c>
      <c r="J184" s="23">
        <v>18.002843705567098</v>
      </c>
      <c r="K184" s="23">
        <v>15.574756644427399</v>
      </c>
    </row>
    <row r="185" spans="1:11" x14ac:dyDescent="0.25">
      <c r="A185" t="s">
        <v>262</v>
      </c>
      <c r="B185" s="23">
        <v>124</v>
      </c>
      <c r="C185" s="23">
        <v>76</v>
      </c>
      <c r="D185" s="23">
        <v>22</v>
      </c>
      <c r="E185" s="23">
        <v>18</v>
      </c>
      <c r="F185" s="23">
        <v>8</v>
      </c>
      <c r="G185" s="23" t="s">
        <v>418</v>
      </c>
      <c r="H185" s="23">
        <v>61.290322580645103</v>
      </c>
      <c r="I185" s="23">
        <v>17.7419354838709</v>
      </c>
      <c r="J185" s="23">
        <v>14.516129032258</v>
      </c>
      <c r="K185" s="23">
        <v>6.4516129032257998</v>
      </c>
    </row>
    <row r="186" spans="1:11" x14ac:dyDescent="0.25">
      <c r="A186" t="s">
        <v>263</v>
      </c>
      <c r="B186" s="23">
        <v>125</v>
      </c>
      <c r="C186" s="23">
        <v>86</v>
      </c>
      <c r="D186" s="23">
        <v>11</v>
      </c>
      <c r="E186" s="23">
        <v>21</v>
      </c>
      <c r="F186" s="23">
        <v>7</v>
      </c>
      <c r="G186" s="23" t="s">
        <v>418</v>
      </c>
      <c r="H186" s="23">
        <v>68.8</v>
      </c>
      <c r="I186" s="23">
        <v>8.7999999999999901</v>
      </c>
      <c r="J186" s="23">
        <v>16.8</v>
      </c>
      <c r="K186" s="23">
        <v>5.6</v>
      </c>
    </row>
    <row r="187" spans="1:11" x14ac:dyDescent="0.25">
      <c r="A187" t="s">
        <v>264</v>
      </c>
      <c r="B187" s="23">
        <v>4097</v>
      </c>
      <c r="C187" s="23">
        <v>2454</v>
      </c>
      <c r="D187" s="23">
        <v>491</v>
      </c>
      <c r="E187" s="23">
        <v>684</v>
      </c>
      <c r="F187" s="23">
        <v>468</v>
      </c>
      <c r="G187" s="23" t="s">
        <v>418</v>
      </c>
      <c r="H187" s="23">
        <v>59.897485965340401</v>
      </c>
      <c r="I187" s="23">
        <v>11.984378813766099</v>
      </c>
      <c r="J187" s="23">
        <v>16.695142787405398</v>
      </c>
      <c r="K187" s="23">
        <v>11.4229924334879</v>
      </c>
    </row>
    <row r="188" spans="1:11" x14ac:dyDescent="0.25">
      <c r="A188" t="s">
        <v>265</v>
      </c>
      <c r="B188" s="23">
        <v>182</v>
      </c>
      <c r="C188" s="23">
        <v>111</v>
      </c>
      <c r="D188" s="23">
        <v>32</v>
      </c>
      <c r="E188" s="23">
        <v>20</v>
      </c>
      <c r="F188" s="23">
        <v>18</v>
      </c>
      <c r="G188" s="23">
        <v>1</v>
      </c>
      <c r="H188" s="23">
        <v>61.325966850828699</v>
      </c>
      <c r="I188" s="23">
        <v>17.6795580110497</v>
      </c>
      <c r="J188" s="23">
        <v>11.049723756905999</v>
      </c>
      <c r="K188" s="23">
        <v>9.94475138121547</v>
      </c>
    </row>
    <row r="189" spans="1:11" x14ac:dyDescent="0.25">
      <c r="A189" t="s">
        <v>266</v>
      </c>
      <c r="B189" s="23">
        <v>53016</v>
      </c>
      <c r="C189" s="23">
        <v>29918</v>
      </c>
      <c r="D189" s="23">
        <v>7562</v>
      </c>
      <c r="E189" s="23">
        <v>8958</v>
      </c>
      <c r="F189" s="23">
        <v>6559</v>
      </c>
      <c r="G189" s="23">
        <v>19</v>
      </c>
      <c r="H189" s="23">
        <v>56.4522520142649</v>
      </c>
      <c r="I189" s="23">
        <v>14.2687321923882</v>
      </c>
      <c r="J189" s="23">
        <v>16.902843557182401</v>
      </c>
      <c r="K189" s="23">
        <v>12.376172236164299</v>
      </c>
    </row>
    <row r="190" spans="1:11" x14ac:dyDescent="0.25">
      <c r="A190" t="s">
        <v>267</v>
      </c>
      <c r="B190" s="23">
        <v>3245</v>
      </c>
      <c r="C190" s="23">
        <v>1779</v>
      </c>
      <c r="D190" s="23">
        <v>502</v>
      </c>
      <c r="E190" s="23">
        <v>601</v>
      </c>
      <c r="F190" s="23">
        <v>363</v>
      </c>
      <c r="G190" s="23" t="s">
        <v>418</v>
      </c>
      <c r="H190" s="23">
        <v>54.822804314329701</v>
      </c>
      <c r="I190" s="23">
        <v>15.469953775038499</v>
      </c>
      <c r="J190" s="23">
        <v>18.520801232665601</v>
      </c>
      <c r="K190" s="23">
        <v>11.1864406779661</v>
      </c>
    </row>
    <row r="191" spans="1:11" x14ac:dyDescent="0.25">
      <c r="A191" t="s">
        <v>268</v>
      </c>
      <c r="B191" s="23">
        <v>958</v>
      </c>
      <c r="C191" s="23">
        <v>550</v>
      </c>
      <c r="D191" s="23">
        <v>130</v>
      </c>
      <c r="E191" s="23">
        <v>115</v>
      </c>
      <c r="F191" s="23">
        <v>163</v>
      </c>
      <c r="G191" s="23" t="s">
        <v>418</v>
      </c>
      <c r="H191" s="23">
        <v>57.411273486429998</v>
      </c>
      <c r="I191" s="23">
        <v>13.569937369519799</v>
      </c>
      <c r="J191" s="23">
        <v>12.0041753653444</v>
      </c>
      <c r="K191" s="23">
        <v>17.014613778705598</v>
      </c>
    </row>
    <row r="192" spans="1:11" x14ac:dyDescent="0.25">
      <c r="A192" t="s">
        <v>269</v>
      </c>
      <c r="B192" s="23">
        <v>1196</v>
      </c>
      <c r="C192" s="23">
        <v>780</v>
      </c>
      <c r="D192" s="23">
        <v>169</v>
      </c>
      <c r="E192" s="23">
        <v>125</v>
      </c>
      <c r="F192" s="23">
        <v>122</v>
      </c>
      <c r="G192" s="23" t="s">
        <v>418</v>
      </c>
      <c r="H192" s="23">
        <v>65.2173913043478</v>
      </c>
      <c r="I192" s="23">
        <v>14.130434782608599</v>
      </c>
      <c r="J192" s="23">
        <v>10.4515050167224</v>
      </c>
      <c r="K192" s="23">
        <v>10.200668896321</v>
      </c>
    </row>
    <row r="193" spans="1:11" x14ac:dyDescent="0.25">
      <c r="A193" t="s">
        <v>270</v>
      </c>
      <c r="B193" s="23">
        <v>3237</v>
      </c>
      <c r="C193" s="23">
        <v>2069</v>
      </c>
      <c r="D193" s="23">
        <v>381</v>
      </c>
      <c r="E193" s="23">
        <v>502</v>
      </c>
      <c r="F193" s="23">
        <v>285</v>
      </c>
      <c r="G193" s="23" t="s">
        <v>418</v>
      </c>
      <c r="H193" s="23">
        <v>63.917207290701199</v>
      </c>
      <c r="I193" s="23">
        <v>11.77015755329</v>
      </c>
      <c r="J193" s="23">
        <v>15.5081865925239</v>
      </c>
      <c r="K193" s="23">
        <v>8.8044485634846996</v>
      </c>
    </row>
    <row r="194" spans="1:11" x14ac:dyDescent="0.25">
      <c r="A194" t="s">
        <v>271</v>
      </c>
      <c r="B194" s="23">
        <v>3011</v>
      </c>
      <c r="C194" s="23">
        <v>1727</v>
      </c>
      <c r="D194" s="23">
        <v>409</v>
      </c>
      <c r="E194" s="23">
        <v>475</v>
      </c>
      <c r="F194" s="23">
        <v>400</v>
      </c>
      <c r="G194" s="23" t="s">
        <v>418</v>
      </c>
      <c r="H194" s="23">
        <v>57.356360013284601</v>
      </c>
      <c r="I194" s="23">
        <v>13.5835270674194</v>
      </c>
      <c r="J194" s="23">
        <v>15.7754898704749</v>
      </c>
      <c r="K194" s="23">
        <v>13.284623048820899</v>
      </c>
    </row>
    <row r="195" spans="1:11" x14ac:dyDescent="0.25">
      <c r="A195" t="s">
        <v>272</v>
      </c>
      <c r="B195" s="23">
        <v>6103</v>
      </c>
      <c r="C195" s="23">
        <v>3507</v>
      </c>
      <c r="D195" s="23">
        <v>952</v>
      </c>
      <c r="E195" s="23">
        <v>816</v>
      </c>
      <c r="F195" s="23">
        <v>828</v>
      </c>
      <c r="G195" s="23" t="s">
        <v>418</v>
      </c>
      <c r="H195" s="23">
        <v>57.463542520071996</v>
      </c>
      <c r="I195" s="23">
        <v>15.5988857938718</v>
      </c>
      <c r="J195" s="23">
        <v>13.370473537604401</v>
      </c>
      <c r="K195" s="23">
        <v>13.5670981484515</v>
      </c>
    </row>
    <row r="196" spans="1:11" x14ac:dyDescent="0.25">
      <c r="A196" t="s">
        <v>273</v>
      </c>
      <c r="B196" s="23">
        <v>14399</v>
      </c>
      <c r="C196" s="23">
        <v>7601</v>
      </c>
      <c r="D196" s="23">
        <v>2583</v>
      </c>
      <c r="E196" s="23">
        <v>2608</v>
      </c>
      <c r="F196" s="23">
        <v>1600</v>
      </c>
      <c r="G196" s="23">
        <v>7</v>
      </c>
      <c r="H196" s="23">
        <v>52.814063368538001</v>
      </c>
      <c r="I196" s="23">
        <v>17.9474708171206</v>
      </c>
      <c r="J196" s="23">
        <v>18.121178432462401</v>
      </c>
      <c r="K196" s="23">
        <v>11.1172873818788</v>
      </c>
    </row>
    <row r="197" spans="1:11" x14ac:dyDescent="0.25">
      <c r="A197" t="s">
        <v>274</v>
      </c>
      <c r="B197" s="23">
        <v>2118</v>
      </c>
      <c r="C197" s="23">
        <v>1235</v>
      </c>
      <c r="D197" s="23">
        <v>335</v>
      </c>
      <c r="E197" s="23">
        <v>324</v>
      </c>
      <c r="F197" s="23">
        <v>224</v>
      </c>
      <c r="G197" s="23" t="s">
        <v>418</v>
      </c>
      <c r="H197" s="23">
        <v>58.309726156751601</v>
      </c>
      <c r="I197" s="23">
        <v>15.816808309726101</v>
      </c>
      <c r="J197" s="23">
        <v>15.297450424929099</v>
      </c>
      <c r="K197" s="23">
        <v>10.576015108592999</v>
      </c>
    </row>
    <row r="198" spans="1:11" x14ac:dyDescent="0.25">
      <c r="A198" t="s">
        <v>275</v>
      </c>
      <c r="B198" s="23">
        <v>4349</v>
      </c>
      <c r="C198" s="23">
        <v>2383</v>
      </c>
      <c r="D198" s="23">
        <v>658</v>
      </c>
      <c r="E198" s="23">
        <v>837</v>
      </c>
      <c r="F198" s="23">
        <v>470</v>
      </c>
      <c r="G198" s="23">
        <v>1</v>
      </c>
      <c r="H198" s="23">
        <v>54.806807727690803</v>
      </c>
      <c r="I198" s="23">
        <v>15.1333946642134</v>
      </c>
      <c r="J198" s="23">
        <v>19.2502299908003</v>
      </c>
      <c r="K198" s="23">
        <v>10.809567617295301</v>
      </c>
    </row>
    <row r="199" spans="1:11" x14ac:dyDescent="0.25">
      <c r="A199" t="s">
        <v>276</v>
      </c>
      <c r="B199" s="23">
        <v>8963</v>
      </c>
      <c r="C199" s="23">
        <v>4869</v>
      </c>
      <c r="D199" s="23">
        <v>1154</v>
      </c>
      <c r="E199" s="23">
        <v>1597</v>
      </c>
      <c r="F199" s="23">
        <v>1342</v>
      </c>
      <c r="G199" s="23">
        <v>1</v>
      </c>
      <c r="H199" s="23">
        <v>54.329390760990798</v>
      </c>
      <c r="I199" s="23">
        <v>12.8765900468645</v>
      </c>
      <c r="J199" s="23">
        <v>17.8196831064494</v>
      </c>
      <c r="K199" s="23">
        <v>14.9743360856951</v>
      </c>
    </row>
    <row r="200" spans="1:11" x14ac:dyDescent="0.25">
      <c r="A200" t="s">
        <v>277</v>
      </c>
      <c r="B200" s="23">
        <v>111</v>
      </c>
      <c r="C200" s="23">
        <v>72</v>
      </c>
      <c r="D200" s="23">
        <v>20</v>
      </c>
      <c r="E200" s="23">
        <v>12</v>
      </c>
      <c r="F200" s="23">
        <v>7</v>
      </c>
      <c r="G200" s="23" t="s">
        <v>418</v>
      </c>
      <c r="H200" s="23">
        <v>64.864864864864799</v>
      </c>
      <c r="I200" s="23">
        <v>18.018018018018001</v>
      </c>
      <c r="J200" s="23">
        <v>10.8108108108108</v>
      </c>
      <c r="K200" s="23">
        <v>6.3063063063062996</v>
      </c>
    </row>
    <row r="201" spans="1:11" x14ac:dyDescent="0.25">
      <c r="A201" t="s">
        <v>278</v>
      </c>
      <c r="B201" s="23">
        <v>138</v>
      </c>
      <c r="C201" s="23">
        <v>97</v>
      </c>
      <c r="D201" s="23">
        <v>15</v>
      </c>
      <c r="E201" s="23">
        <v>19</v>
      </c>
      <c r="F201" s="23">
        <v>7</v>
      </c>
      <c r="G201" s="23" t="s">
        <v>418</v>
      </c>
      <c r="H201" s="23">
        <v>70.289855072463695</v>
      </c>
      <c r="I201" s="23">
        <v>10.869565217391299</v>
      </c>
      <c r="J201" s="23">
        <v>13.768115942028899</v>
      </c>
      <c r="K201" s="23">
        <v>5.0724637681159397</v>
      </c>
    </row>
    <row r="202" spans="1:11" x14ac:dyDescent="0.25">
      <c r="A202" t="s">
        <v>279</v>
      </c>
      <c r="B202" s="23">
        <v>4021</v>
      </c>
      <c r="C202" s="23">
        <v>2470</v>
      </c>
      <c r="D202" s="23">
        <v>483</v>
      </c>
      <c r="E202" s="23">
        <v>651</v>
      </c>
      <c r="F202" s="23">
        <v>417</v>
      </c>
      <c r="G202" s="23" t="s">
        <v>418</v>
      </c>
      <c r="H202" s="23">
        <v>61.427505595622897</v>
      </c>
      <c r="I202" s="23">
        <v>12.011937329022601</v>
      </c>
      <c r="J202" s="23">
        <v>16.190002486943499</v>
      </c>
      <c r="K202" s="23">
        <v>10.370554588410799</v>
      </c>
    </row>
    <row r="203" spans="1:11" x14ac:dyDescent="0.25">
      <c r="A203" t="s">
        <v>280</v>
      </c>
      <c r="B203" s="23">
        <v>180</v>
      </c>
      <c r="C203" s="23">
        <v>112</v>
      </c>
      <c r="D203" s="23">
        <v>24</v>
      </c>
      <c r="E203" s="23">
        <v>30</v>
      </c>
      <c r="F203" s="23">
        <v>14</v>
      </c>
      <c r="G203" s="23" t="s">
        <v>418</v>
      </c>
      <c r="H203" s="23">
        <v>62.2222222222222</v>
      </c>
      <c r="I203" s="23">
        <v>13.3333333333333</v>
      </c>
      <c r="J203" s="23">
        <v>16.6666666666666</v>
      </c>
      <c r="K203" s="23">
        <v>7.7777777777777697</v>
      </c>
    </row>
    <row r="204" spans="1:11" x14ac:dyDescent="0.25">
      <c r="A204" t="s">
        <v>281</v>
      </c>
      <c r="B204" s="23">
        <v>52033</v>
      </c>
      <c r="C204" s="23">
        <v>29255</v>
      </c>
      <c r="D204" s="23">
        <v>7815</v>
      </c>
      <c r="E204" s="23">
        <v>8712</v>
      </c>
      <c r="F204" s="23">
        <v>6242</v>
      </c>
      <c r="G204" s="23">
        <v>9</v>
      </c>
      <c r="H204" s="23">
        <v>56.233661387052102</v>
      </c>
      <c r="I204" s="23">
        <v>15.021912963247701</v>
      </c>
      <c r="J204" s="23">
        <v>16.746117176687601</v>
      </c>
      <c r="K204" s="23">
        <v>11.998308473012401</v>
      </c>
    </row>
    <row r="205" spans="1:11" x14ac:dyDescent="0.25">
      <c r="A205" t="s">
        <v>388</v>
      </c>
      <c r="B205" s="23">
        <v>4</v>
      </c>
      <c r="C205" s="23">
        <v>4</v>
      </c>
      <c r="D205" s="23" t="s">
        <v>418</v>
      </c>
      <c r="E205" s="23" t="s">
        <v>418</v>
      </c>
      <c r="F205" s="23" t="s">
        <v>418</v>
      </c>
      <c r="G205" s="23" t="s">
        <v>418</v>
      </c>
      <c r="H205" s="23">
        <v>100</v>
      </c>
      <c r="I205" s="23" t="s">
        <v>418</v>
      </c>
      <c r="J205" s="23" t="s">
        <v>418</v>
      </c>
      <c r="K205" s="23" t="s">
        <v>418</v>
      </c>
    </row>
    <row r="206" spans="1:11" x14ac:dyDescent="0.25">
      <c r="A206" t="s">
        <v>282</v>
      </c>
      <c r="B206" s="23">
        <v>3129</v>
      </c>
      <c r="C206" s="23">
        <v>1634</v>
      </c>
      <c r="D206" s="23">
        <v>558</v>
      </c>
      <c r="E206" s="23">
        <v>618</v>
      </c>
      <c r="F206" s="23">
        <v>319</v>
      </c>
      <c r="G206" s="23" t="s">
        <v>418</v>
      </c>
      <c r="H206" s="23">
        <v>52.221156919143397</v>
      </c>
      <c r="I206" s="23">
        <v>17.833173537871499</v>
      </c>
      <c r="J206" s="23">
        <v>19.750719079578101</v>
      </c>
      <c r="K206" s="23">
        <v>10.1949504634068</v>
      </c>
    </row>
    <row r="207" spans="1:11" x14ac:dyDescent="0.25">
      <c r="A207" t="s">
        <v>283</v>
      </c>
      <c r="B207" s="23">
        <v>968</v>
      </c>
      <c r="C207" s="23">
        <v>557</v>
      </c>
      <c r="D207" s="23">
        <v>120</v>
      </c>
      <c r="E207" s="23">
        <v>158</v>
      </c>
      <c r="F207" s="23">
        <v>133</v>
      </c>
      <c r="G207" s="23" t="s">
        <v>418</v>
      </c>
      <c r="H207" s="23">
        <v>57.541322314049502</v>
      </c>
      <c r="I207" s="23">
        <v>12.396694214876</v>
      </c>
      <c r="J207" s="23">
        <v>16.322314049586701</v>
      </c>
      <c r="K207" s="23">
        <v>13.7396694214876</v>
      </c>
    </row>
    <row r="208" spans="1:11" x14ac:dyDescent="0.25">
      <c r="A208" t="s">
        <v>284</v>
      </c>
      <c r="B208" s="23">
        <v>1224</v>
      </c>
      <c r="C208" s="23">
        <v>812</v>
      </c>
      <c r="D208" s="23">
        <v>166</v>
      </c>
      <c r="E208" s="23">
        <v>126</v>
      </c>
      <c r="F208" s="23">
        <v>120</v>
      </c>
      <c r="G208" s="23" t="s">
        <v>418</v>
      </c>
      <c r="H208" s="23">
        <v>66.339869281045694</v>
      </c>
      <c r="I208" s="23">
        <v>13.562091503267901</v>
      </c>
      <c r="J208" s="23">
        <v>10.294117647058799</v>
      </c>
      <c r="K208" s="23">
        <v>9.8039215686274499</v>
      </c>
    </row>
    <row r="209" spans="1:11" x14ac:dyDescent="0.25">
      <c r="A209" t="s">
        <v>285</v>
      </c>
      <c r="B209" s="23">
        <v>3088</v>
      </c>
      <c r="C209" s="23">
        <v>1965</v>
      </c>
      <c r="D209" s="23">
        <v>388</v>
      </c>
      <c r="E209" s="23">
        <v>475</v>
      </c>
      <c r="F209" s="23">
        <v>257</v>
      </c>
      <c r="G209" s="23">
        <v>3</v>
      </c>
      <c r="H209" s="23">
        <v>63.695299837925397</v>
      </c>
      <c r="I209" s="23">
        <v>12.5769854132901</v>
      </c>
      <c r="J209" s="23">
        <v>15.397082658022599</v>
      </c>
      <c r="K209" s="23">
        <v>8.3306320907617497</v>
      </c>
    </row>
    <row r="210" spans="1:11" x14ac:dyDescent="0.25">
      <c r="A210" t="s">
        <v>286</v>
      </c>
      <c r="B210" s="23">
        <v>2932</v>
      </c>
      <c r="C210" s="23">
        <v>1643</v>
      </c>
      <c r="D210" s="23">
        <v>419</v>
      </c>
      <c r="E210" s="23">
        <v>490</v>
      </c>
      <c r="F210" s="23">
        <v>378</v>
      </c>
      <c r="G210" s="23">
        <v>2</v>
      </c>
      <c r="H210" s="23">
        <v>56.075085324231999</v>
      </c>
      <c r="I210" s="23">
        <v>14.3003412969283</v>
      </c>
      <c r="J210" s="23">
        <v>16.723549488054601</v>
      </c>
      <c r="K210" s="23">
        <v>12.9010238907849</v>
      </c>
    </row>
    <row r="211" spans="1:11" x14ac:dyDescent="0.25">
      <c r="A211" t="s">
        <v>287</v>
      </c>
      <c r="B211" s="23">
        <v>5799</v>
      </c>
      <c r="C211" s="23">
        <v>3262</v>
      </c>
      <c r="D211" s="23">
        <v>945</v>
      </c>
      <c r="E211" s="23">
        <v>802</v>
      </c>
      <c r="F211" s="23">
        <v>789</v>
      </c>
      <c r="G211" s="23">
        <v>1</v>
      </c>
      <c r="H211" s="23">
        <v>56.260779579165202</v>
      </c>
      <c r="I211" s="23">
        <v>16.298723697826802</v>
      </c>
      <c r="J211" s="23">
        <v>13.8323559848223</v>
      </c>
      <c r="K211" s="23">
        <v>13.608140738185501</v>
      </c>
    </row>
    <row r="212" spans="1:11" x14ac:dyDescent="0.25">
      <c r="A212" t="s">
        <v>288</v>
      </c>
      <c r="B212" s="23">
        <v>14210</v>
      </c>
      <c r="C212" s="23">
        <v>7393</v>
      </c>
      <c r="D212" s="23">
        <v>2546</v>
      </c>
      <c r="E212" s="23">
        <v>2519</v>
      </c>
      <c r="F212" s="23">
        <v>1708</v>
      </c>
      <c r="G212" s="23">
        <v>44</v>
      </c>
      <c r="H212" s="23">
        <v>52.1883382747423</v>
      </c>
      <c r="I212" s="23">
        <v>17.972610475787</v>
      </c>
      <c r="J212" s="23">
        <v>17.782013271212701</v>
      </c>
      <c r="K212" s="23">
        <v>12.057037978257799</v>
      </c>
    </row>
    <row r="213" spans="1:11" x14ac:dyDescent="0.25">
      <c r="A213" t="s">
        <v>289</v>
      </c>
      <c r="B213" s="23">
        <v>2031</v>
      </c>
      <c r="C213" s="23">
        <v>1152</v>
      </c>
      <c r="D213" s="23">
        <v>363</v>
      </c>
      <c r="E213" s="23">
        <v>307</v>
      </c>
      <c r="F213" s="23">
        <v>209</v>
      </c>
      <c r="G213" s="23" t="s">
        <v>418</v>
      </c>
      <c r="H213" s="23">
        <v>56.7208271787296</v>
      </c>
      <c r="I213" s="23">
        <v>17.872968980797602</v>
      </c>
      <c r="J213" s="23">
        <v>15.115706548498199</v>
      </c>
      <c r="K213" s="23">
        <v>10.290497291974299</v>
      </c>
    </row>
    <row r="214" spans="1:11" x14ac:dyDescent="0.25">
      <c r="A214" t="s">
        <v>290</v>
      </c>
      <c r="B214" s="23">
        <v>4262</v>
      </c>
      <c r="C214" s="23">
        <v>2372</v>
      </c>
      <c r="D214" s="23">
        <v>688</v>
      </c>
      <c r="E214" s="23">
        <v>739</v>
      </c>
      <c r="F214" s="23">
        <v>458</v>
      </c>
      <c r="G214" s="23">
        <v>5</v>
      </c>
      <c r="H214" s="23">
        <v>55.719990603711501</v>
      </c>
      <c r="I214" s="23">
        <v>16.161616161616099</v>
      </c>
      <c r="J214" s="23">
        <v>17.359642941038199</v>
      </c>
      <c r="K214" s="23">
        <v>10.758750293634</v>
      </c>
    </row>
    <row r="215" spans="1:11" x14ac:dyDescent="0.25">
      <c r="A215" t="s">
        <v>291</v>
      </c>
      <c r="B215" s="23">
        <v>8689</v>
      </c>
      <c r="C215" s="23">
        <v>4600</v>
      </c>
      <c r="D215" s="23">
        <v>1118</v>
      </c>
      <c r="E215" s="23">
        <v>1606</v>
      </c>
      <c r="F215" s="23">
        <v>1365</v>
      </c>
      <c r="G215" s="23" t="s">
        <v>418</v>
      </c>
      <c r="H215" s="23">
        <v>52.940499482103803</v>
      </c>
      <c r="I215" s="23">
        <v>12.8668431349982</v>
      </c>
      <c r="J215" s="23">
        <v>18.483139601795301</v>
      </c>
      <c r="K215" s="23">
        <v>15.7095177811025</v>
      </c>
    </row>
    <row r="216" spans="1:11" x14ac:dyDescent="0.25">
      <c r="A216" t="s">
        <v>292</v>
      </c>
      <c r="B216" s="23">
        <v>115</v>
      </c>
      <c r="C216" s="23">
        <v>60</v>
      </c>
      <c r="D216" s="23">
        <v>34</v>
      </c>
      <c r="E216" s="23">
        <v>10</v>
      </c>
      <c r="F216" s="23">
        <v>10</v>
      </c>
      <c r="G216" s="23">
        <v>1</v>
      </c>
      <c r="H216" s="23">
        <v>52.631578947368403</v>
      </c>
      <c r="I216" s="23">
        <v>29.824561403508699</v>
      </c>
      <c r="J216" s="23">
        <v>8.7719298245614006</v>
      </c>
      <c r="K216" s="23">
        <v>8.7719298245614006</v>
      </c>
    </row>
    <row r="217" spans="1:11" x14ac:dyDescent="0.25">
      <c r="A217" t="s">
        <v>293</v>
      </c>
      <c r="B217" s="23">
        <v>113</v>
      </c>
      <c r="C217" s="23">
        <v>78</v>
      </c>
      <c r="D217" s="23">
        <v>13</v>
      </c>
      <c r="E217" s="23">
        <v>18</v>
      </c>
      <c r="F217" s="23">
        <v>4</v>
      </c>
      <c r="G217" s="23" t="s">
        <v>418</v>
      </c>
      <c r="H217" s="23">
        <v>69.026548672566307</v>
      </c>
      <c r="I217" s="23">
        <v>11.504424778761001</v>
      </c>
      <c r="J217" s="23">
        <v>15.929203539823</v>
      </c>
      <c r="K217" s="23">
        <v>3.5398230088495501</v>
      </c>
    </row>
    <row r="218" spans="1:11" x14ac:dyDescent="0.25">
      <c r="A218" t="s">
        <v>294</v>
      </c>
      <c r="B218" s="23">
        <v>3776</v>
      </c>
      <c r="C218" s="23">
        <v>2226</v>
      </c>
      <c r="D218" s="23">
        <v>520</v>
      </c>
      <c r="E218" s="23">
        <v>605</v>
      </c>
      <c r="F218" s="23">
        <v>424</v>
      </c>
      <c r="G218" s="23">
        <v>1</v>
      </c>
      <c r="H218" s="23">
        <v>58.966887417218501</v>
      </c>
      <c r="I218" s="23">
        <v>13.774834437086</v>
      </c>
      <c r="J218" s="23">
        <v>16.026490066225101</v>
      </c>
      <c r="K218" s="23">
        <v>11.231788079470199</v>
      </c>
    </row>
    <row r="219" spans="1:11" x14ac:dyDescent="0.25">
      <c r="A219" t="s">
        <v>295</v>
      </c>
      <c r="B219" s="23">
        <v>148</v>
      </c>
      <c r="C219" s="23">
        <v>89</v>
      </c>
      <c r="D219" s="23">
        <v>26</v>
      </c>
      <c r="E219" s="23">
        <v>28</v>
      </c>
      <c r="F219" s="23">
        <v>5</v>
      </c>
      <c r="G219" s="23" t="s">
        <v>418</v>
      </c>
      <c r="H219" s="23">
        <v>60.135135135135101</v>
      </c>
      <c r="I219" s="23">
        <v>17.567567567567501</v>
      </c>
      <c r="J219" s="23">
        <v>18.918918918918902</v>
      </c>
      <c r="K219" s="23">
        <v>3.3783783783783701</v>
      </c>
    </row>
    <row r="220" spans="1:11" x14ac:dyDescent="0.25">
      <c r="A220" t="s">
        <v>296</v>
      </c>
      <c r="B220" s="23">
        <v>50485</v>
      </c>
      <c r="C220" s="23">
        <v>27844</v>
      </c>
      <c r="D220" s="23">
        <v>7904</v>
      </c>
      <c r="E220" s="23">
        <v>8501</v>
      </c>
      <c r="F220" s="23">
        <v>6179</v>
      </c>
      <c r="G220" s="23">
        <v>57</v>
      </c>
      <c r="H220" s="23">
        <v>55.215356547949497</v>
      </c>
      <c r="I220" s="23">
        <v>15.673831998096199</v>
      </c>
      <c r="J220" s="23">
        <v>16.857698104227801</v>
      </c>
      <c r="K220" s="23">
        <v>12.2531133497263</v>
      </c>
    </row>
    <row r="221" spans="1:11" x14ac:dyDescent="0.25">
      <c r="A221" t="s">
        <v>389</v>
      </c>
      <c r="B221" s="23">
        <v>1</v>
      </c>
      <c r="C221" s="23">
        <v>1</v>
      </c>
      <c r="D221" s="23" t="s">
        <v>418</v>
      </c>
      <c r="E221" s="23" t="s">
        <v>418</v>
      </c>
      <c r="F221" s="23" t="s">
        <v>418</v>
      </c>
      <c r="G221" s="23" t="s">
        <v>418</v>
      </c>
      <c r="H221" s="23">
        <v>100</v>
      </c>
      <c r="I221" s="23" t="s">
        <v>418</v>
      </c>
      <c r="J221" s="23" t="s">
        <v>418</v>
      </c>
      <c r="K221" s="23" t="s">
        <v>418</v>
      </c>
    </row>
    <row r="222" spans="1:11" x14ac:dyDescent="0.25">
      <c r="A222" t="s">
        <v>297</v>
      </c>
      <c r="B222" s="23">
        <v>2948</v>
      </c>
      <c r="C222" s="23">
        <v>1553</v>
      </c>
      <c r="D222" s="23">
        <v>514</v>
      </c>
      <c r="E222" s="23">
        <v>593</v>
      </c>
      <c r="F222" s="23">
        <v>288</v>
      </c>
      <c r="G222" s="23" t="s">
        <v>418</v>
      </c>
      <c r="H222" s="23">
        <v>52.679782903663401</v>
      </c>
      <c r="I222" s="23">
        <v>17.435549525101699</v>
      </c>
      <c r="J222" s="23">
        <v>20.1153324287652</v>
      </c>
      <c r="K222" s="23">
        <v>9.7693351424694708</v>
      </c>
    </row>
    <row r="223" spans="1:11" x14ac:dyDescent="0.25">
      <c r="A223" t="s">
        <v>298</v>
      </c>
      <c r="B223" s="23">
        <v>954</v>
      </c>
      <c r="C223" s="23">
        <v>541</v>
      </c>
      <c r="D223" s="23">
        <v>130</v>
      </c>
      <c r="E223" s="23">
        <v>134</v>
      </c>
      <c r="F223" s="23">
        <v>149</v>
      </c>
      <c r="G223" s="23" t="s">
        <v>418</v>
      </c>
      <c r="H223" s="23">
        <v>56.708595387840603</v>
      </c>
      <c r="I223" s="23">
        <v>13.6268343815513</v>
      </c>
      <c r="J223" s="23">
        <v>14.046121593291399</v>
      </c>
      <c r="K223" s="23">
        <v>15.618448637316501</v>
      </c>
    </row>
    <row r="224" spans="1:11" x14ac:dyDescent="0.25">
      <c r="A224" t="s">
        <v>299</v>
      </c>
      <c r="B224" s="23">
        <v>1112</v>
      </c>
      <c r="C224" s="23">
        <v>687</v>
      </c>
      <c r="D224" s="23">
        <v>143</v>
      </c>
      <c r="E224" s="23">
        <v>138</v>
      </c>
      <c r="F224" s="23">
        <v>144</v>
      </c>
      <c r="G224" s="23" t="s">
        <v>418</v>
      </c>
      <c r="H224" s="23">
        <v>61.780575539568297</v>
      </c>
      <c r="I224" s="23">
        <v>12.8597122302158</v>
      </c>
      <c r="J224" s="23">
        <v>12.410071942446001</v>
      </c>
      <c r="K224" s="23">
        <v>12.9496402877697</v>
      </c>
    </row>
    <row r="225" spans="1:11" x14ac:dyDescent="0.25">
      <c r="A225" t="s">
        <v>300</v>
      </c>
      <c r="B225" s="23">
        <v>3024</v>
      </c>
      <c r="C225" s="23">
        <v>1945</v>
      </c>
      <c r="D225" s="23">
        <v>375</v>
      </c>
      <c r="E225" s="23">
        <v>451</v>
      </c>
      <c r="F225" s="23">
        <v>249</v>
      </c>
      <c r="G225" s="23">
        <v>4</v>
      </c>
      <c r="H225" s="23">
        <v>64.403973509933707</v>
      </c>
      <c r="I225" s="23">
        <v>12.4172185430463</v>
      </c>
      <c r="J225" s="23">
        <v>14.933774834436999</v>
      </c>
      <c r="K225" s="23">
        <v>8.2450331125827798</v>
      </c>
    </row>
    <row r="226" spans="1:11" x14ac:dyDescent="0.25">
      <c r="A226" t="s">
        <v>301</v>
      </c>
      <c r="B226" s="23">
        <v>2858</v>
      </c>
      <c r="C226" s="23">
        <v>1552</v>
      </c>
      <c r="D226" s="23">
        <v>430</v>
      </c>
      <c r="E226" s="23">
        <v>475</v>
      </c>
      <c r="F226" s="23">
        <v>398</v>
      </c>
      <c r="G226" s="23">
        <v>3</v>
      </c>
      <c r="H226" s="23">
        <v>54.360770577933401</v>
      </c>
      <c r="I226" s="23">
        <v>15.0612959719789</v>
      </c>
      <c r="J226" s="23">
        <v>16.637478108581401</v>
      </c>
      <c r="K226" s="23">
        <v>13.9404553415061</v>
      </c>
    </row>
    <row r="227" spans="1:11" x14ac:dyDescent="0.25">
      <c r="A227" t="s">
        <v>302</v>
      </c>
      <c r="B227" s="23">
        <v>5697</v>
      </c>
      <c r="C227" s="23">
        <v>3046</v>
      </c>
      <c r="D227" s="23">
        <v>917</v>
      </c>
      <c r="E227" s="23">
        <v>957</v>
      </c>
      <c r="F227" s="23">
        <v>777</v>
      </c>
      <c r="G227" s="23" t="s">
        <v>418</v>
      </c>
      <c r="H227" s="23">
        <v>53.466736879059098</v>
      </c>
      <c r="I227" s="23">
        <v>16.096190977707501</v>
      </c>
      <c r="J227" s="23">
        <v>16.798314902580302</v>
      </c>
      <c r="K227" s="23">
        <v>13.6387572406529</v>
      </c>
    </row>
    <row r="228" spans="1:11" x14ac:dyDescent="0.25">
      <c r="A228" t="s">
        <v>303</v>
      </c>
      <c r="B228" s="23">
        <v>13864</v>
      </c>
      <c r="C228" s="23">
        <v>6791</v>
      </c>
      <c r="D228" s="23">
        <v>2568</v>
      </c>
      <c r="E228" s="23">
        <v>2572</v>
      </c>
      <c r="F228" s="23">
        <v>1822</v>
      </c>
      <c r="G228" s="23">
        <v>111</v>
      </c>
      <c r="H228" s="23">
        <v>49.3783174580091</v>
      </c>
      <c r="I228" s="23">
        <v>18.672289682251101</v>
      </c>
      <c r="J228" s="23">
        <v>18.7013742456191</v>
      </c>
      <c r="K228" s="23">
        <v>13.2480186141205</v>
      </c>
    </row>
    <row r="229" spans="1:11" x14ac:dyDescent="0.25">
      <c r="A229" t="s">
        <v>304</v>
      </c>
      <c r="B229" s="23">
        <v>1965</v>
      </c>
      <c r="C229" s="23">
        <v>1039</v>
      </c>
      <c r="D229" s="23">
        <v>334</v>
      </c>
      <c r="E229" s="23">
        <v>342</v>
      </c>
      <c r="F229" s="23">
        <v>250</v>
      </c>
      <c r="G229" s="23" t="s">
        <v>418</v>
      </c>
      <c r="H229" s="23">
        <v>52.875318066157703</v>
      </c>
      <c r="I229" s="23">
        <v>16.997455470737901</v>
      </c>
      <c r="J229" s="23">
        <v>17.404580152671699</v>
      </c>
      <c r="K229" s="23">
        <v>12.7226463104325</v>
      </c>
    </row>
    <row r="230" spans="1:11" x14ac:dyDescent="0.25">
      <c r="A230" t="s">
        <v>305</v>
      </c>
      <c r="B230" s="23">
        <v>4125</v>
      </c>
      <c r="C230" s="23">
        <v>2247</v>
      </c>
      <c r="D230" s="23">
        <v>702</v>
      </c>
      <c r="E230" s="23">
        <v>725</v>
      </c>
      <c r="F230" s="23">
        <v>449</v>
      </c>
      <c r="G230" s="23">
        <v>2</v>
      </c>
      <c r="H230" s="23">
        <v>54.499151103565303</v>
      </c>
      <c r="I230" s="23">
        <v>17.026437060392901</v>
      </c>
      <c r="J230" s="23">
        <v>17.584283288867301</v>
      </c>
      <c r="K230" s="23">
        <v>10.890128547174299</v>
      </c>
    </row>
    <row r="231" spans="1:11" x14ac:dyDescent="0.25">
      <c r="A231" t="s">
        <v>306</v>
      </c>
      <c r="B231" s="23">
        <v>8477</v>
      </c>
      <c r="C231" s="23">
        <v>4616</v>
      </c>
      <c r="D231" s="23">
        <v>1118</v>
      </c>
      <c r="E231" s="23">
        <v>1557</v>
      </c>
      <c r="F231" s="23">
        <v>1186</v>
      </c>
      <c r="G231" s="23" t="s">
        <v>418</v>
      </c>
      <c r="H231" s="23">
        <v>54.453226377256101</v>
      </c>
      <c r="I231" s="23">
        <v>13.188628052377</v>
      </c>
      <c r="J231" s="23">
        <v>18.367346938775501</v>
      </c>
      <c r="K231" s="23">
        <v>13.9907986315913</v>
      </c>
    </row>
    <row r="232" spans="1:11" x14ac:dyDescent="0.25">
      <c r="A232" t="s">
        <v>307</v>
      </c>
      <c r="B232" s="23">
        <v>132</v>
      </c>
      <c r="C232" s="23">
        <v>84</v>
      </c>
      <c r="D232" s="23">
        <v>29</v>
      </c>
      <c r="E232" s="23">
        <v>13</v>
      </c>
      <c r="F232" s="23">
        <v>6</v>
      </c>
      <c r="G232" s="23" t="s">
        <v>418</v>
      </c>
      <c r="H232" s="23">
        <v>63.636363636363598</v>
      </c>
      <c r="I232" s="23">
        <v>21.969696969696901</v>
      </c>
      <c r="J232" s="23">
        <v>9.8484848484848406</v>
      </c>
      <c r="K232" s="23">
        <v>4.5454545454545396</v>
      </c>
    </row>
    <row r="233" spans="1:11" x14ac:dyDescent="0.25">
      <c r="A233" t="s">
        <v>308</v>
      </c>
      <c r="B233" s="23">
        <v>92</v>
      </c>
      <c r="C233" s="23">
        <v>60</v>
      </c>
      <c r="D233" s="23">
        <v>18</v>
      </c>
      <c r="E233" s="23">
        <v>10</v>
      </c>
      <c r="F233" s="23">
        <v>4</v>
      </c>
      <c r="G233" s="23" t="s">
        <v>418</v>
      </c>
      <c r="H233" s="23">
        <v>65.2173913043478</v>
      </c>
      <c r="I233" s="23">
        <v>19.565217391304301</v>
      </c>
      <c r="J233" s="23">
        <v>10.869565217391299</v>
      </c>
      <c r="K233" s="23">
        <v>4.3478260869565197</v>
      </c>
    </row>
    <row r="234" spans="1:11" x14ac:dyDescent="0.25">
      <c r="A234" t="s">
        <v>309</v>
      </c>
      <c r="B234" s="23">
        <v>3655</v>
      </c>
      <c r="C234" s="23">
        <v>2218</v>
      </c>
      <c r="D234" s="23">
        <v>547</v>
      </c>
      <c r="E234" s="23">
        <v>524</v>
      </c>
      <c r="F234" s="23">
        <v>366</v>
      </c>
      <c r="G234" s="23" t="s">
        <v>418</v>
      </c>
      <c r="H234" s="23">
        <v>60.683994528043698</v>
      </c>
      <c r="I234" s="23">
        <v>14.9658002735978</v>
      </c>
      <c r="J234" s="23">
        <v>14.336525307797499</v>
      </c>
      <c r="K234" s="23">
        <v>10.0136798905608</v>
      </c>
    </row>
    <row r="235" spans="1:11" x14ac:dyDescent="0.25">
      <c r="A235" t="s">
        <v>310</v>
      </c>
      <c r="B235" s="23">
        <v>161</v>
      </c>
      <c r="C235" s="23">
        <v>89</v>
      </c>
      <c r="D235" s="23">
        <v>34</v>
      </c>
      <c r="E235" s="23">
        <v>32</v>
      </c>
      <c r="F235" s="23">
        <v>6</v>
      </c>
      <c r="G235" s="23" t="s">
        <v>418</v>
      </c>
      <c r="H235" s="23">
        <v>55.279503105590003</v>
      </c>
      <c r="I235" s="23">
        <v>21.118012422360199</v>
      </c>
      <c r="J235" s="23">
        <v>19.875776397515502</v>
      </c>
      <c r="K235" s="23">
        <v>3.7267080745341601</v>
      </c>
    </row>
    <row r="236" spans="1:11" x14ac:dyDescent="0.25">
      <c r="A236" t="s">
        <v>311</v>
      </c>
      <c r="B236" s="23">
        <v>49067</v>
      </c>
      <c r="C236" s="23">
        <v>26471</v>
      </c>
      <c r="D236" s="23">
        <v>7859</v>
      </c>
      <c r="E236" s="23">
        <v>8523</v>
      </c>
      <c r="F236" s="23">
        <v>6094</v>
      </c>
      <c r="G236" s="23">
        <v>120</v>
      </c>
      <c r="H236" s="23">
        <v>54.080944695282597</v>
      </c>
      <c r="I236" s="23">
        <v>16.056142358060701</v>
      </c>
      <c r="J236" s="23">
        <v>17.412711708582702</v>
      </c>
      <c r="K236" s="23">
        <v>12.450201238073801</v>
      </c>
    </row>
    <row r="237" spans="1:11" x14ac:dyDescent="0.25">
      <c r="A237" t="s">
        <v>390</v>
      </c>
      <c r="B237" s="23">
        <v>3</v>
      </c>
      <c r="C237" s="23">
        <v>3</v>
      </c>
      <c r="D237" s="23" t="s">
        <v>418</v>
      </c>
      <c r="E237" s="23" t="s">
        <v>418</v>
      </c>
      <c r="F237" s="23" t="s">
        <v>418</v>
      </c>
      <c r="G237" s="23" t="s">
        <v>418</v>
      </c>
      <c r="H237" s="23">
        <v>100</v>
      </c>
      <c r="I237" s="23" t="s">
        <v>418</v>
      </c>
      <c r="J237" s="23" t="s">
        <v>418</v>
      </c>
      <c r="K237" s="23" t="s">
        <v>418</v>
      </c>
    </row>
    <row r="238" spans="1:11" x14ac:dyDescent="0.25">
      <c r="A238" t="s">
        <v>312</v>
      </c>
      <c r="B238" s="23">
        <v>2990</v>
      </c>
      <c r="C238" s="23">
        <v>1658</v>
      </c>
      <c r="D238" s="23">
        <v>530</v>
      </c>
      <c r="E238" s="23">
        <v>491</v>
      </c>
      <c r="F238" s="23">
        <v>311</v>
      </c>
      <c r="G238" s="23" t="s">
        <v>418</v>
      </c>
      <c r="H238" s="23">
        <v>55.4515050167224</v>
      </c>
      <c r="I238" s="23">
        <v>17.7257525083612</v>
      </c>
      <c r="J238" s="23">
        <v>16.421404682274201</v>
      </c>
      <c r="K238" s="23">
        <v>10.401337792642099</v>
      </c>
    </row>
    <row r="239" spans="1:11" x14ac:dyDescent="0.25">
      <c r="A239" t="s">
        <v>313</v>
      </c>
      <c r="B239" s="23">
        <v>878</v>
      </c>
      <c r="C239" s="23">
        <v>495</v>
      </c>
      <c r="D239" s="23">
        <v>119</v>
      </c>
      <c r="E239" s="23">
        <v>139</v>
      </c>
      <c r="F239" s="23">
        <v>125</v>
      </c>
      <c r="G239" s="23" t="s">
        <v>418</v>
      </c>
      <c r="H239" s="23">
        <v>56.378132118450999</v>
      </c>
      <c r="I239" s="23">
        <v>13.553530751708401</v>
      </c>
      <c r="J239" s="23">
        <v>15.831435079726599</v>
      </c>
      <c r="K239" s="23">
        <v>14.2369020501138</v>
      </c>
    </row>
    <row r="240" spans="1:11" x14ac:dyDescent="0.25">
      <c r="A240" t="s">
        <v>314</v>
      </c>
      <c r="B240" s="23">
        <v>1097</v>
      </c>
      <c r="C240" s="23">
        <v>668</v>
      </c>
      <c r="D240" s="23">
        <v>179</v>
      </c>
      <c r="E240" s="23">
        <v>116</v>
      </c>
      <c r="F240" s="23">
        <v>134</v>
      </c>
      <c r="G240" s="23" t="s">
        <v>418</v>
      </c>
      <c r="H240" s="23">
        <v>60.893345487693701</v>
      </c>
      <c r="I240" s="23">
        <v>16.317228805833999</v>
      </c>
      <c r="J240" s="23">
        <v>10.5742935278031</v>
      </c>
      <c r="K240" s="23">
        <v>12.215132178669</v>
      </c>
    </row>
    <row r="241" spans="1:11" x14ac:dyDescent="0.25">
      <c r="A241" t="s">
        <v>315</v>
      </c>
      <c r="B241" s="23">
        <v>2829</v>
      </c>
      <c r="C241" s="23">
        <v>1766</v>
      </c>
      <c r="D241" s="23">
        <v>342</v>
      </c>
      <c r="E241" s="23">
        <v>476</v>
      </c>
      <c r="F241" s="23">
        <v>245</v>
      </c>
      <c r="G241" s="23" t="s">
        <v>418</v>
      </c>
      <c r="H241" s="23">
        <v>62.424885118416398</v>
      </c>
      <c r="I241" s="23">
        <v>12.0890774125132</v>
      </c>
      <c r="J241" s="23">
        <v>16.825733474726</v>
      </c>
      <c r="K241" s="23">
        <v>8.6603039943442894</v>
      </c>
    </row>
    <row r="242" spans="1:11" x14ac:dyDescent="0.25">
      <c r="A242" t="s">
        <v>316</v>
      </c>
      <c r="B242" s="23">
        <v>2722</v>
      </c>
      <c r="C242" s="23">
        <v>1501</v>
      </c>
      <c r="D242" s="23">
        <v>433</v>
      </c>
      <c r="E242" s="23">
        <v>414</v>
      </c>
      <c r="F242" s="23">
        <v>367</v>
      </c>
      <c r="G242" s="23">
        <v>7</v>
      </c>
      <c r="H242" s="23">
        <v>55.285451197053398</v>
      </c>
      <c r="I242" s="23">
        <v>15.948434622467699</v>
      </c>
      <c r="J242" s="23">
        <v>15.248618784530301</v>
      </c>
      <c r="K242" s="23">
        <v>13.5174953959484</v>
      </c>
    </row>
    <row r="243" spans="1:11" x14ac:dyDescent="0.25">
      <c r="A243" t="s">
        <v>317</v>
      </c>
      <c r="B243" s="23">
        <v>5266</v>
      </c>
      <c r="C243" s="23">
        <v>2678</v>
      </c>
      <c r="D243" s="23">
        <v>958</v>
      </c>
      <c r="E243" s="23">
        <v>893</v>
      </c>
      <c r="F243" s="23">
        <v>735</v>
      </c>
      <c r="G243" s="23">
        <v>2</v>
      </c>
      <c r="H243" s="23">
        <v>50.873860182370798</v>
      </c>
      <c r="I243" s="23">
        <v>18.199088145896599</v>
      </c>
      <c r="J243" s="23">
        <v>16.964285714285701</v>
      </c>
      <c r="K243" s="23">
        <v>13.9627659574468</v>
      </c>
    </row>
    <row r="244" spans="1:11" x14ac:dyDescent="0.25">
      <c r="A244" t="s">
        <v>318</v>
      </c>
      <c r="B244" s="23">
        <v>13347</v>
      </c>
      <c r="C244" s="23">
        <v>6511</v>
      </c>
      <c r="D244" s="23">
        <v>2485</v>
      </c>
      <c r="E244" s="23">
        <v>2591</v>
      </c>
      <c r="F244" s="23">
        <v>1727</v>
      </c>
      <c r="G244" s="23">
        <v>33</v>
      </c>
      <c r="H244" s="23">
        <v>48.903409944419401</v>
      </c>
      <c r="I244" s="23">
        <v>18.664563617245001</v>
      </c>
      <c r="J244" s="23">
        <v>19.460718041159598</v>
      </c>
      <c r="K244" s="23">
        <v>12.9713083971759</v>
      </c>
    </row>
    <row r="245" spans="1:11" x14ac:dyDescent="0.25">
      <c r="A245" t="s">
        <v>319</v>
      </c>
      <c r="B245" s="23">
        <v>1934</v>
      </c>
      <c r="C245" s="23">
        <v>982</v>
      </c>
      <c r="D245" s="23">
        <v>347</v>
      </c>
      <c r="E245" s="23">
        <v>387</v>
      </c>
      <c r="F245" s="23">
        <v>218</v>
      </c>
      <c r="G245" s="23" t="s">
        <v>418</v>
      </c>
      <c r="H245" s="23">
        <v>50.775594622543899</v>
      </c>
      <c r="I245" s="23">
        <v>17.942088934849998</v>
      </c>
      <c r="J245" s="23">
        <v>20.010341261633901</v>
      </c>
      <c r="K245" s="23">
        <v>11.271975180971999</v>
      </c>
    </row>
    <row r="246" spans="1:11" x14ac:dyDescent="0.25">
      <c r="A246" t="s">
        <v>320</v>
      </c>
      <c r="B246" s="23">
        <v>4099</v>
      </c>
      <c r="C246" s="23">
        <v>2265</v>
      </c>
      <c r="D246" s="23">
        <v>730</v>
      </c>
      <c r="E246" s="23">
        <v>722</v>
      </c>
      <c r="F246" s="23">
        <v>380</v>
      </c>
      <c r="G246" s="23">
        <v>2</v>
      </c>
      <c r="H246" s="23">
        <v>55.284354405662597</v>
      </c>
      <c r="I246" s="23">
        <v>17.817915547961899</v>
      </c>
      <c r="J246" s="23">
        <v>17.622650720039001</v>
      </c>
      <c r="K246" s="23">
        <v>9.2750793263363391</v>
      </c>
    </row>
    <row r="247" spans="1:11" x14ac:dyDescent="0.25">
      <c r="A247" t="s">
        <v>321</v>
      </c>
      <c r="B247" s="23">
        <v>8015</v>
      </c>
      <c r="C247" s="23">
        <v>4138</v>
      </c>
      <c r="D247" s="23">
        <v>1115</v>
      </c>
      <c r="E247" s="23">
        <v>1558</v>
      </c>
      <c r="F247" s="23">
        <v>1203</v>
      </c>
      <c r="G247" s="23">
        <v>1</v>
      </c>
      <c r="H247" s="23">
        <v>51.634639381083097</v>
      </c>
      <c r="I247" s="23">
        <v>13.9131519840279</v>
      </c>
      <c r="J247" s="23">
        <v>19.440978287996</v>
      </c>
      <c r="K247" s="23">
        <v>15.0112303468929</v>
      </c>
    </row>
    <row r="248" spans="1:11" x14ac:dyDescent="0.25">
      <c r="A248" t="s">
        <v>322</v>
      </c>
      <c r="B248" s="23">
        <v>138</v>
      </c>
      <c r="C248" s="23">
        <v>86</v>
      </c>
      <c r="D248" s="23">
        <v>20</v>
      </c>
      <c r="E248" s="23">
        <v>19</v>
      </c>
      <c r="F248" s="23">
        <v>13</v>
      </c>
      <c r="G248" s="23" t="s">
        <v>418</v>
      </c>
      <c r="H248" s="23">
        <v>62.318840579710098</v>
      </c>
      <c r="I248" s="23">
        <v>14.492753623188401</v>
      </c>
      <c r="J248" s="23">
        <v>13.768115942028899</v>
      </c>
      <c r="K248" s="23">
        <v>9.4202898550724594</v>
      </c>
    </row>
    <row r="249" spans="1:11" x14ac:dyDescent="0.25">
      <c r="A249" t="s">
        <v>323</v>
      </c>
      <c r="B249" s="23">
        <v>114</v>
      </c>
      <c r="C249" s="23">
        <v>63</v>
      </c>
      <c r="D249" s="23">
        <v>24</v>
      </c>
      <c r="E249" s="23">
        <v>16</v>
      </c>
      <c r="F249" s="23">
        <v>11</v>
      </c>
      <c r="G249" s="23" t="s">
        <v>418</v>
      </c>
      <c r="H249" s="23">
        <v>55.2631578947368</v>
      </c>
      <c r="I249" s="23">
        <v>21.052631578947299</v>
      </c>
      <c r="J249" s="23">
        <v>14.0350877192982</v>
      </c>
      <c r="K249" s="23">
        <v>9.6491228070175392</v>
      </c>
    </row>
    <row r="250" spans="1:11" x14ac:dyDescent="0.25">
      <c r="A250" t="s">
        <v>324</v>
      </c>
      <c r="B250" s="23">
        <v>3521</v>
      </c>
      <c r="C250" s="23">
        <v>2095</v>
      </c>
      <c r="D250" s="23">
        <v>548</v>
      </c>
      <c r="E250" s="23">
        <v>556</v>
      </c>
      <c r="F250" s="23">
        <v>321</v>
      </c>
      <c r="G250" s="23">
        <v>1</v>
      </c>
      <c r="H250" s="23">
        <v>59.517045454545404</v>
      </c>
      <c r="I250" s="23">
        <v>15.568181818181801</v>
      </c>
      <c r="J250" s="23">
        <v>15.795454545454501</v>
      </c>
      <c r="K250" s="23">
        <v>9.1193181818181799</v>
      </c>
    </row>
    <row r="251" spans="1:11" x14ac:dyDescent="0.25">
      <c r="A251" t="s">
        <v>325</v>
      </c>
      <c r="B251" s="23">
        <v>154</v>
      </c>
      <c r="C251" s="23">
        <v>92</v>
      </c>
      <c r="D251" s="23">
        <v>23</v>
      </c>
      <c r="E251" s="23">
        <v>30</v>
      </c>
      <c r="F251" s="23">
        <v>9</v>
      </c>
      <c r="G251" s="23" t="s">
        <v>418</v>
      </c>
      <c r="H251" s="23">
        <v>59.740259740259702</v>
      </c>
      <c r="I251" s="23">
        <v>14.935064935064901</v>
      </c>
      <c r="J251" s="23">
        <v>19.480519480519401</v>
      </c>
      <c r="K251" s="23">
        <v>5.8441558441558401</v>
      </c>
    </row>
    <row r="252" spans="1:11" x14ac:dyDescent="0.25">
      <c r="A252" t="s">
        <v>326</v>
      </c>
      <c r="B252" s="23">
        <v>47238</v>
      </c>
      <c r="C252" s="23">
        <v>25132</v>
      </c>
      <c r="D252" s="23">
        <v>7853</v>
      </c>
      <c r="E252" s="23">
        <v>8408</v>
      </c>
      <c r="F252" s="23">
        <v>5799</v>
      </c>
      <c r="G252" s="23">
        <v>46</v>
      </c>
      <c r="H252" s="23">
        <v>53.254788947279103</v>
      </c>
      <c r="I252" s="23">
        <v>16.640532293608999</v>
      </c>
      <c r="J252" s="23">
        <v>17.816579081200199</v>
      </c>
      <c r="K252" s="23">
        <v>12.2880996779115</v>
      </c>
    </row>
    <row r="253" spans="1:11" x14ac:dyDescent="0.25">
      <c r="A253" t="s">
        <v>327</v>
      </c>
      <c r="B253" s="23">
        <v>134</v>
      </c>
      <c r="C253" s="23">
        <v>134</v>
      </c>
      <c r="D253" s="23" t="s">
        <v>418</v>
      </c>
      <c r="E253" s="23" t="s">
        <v>418</v>
      </c>
      <c r="F253" s="23" t="s">
        <v>418</v>
      </c>
      <c r="G253" s="23" t="s">
        <v>418</v>
      </c>
      <c r="H253" s="23">
        <v>100</v>
      </c>
      <c r="I253" s="23" t="s">
        <v>418</v>
      </c>
      <c r="J253" s="23" t="s">
        <v>418</v>
      </c>
      <c r="K253" s="23" t="s">
        <v>418</v>
      </c>
    </row>
    <row r="254" spans="1:11" x14ac:dyDescent="0.25">
      <c r="A254" t="s">
        <v>328</v>
      </c>
      <c r="B254" s="23">
        <v>2691</v>
      </c>
      <c r="C254" s="23">
        <v>1436</v>
      </c>
      <c r="D254" s="23">
        <v>510</v>
      </c>
      <c r="E254" s="23">
        <v>458</v>
      </c>
      <c r="F254" s="23">
        <v>287</v>
      </c>
      <c r="G254" s="23" t="s">
        <v>418</v>
      </c>
      <c r="H254" s="23">
        <v>53.363062058714199</v>
      </c>
      <c r="I254" s="23">
        <v>18.952062430323299</v>
      </c>
      <c r="J254" s="23">
        <v>17.0196952805648</v>
      </c>
      <c r="K254" s="23">
        <v>10.665180230397601</v>
      </c>
    </row>
    <row r="255" spans="1:11" x14ac:dyDescent="0.25">
      <c r="A255" t="s">
        <v>329</v>
      </c>
      <c r="B255" s="23">
        <v>807</v>
      </c>
      <c r="C255" s="23">
        <v>437</v>
      </c>
      <c r="D255" s="23">
        <v>132</v>
      </c>
      <c r="E255" s="23">
        <v>136</v>
      </c>
      <c r="F255" s="23">
        <v>102</v>
      </c>
      <c r="G255" s="23" t="s">
        <v>418</v>
      </c>
      <c r="H255" s="23">
        <v>54.151177199504303</v>
      </c>
      <c r="I255" s="23">
        <v>16.356877323420001</v>
      </c>
      <c r="J255" s="23">
        <v>16.852540272614601</v>
      </c>
      <c r="K255" s="23">
        <v>12.6394052044609</v>
      </c>
    </row>
    <row r="256" spans="1:11" x14ac:dyDescent="0.25">
      <c r="A256" t="s">
        <v>330</v>
      </c>
      <c r="B256" s="23">
        <v>1061</v>
      </c>
      <c r="C256" s="23">
        <v>647</v>
      </c>
      <c r="D256" s="23">
        <v>155</v>
      </c>
      <c r="E256" s="23">
        <v>153</v>
      </c>
      <c r="F256" s="23">
        <v>106</v>
      </c>
      <c r="G256" s="23" t="s">
        <v>418</v>
      </c>
      <c r="H256" s="23">
        <v>60.980207351555102</v>
      </c>
      <c r="I256" s="23">
        <v>14.6088595664467</v>
      </c>
      <c r="J256" s="23">
        <v>14.4203581526861</v>
      </c>
      <c r="K256" s="23">
        <v>9.9905749293119701</v>
      </c>
    </row>
    <row r="257" spans="1:11" x14ac:dyDescent="0.25">
      <c r="A257" t="s">
        <v>331</v>
      </c>
      <c r="B257" s="23">
        <v>2684</v>
      </c>
      <c r="C257" s="23">
        <v>1636</v>
      </c>
      <c r="D257" s="23">
        <v>347</v>
      </c>
      <c r="E257" s="23">
        <v>491</v>
      </c>
      <c r="F257" s="23">
        <v>210</v>
      </c>
      <c r="G257" s="23" t="s">
        <v>418</v>
      </c>
      <c r="H257" s="23">
        <v>60.953800298062497</v>
      </c>
      <c r="I257" s="23">
        <v>12.9284649776453</v>
      </c>
      <c r="J257" s="23">
        <v>18.293591654247301</v>
      </c>
      <c r="K257" s="23">
        <v>7.8241430700447001</v>
      </c>
    </row>
    <row r="258" spans="1:11" x14ac:dyDescent="0.25">
      <c r="A258" t="s">
        <v>332</v>
      </c>
      <c r="B258" s="23">
        <v>2763</v>
      </c>
      <c r="C258" s="23">
        <v>1533</v>
      </c>
      <c r="D258" s="23">
        <v>442</v>
      </c>
      <c r="E258" s="23">
        <v>415</v>
      </c>
      <c r="F258" s="23">
        <v>369</v>
      </c>
      <c r="G258" s="23">
        <v>4</v>
      </c>
      <c r="H258" s="23">
        <v>55.563610003624497</v>
      </c>
      <c r="I258" s="23">
        <v>16.020297209133702</v>
      </c>
      <c r="J258" s="23">
        <v>15.0416817687567</v>
      </c>
      <c r="K258" s="23">
        <v>13.374411018484899</v>
      </c>
    </row>
    <row r="259" spans="1:11" x14ac:dyDescent="0.25">
      <c r="A259" t="s">
        <v>333</v>
      </c>
      <c r="B259" s="23">
        <v>4842</v>
      </c>
      <c r="C259" s="23">
        <v>2258</v>
      </c>
      <c r="D259" s="23">
        <v>975</v>
      </c>
      <c r="E259" s="23">
        <v>947</v>
      </c>
      <c r="F259" s="23">
        <v>662</v>
      </c>
      <c r="G259" s="23" t="s">
        <v>418</v>
      </c>
      <c r="H259" s="23">
        <v>46.633622470053702</v>
      </c>
      <c r="I259" s="23">
        <v>20.136307311028499</v>
      </c>
      <c r="J259" s="23">
        <v>19.5580338703015</v>
      </c>
      <c r="K259" s="23">
        <v>13.672036348616199</v>
      </c>
    </row>
    <row r="260" spans="1:11" x14ac:dyDescent="0.25">
      <c r="A260" t="s">
        <v>334</v>
      </c>
      <c r="B260" s="23">
        <v>12526</v>
      </c>
      <c r="C260" s="23">
        <v>5922</v>
      </c>
      <c r="D260" s="23">
        <v>2473</v>
      </c>
      <c r="E260" s="23">
        <v>2535</v>
      </c>
      <c r="F260" s="23">
        <v>1593</v>
      </c>
      <c r="G260" s="23">
        <v>3</v>
      </c>
      <c r="H260" s="23">
        <v>47.288988261598597</v>
      </c>
      <c r="I260" s="23">
        <v>19.7476642976922</v>
      </c>
      <c r="J260" s="23">
        <v>20.2427533338656</v>
      </c>
      <c r="K260" s="23">
        <v>12.7205941068434</v>
      </c>
    </row>
    <row r="261" spans="1:11" x14ac:dyDescent="0.25">
      <c r="A261" t="s">
        <v>335</v>
      </c>
      <c r="B261" s="23">
        <v>1813</v>
      </c>
      <c r="C261" s="23">
        <v>952</v>
      </c>
      <c r="D261" s="23">
        <v>357</v>
      </c>
      <c r="E261" s="23">
        <v>313</v>
      </c>
      <c r="F261" s="23">
        <v>191</v>
      </c>
      <c r="G261" s="23" t="s">
        <v>418</v>
      </c>
      <c r="H261" s="23">
        <v>52.509652509652497</v>
      </c>
      <c r="I261" s="23">
        <v>19.691119691119599</v>
      </c>
      <c r="J261" s="23">
        <v>17.264202978488601</v>
      </c>
      <c r="K261" s="23">
        <v>10.5350248207391</v>
      </c>
    </row>
    <row r="262" spans="1:11" x14ac:dyDescent="0.25">
      <c r="A262" t="s">
        <v>336</v>
      </c>
      <c r="B262" s="23">
        <v>3998</v>
      </c>
      <c r="C262" s="23">
        <v>2214</v>
      </c>
      <c r="D262" s="23">
        <v>691</v>
      </c>
      <c r="E262" s="23">
        <v>643</v>
      </c>
      <c r="F262" s="23">
        <v>446</v>
      </c>
      <c r="G262" s="23">
        <v>4</v>
      </c>
      <c r="H262" s="23">
        <v>55.433149724586798</v>
      </c>
      <c r="I262" s="23">
        <v>17.300951427140699</v>
      </c>
      <c r="J262" s="23">
        <v>16.0991487230846</v>
      </c>
      <c r="K262" s="23">
        <v>11.166750125187701</v>
      </c>
    </row>
    <row r="263" spans="1:11" x14ac:dyDescent="0.25">
      <c r="A263" t="s">
        <v>337</v>
      </c>
      <c r="B263" s="23">
        <v>7906</v>
      </c>
      <c r="C263" s="23">
        <v>4007</v>
      </c>
      <c r="D263" s="23">
        <v>1113</v>
      </c>
      <c r="E263" s="23">
        <v>1624</v>
      </c>
      <c r="F263" s="23">
        <v>1162</v>
      </c>
      <c r="G263" s="23" t="s">
        <v>418</v>
      </c>
      <c r="H263" s="23">
        <v>50.683025550215</v>
      </c>
      <c r="I263" s="23">
        <v>14.077915507209701</v>
      </c>
      <c r="J263" s="23">
        <v>20.541360991651899</v>
      </c>
      <c r="K263" s="23">
        <v>14.697697950923301</v>
      </c>
    </row>
    <row r="264" spans="1:11" x14ac:dyDescent="0.25">
      <c r="A264" t="s">
        <v>338</v>
      </c>
      <c r="B264" s="23">
        <v>142</v>
      </c>
      <c r="C264" s="23">
        <v>74</v>
      </c>
      <c r="D264" s="23">
        <v>32</v>
      </c>
      <c r="E264" s="23">
        <v>23</v>
      </c>
      <c r="F264" s="23">
        <v>12</v>
      </c>
      <c r="G264" s="23">
        <v>1</v>
      </c>
      <c r="H264" s="23">
        <v>52.4822695035461</v>
      </c>
      <c r="I264" s="23">
        <v>22.695035460992901</v>
      </c>
      <c r="J264" s="23">
        <v>16.312056737588598</v>
      </c>
      <c r="K264" s="23">
        <v>8.5106382978723403</v>
      </c>
    </row>
    <row r="265" spans="1:11" x14ac:dyDescent="0.25">
      <c r="A265" t="s">
        <v>339</v>
      </c>
      <c r="B265" s="23">
        <v>105</v>
      </c>
      <c r="C265" s="23">
        <v>66</v>
      </c>
      <c r="D265" s="23">
        <v>11</v>
      </c>
      <c r="E265" s="23">
        <v>18</v>
      </c>
      <c r="F265" s="23">
        <v>10</v>
      </c>
      <c r="G265" s="23" t="s">
        <v>418</v>
      </c>
      <c r="H265" s="23">
        <v>62.857142857142797</v>
      </c>
      <c r="I265" s="23">
        <v>10.4761904761904</v>
      </c>
      <c r="J265" s="23">
        <v>17.1428571428571</v>
      </c>
      <c r="K265" s="23">
        <v>9.5238095238095202</v>
      </c>
    </row>
    <row r="266" spans="1:11" x14ac:dyDescent="0.25">
      <c r="A266" t="s">
        <v>340</v>
      </c>
      <c r="B266" s="23">
        <v>3267</v>
      </c>
      <c r="C266" s="23">
        <v>1855</v>
      </c>
      <c r="D266" s="23">
        <v>531</v>
      </c>
      <c r="E266" s="23">
        <v>559</v>
      </c>
      <c r="F266" s="23">
        <v>321</v>
      </c>
      <c r="G266" s="23">
        <v>1</v>
      </c>
      <c r="H266" s="23">
        <v>56.797305572565797</v>
      </c>
      <c r="I266" s="23">
        <v>16.2584200857317</v>
      </c>
      <c r="J266" s="23">
        <v>17.115737905694999</v>
      </c>
      <c r="K266" s="23">
        <v>9.8285364360073402</v>
      </c>
    </row>
    <row r="267" spans="1:11" x14ac:dyDescent="0.25">
      <c r="A267" t="s">
        <v>341</v>
      </c>
      <c r="B267" s="23">
        <v>123</v>
      </c>
      <c r="C267" s="23">
        <v>67</v>
      </c>
      <c r="D267" s="23">
        <v>21</v>
      </c>
      <c r="E267" s="23">
        <v>28</v>
      </c>
      <c r="F267" s="23">
        <v>7</v>
      </c>
      <c r="G267" s="23" t="s">
        <v>418</v>
      </c>
      <c r="H267" s="23">
        <v>54.471544715447102</v>
      </c>
      <c r="I267" s="23">
        <v>17.0731707317073</v>
      </c>
      <c r="J267" s="23">
        <v>22.764227642276399</v>
      </c>
      <c r="K267" s="23">
        <v>5.6910569105690998</v>
      </c>
    </row>
    <row r="268" spans="1:11" x14ac:dyDescent="0.25">
      <c r="A268" t="s">
        <v>342</v>
      </c>
      <c r="B268" s="23">
        <v>44865</v>
      </c>
      <c r="C268" s="23">
        <v>23240</v>
      </c>
      <c r="D268" s="23">
        <v>7790</v>
      </c>
      <c r="E268" s="23">
        <v>8343</v>
      </c>
      <c r="F268" s="23">
        <v>5479</v>
      </c>
      <c r="G268" s="23">
        <v>13</v>
      </c>
      <c r="H268" s="23">
        <v>51.8148577543922</v>
      </c>
      <c r="I268" s="23">
        <v>17.368233300633101</v>
      </c>
      <c r="J268" s="23">
        <v>18.601177205029799</v>
      </c>
      <c r="K268" s="23">
        <v>12.215731739944699</v>
      </c>
    </row>
    <row r="269" spans="1:11" x14ac:dyDescent="0.25">
      <c r="A269" t="s">
        <v>343</v>
      </c>
      <c r="B269" s="23">
        <v>137</v>
      </c>
      <c r="C269" s="23">
        <v>136</v>
      </c>
      <c r="D269" s="23" t="s">
        <v>418</v>
      </c>
      <c r="E269" s="23" t="s">
        <v>418</v>
      </c>
      <c r="F269" s="23">
        <v>1</v>
      </c>
      <c r="G269" s="23" t="s">
        <v>418</v>
      </c>
      <c r="H269" s="23">
        <v>99.270072992700705</v>
      </c>
      <c r="I269" s="23" t="s">
        <v>418</v>
      </c>
      <c r="J269" s="23" t="s">
        <v>418</v>
      </c>
      <c r="K269" s="23">
        <v>0.72992700729926996</v>
      </c>
    </row>
    <row r="270" spans="1:11" x14ac:dyDescent="0.25">
      <c r="A270" t="s">
        <v>344</v>
      </c>
      <c r="B270" s="23">
        <v>2795</v>
      </c>
      <c r="C270" s="23">
        <v>1501</v>
      </c>
      <c r="D270" s="23">
        <v>569</v>
      </c>
      <c r="E270" s="23">
        <v>451</v>
      </c>
      <c r="F270" s="23">
        <v>274</v>
      </c>
      <c r="G270" s="23" t="s">
        <v>418</v>
      </c>
      <c r="H270" s="23">
        <v>53.703041144901597</v>
      </c>
      <c r="I270" s="23">
        <v>20.357781753130499</v>
      </c>
      <c r="J270" s="23">
        <v>16.135957066189601</v>
      </c>
      <c r="K270" s="23">
        <v>9.8032200357781694</v>
      </c>
    </row>
    <row r="271" spans="1:11" x14ac:dyDescent="0.25">
      <c r="A271" t="s">
        <v>345</v>
      </c>
      <c r="B271" s="23">
        <v>831</v>
      </c>
      <c r="C271" s="23">
        <v>448</v>
      </c>
      <c r="D271" s="23">
        <v>134</v>
      </c>
      <c r="E271" s="23">
        <v>148</v>
      </c>
      <c r="F271" s="23">
        <v>101</v>
      </c>
      <c r="G271" s="23" t="s">
        <v>418</v>
      </c>
      <c r="H271" s="23">
        <v>53.9109506618531</v>
      </c>
      <c r="I271" s="23">
        <v>16.125150421179299</v>
      </c>
      <c r="J271" s="23">
        <v>17.809867629362198</v>
      </c>
      <c r="K271" s="23">
        <v>12.1540312876052</v>
      </c>
    </row>
    <row r="272" spans="1:11" x14ac:dyDescent="0.25">
      <c r="A272" t="s">
        <v>346</v>
      </c>
      <c r="B272" s="23">
        <v>1063</v>
      </c>
      <c r="C272" s="23">
        <v>637</v>
      </c>
      <c r="D272" s="23">
        <v>162</v>
      </c>
      <c r="E272" s="23">
        <v>169</v>
      </c>
      <c r="F272" s="23">
        <v>93</v>
      </c>
      <c r="G272" s="23">
        <v>2</v>
      </c>
      <c r="H272" s="23">
        <v>60.037700282752098</v>
      </c>
      <c r="I272" s="23">
        <v>15.268614514608799</v>
      </c>
      <c r="J272" s="23">
        <v>15.928369462770901</v>
      </c>
      <c r="K272" s="23">
        <v>8.7653157398680399</v>
      </c>
    </row>
    <row r="273" spans="1:11" x14ac:dyDescent="0.25">
      <c r="A273" t="s">
        <v>347</v>
      </c>
      <c r="B273" s="23">
        <v>2635</v>
      </c>
      <c r="C273" s="23">
        <v>1511</v>
      </c>
      <c r="D273" s="23">
        <v>303</v>
      </c>
      <c r="E273" s="23">
        <v>493</v>
      </c>
      <c r="F273" s="23">
        <v>328</v>
      </c>
      <c r="G273" s="23" t="s">
        <v>418</v>
      </c>
      <c r="H273" s="23">
        <v>57.343453510436397</v>
      </c>
      <c r="I273" s="23">
        <v>11.4990512333965</v>
      </c>
      <c r="J273" s="23">
        <v>18.709677419354801</v>
      </c>
      <c r="K273" s="23">
        <v>12.447817836812099</v>
      </c>
    </row>
    <row r="274" spans="1:11" x14ac:dyDescent="0.25">
      <c r="A274" t="s">
        <v>348</v>
      </c>
      <c r="B274" s="23">
        <v>2807</v>
      </c>
      <c r="C274" s="23">
        <v>1592</v>
      </c>
      <c r="D274" s="23">
        <v>392</v>
      </c>
      <c r="E274" s="23">
        <v>464</v>
      </c>
      <c r="F274" s="23">
        <v>356</v>
      </c>
      <c r="G274" s="23">
        <v>3</v>
      </c>
      <c r="H274" s="23">
        <v>56.776034236804499</v>
      </c>
      <c r="I274" s="23">
        <v>13.980028530670401</v>
      </c>
      <c r="J274" s="23">
        <v>16.547788873038499</v>
      </c>
      <c r="K274" s="23">
        <v>12.696148359486401</v>
      </c>
    </row>
    <row r="275" spans="1:11" x14ac:dyDescent="0.25">
      <c r="A275" t="s">
        <v>349</v>
      </c>
      <c r="B275" s="23">
        <v>5043</v>
      </c>
      <c r="C275" s="23">
        <v>2247</v>
      </c>
      <c r="D275" s="23">
        <v>1095</v>
      </c>
      <c r="E275" s="23">
        <v>1048</v>
      </c>
      <c r="F275" s="23">
        <v>652</v>
      </c>
      <c r="G275" s="23">
        <v>1</v>
      </c>
      <c r="H275" s="23">
        <v>44.565648552161797</v>
      </c>
      <c r="I275" s="23">
        <v>21.7175723919079</v>
      </c>
      <c r="J275" s="23">
        <v>20.7854026180087</v>
      </c>
      <c r="K275" s="23">
        <v>12.931376437921401</v>
      </c>
    </row>
    <row r="276" spans="1:11" x14ac:dyDescent="0.25">
      <c r="A276" t="s">
        <v>350</v>
      </c>
      <c r="B276" s="23">
        <v>12849</v>
      </c>
      <c r="C276" s="23">
        <v>5798</v>
      </c>
      <c r="D276" s="23">
        <v>2749</v>
      </c>
      <c r="E276" s="23">
        <v>2738</v>
      </c>
      <c r="F276" s="23">
        <v>1559</v>
      </c>
      <c r="G276" s="23">
        <v>5</v>
      </c>
      <c r="H276" s="23">
        <v>45.141700404858298</v>
      </c>
      <c r="I276" s="23">
        <v>21.402989722827702</v>
      </c>
      <c r="J276" s="23">
        <v>21.3173466209903</v>
      </c>
      <c r="K276" s="23">
        <v>12.1379632513235</v>
      </c>
    </row>
    <row r="277" spans="1:11" x14ac:dyDescent="0.25">
      <c r="A277" t="s">
        <v>351</v>
      </c>
      <c r="B277" s="23">
        <v>1862</v>
      </c>
      <c r="C277" s="23">
        <v>927</v>
      </c>
      <c r="D277" s="23">
        <v>378</v>
      </c>
      <c r="E277" s="23">
        <v>370</v>
      </c>
      <c r="F277" s="23">
        <v>187</v>
      </c>
      <c r="G277" s="23" t="s">
        <v>418</v>
      </c>
      <c r="H277" s="23">
        <v>49.785177228786203</v>
      </c>
      <c r="I277" s="23">
        <v>20.300751879699199</v>
      </c>
      <c r="J277" s="23">
        <v>19.871106337271701</v>
      </c>
      <c r="K277" s="23">
        <v>10.042964554242699</v>
      </c>
    </row>
    <row r="278" spans="1:11" x14ac:dyDescent="0.25">
      <c r="A278" t="s">
        <v>352</v>
      </c>
      <c r="B278" s="23">
        <v>4086</v>
      </c>
      <c r="C278" s="23">
        <v>2128</v>
      </c>
      <c r="D278" s="23">
        <v>770</v>
      </c>
      <c r="E278" s="23">
        <v>707</v>
      </c>
      <c r="F278" s="23">
        <v>477</v>
      </c>
      <c r="G278" s="23">
        <v>4</v>
      </c>
      <c r="H278" s="23">
        <v>52.131308182263503</v>
      </c>
      <c r="I278" s="23">
        <v>18.8633023027927</v>
      </c>
      <c r="J278" s="23">
        <v>17.319941205291499</v>
      </c>
      <c r="K278" s="23">
        <v>11.6854483096521</v>
      </c>
    </row>
    <row r="279" spans="1:11" x14ac:dyDescent="0.25">
      <c r="A279" t="s">
        <v>353</v>
      </c>
      <c r="B279" s="23">
        <v>8267</v>
      </c>
      <c r="C279" s="23">
        <v>4082</v>
      </c>
      <c r="D279" s="23">
        <v>1213</v>
      </c>
      <c r="E279" s="23">
        <v>1724</v>
      </c>
      <c r="F279" s="23">
        <v>1248</v>
      </c>
      <c r="G279" s="23" t="s">
        <v>418</v>
      </c>
      <c r="H279" s="23">
        <v>49.377041248336702</v>
      </c>
      <c r="I279" s="23">
        <v>14.672795451796199</v>
      </c>
      <c r="J279" s="23">
        <v>20.853997822668401</v>
      </c>
      <c r="K279" s="23">
        <v>15.0961654771985</v>
      </c>
    </row>
    <row r="280" spans="1:11" x14ac:dyDescent="0.25">
      <c r="A280" t="s">
        <v>354</v>
      </c>
      <c r="B280" s="23">
        <v>143</v>
      </c>
      <c r="C280" s="23">
        <v>75</v>
      </c>
      <c r="D280" s="23">
        <v>23</v>
      </c>
      <c r="E280" s="23">
        <v>29</v>
      </c>
      <c r="F280" s="23">
        <v>15</v>
      </c>
      <c r="G280" s="23">
        <v>1</v>
      </c>
      <c r="H280" s="23">
        <v>52.816901408450697</v>
      </c>
      <c r="I280" s="23">
        <v>16.197183098591498</v>
      </c>
      <c r="J280" s="23">
        <v>20.422535211267601</v>
      </c>
      <c r="K280" s="23">
        <v>10.563380281690099</v>
      </c>
    </row>
    <row r="281" spans="1:11" x14ac:dyDescent="0.25">
      <c r="A281" t="s">
        <v>355</v>
      </c>
      <c r="B281" s="23">
        <v>83</v>
      </c>
      <c r="C281" s="23">
        <v>54</v>
      </c>
      <c r="D281" s="23">
        <v>18</v>
      </c>
      <c r="E281" s="23">
        <v>8</v>
      </c>
      <c r="F281" s="23">
        <v>3</v>
      </c>
      <c r="G281" s="23" t="s">
        <v>418</v>
      </c>
      <c r="H281" s="23">
        <v>65.060240963855406</v>
      </c>
      <c r="I281" s="23">
        <v>21.6867469879518</v>
      </c>
      <c r="J281" s="23">
        <v>9.6385542168674707</v>
      </c>
      <c r="K281" s="23">
        <v>3.6144578313253</v>
      </c>
    </row>
    <row r="282" spans="1:11" x14ac:dyDescent="0.25">
      <c r="A282" t="s">
        <v>356</v>
      </c>
      <c r="B282" s="23">
        <v>3476</v>
      </c>
      <c r="C282" s="23">
        <v>2006</v>
      </c>
      <c r="D282" s="23">
        <v>582</v>
      </c>
      <c r="E282" s="23">
        <v>565</v>
      </c>
      <c r="F282" s="23">
        <v>323</v>
      </c>
      <c r="G282" s="23" t="s">
        <v>418</v>
      </c>
      <c r="H282" s="23">
        <v>57.710011507479798</v>
      </c>
      <c r="I282" s="23">
        <v>16.7433831990794</v>
      </c>
      <c r="J282" s="23">
        <v>16.2543153049482</v>
      </c>
      <c r="K282" s="23">
        <v>9.2922899884925201</v>
      </c>
    </row>
    <row r="283" spans="1:11" x14ac:dyDescent="0.25">
      <c r="A283" t="s">
        <v>357</v>
      </c>
      <c r="B283" s="23">
        <v>157</v>
      </c>
      <c r="C283" s="23">
        <v>100</v>
      </c>
      <c r="D283" s="23">
        <v>27</v>
      </c>
      <c r="E283" s="23">
        <v>20</v>
      </c>
      <c r="F283" s="23">
        <v>10</v>
      </c>
      <c r="G283" s="23" t="s">
        <v>418</v>
      </c>
      <c r="H283" s="23">
        <v>63.694267515923499</v>
      </c>
      <c r="I283" s="23">
        <v>17.197452229299302</v>
      </c>
      <c r="J283" s="23">
        <v>12.7388535031847</v>
      </c>
      <c r="K283" s="23">
        <v>6.3694267515923499</v>
      </c>
    </row>
    <row r="284" spans="1:11" x14ac:dyDescent="0.25">
      <c r="A284" t="s">
        <v>358</v>
      </c>
      <c r="B284" s="23">
        <v>46321</v>
      </c>
      <c r="C284" s="23">
        <v>23330</v>
      </c>
      <c r="D284" s="23">
        <v>8415</v>
      </c>
      <c r="E284" s="23">
        <v>8934</v>
      </c>
      <c r="F284" s="23">
        <v>5626</v>
      </c>
      <c r="G284" s="23">
        <v>16</v>
      </c>
      <c r="H284" s="23">
        <v>50.383327934348301</v>
      </c>
      <c r="I284" s="23">
        <v>18.172983479105898</v>
      </c>
      <c r="J284" s="23">
        <v>19.293812763200499</v>
      </c>
      <c r="K284" s="23">
        <v>12.1498758233452</v>
      </c>
    </row>
    <row r="285" spans="1:11" x14ac:dyDescent="0.25">
      <c r="A285" t="s">
        <v>359</v>
      </c>
      <c r="B285" s="23">
        <v>224</v>
      </c>
      <c r="C285" s="23">
        <v>224</v>
      </c>
      <c r="D285" s="23" t="s">
        <v>418</v>
      </c>
      <c r="E285" s="23" t="s">
        <v>418</v>
      </c>
      <c r="F285" s="23" t="s">
        <v>418</v>
      </c>
      <c r="G285" s="23" t="s">
        <v>418</v>
      </c>
      <c r="H285" s="23">
        <v>100</v>
      </c>
      <c r="I285" s="23" t="s">
        <v>418</v>
      </c>
      <c r="J285" s="23" t="s">
        <v>418</v>
      </c>
      <c r="K285" s="23" t="s">
        <v>418</v>
      </c>
    </row>
    <row r="286" spans="1:11" x14ac:dyDescent="0.25">
      <c r="A286" t="s">
        <v>360</v>
      </c>
      <c r="B286" s="23">
        <v>2594</v>
      </c>
      <c r="C286" s="23">
        <v>1305</v>
      </c>
      <c r="D286" s="23">
        <v>555</v>
      </c>
      <c r="E286" s="23">
        <v>480</v>
      </c>
      <c r="F286" s="23">
        <v>254</v>
      </c>
      <c r="G286" s="23" t="s">
        <v>418</v>
      </c>
      <c r="H286" s="23">
        <v>50.308404009252101</v>
      </c>
      <c r="I286" s="23">
        <v>21.3955281418658</v>
      </c>
      <c r="J286" s="23">
        <v>18.5042405551272</v>
      </c>
      <c r="K286" s="23">
        <v>9.7918272937548192</v>
      </c>
    </row>
    <row r="287" spans="1:11" x14ac:dyDescent="0.25">
      <c r="A287" t="s">
        <v>361</v>
      </c>
      <c r="B287" s="23">
        <v>662</v>
      </c>
      <c r="C287" s="23">
        <v>413</v>
      </c>
      <c r="D287" s="23">
        <v>27</v>
      </c>
      <c r="E287" s="23">
        <v>145</v>
      </c>
      <c r="F287" s="23">
        <v>77</v>
      </c>
      <c r="G287" s="23" t="s">
        <v>418</v>
      </c>
      <c r="H287" s="23">
        <v>62.386706948640402</v>
      </c>
      <c r="I287" s="23">
        <v>4.0785498489425898</v>
      </c>
      <c r="J287" s="23">
        <v>21.903323262839798</v>
      </c>
      <c r="K287" s="23">
        <v>11.631419939577</v>
      </c>
    </row>
    <row r="288" spans="1:11" x14ac:dyDescent="0.25">
      <c r="A288" t="s">
        <v>362</v>
      </c>
      <c r="B288" s="23">
        <v>1044</v>
      </c>
      <c r="C288" s="23">
        <v>613</v>
      </c>
      <c r="D288" s="23">
        <v>154</v>
      </c>
      <c r="E288" s="23">
        <v>160</v>
      </c>
      <c r="F288" s="23">
        <v>116</v>
      </c>
      <c r="G288" s="23">
        <v>1</v>
      </c>
      <c r="H288" s="23">
        <v>58.772770853307698</v>
      </c>
      <c r="I288" s="23">
        <v>14.7651006711409</v>
      </c>
      <c r="J288" s="23">
        <v>15.3403643336529</v>
      </c>
      <c r="K288" s="23">
        <v>11.1217641418983</v>
      </c>
    </row>
    <row r="289" spans="1:11" x14ac:dyDescent="0.25">
      <c r="A289" t="s">
        <v>363</v>
      </c>
      <c r="B289" s="23">
        <v>2494</v>
      </c>
      <c r="C289" s="23">
        <v>1438</v>
      </c>
      <c r="D289" s="23">
        <v>301</v>
      </c>
      <c r="E289" s="23">
        <v>484</v>
      </c>
      <c r="F289" s="23">
        <v>268</v>
      </c>
      <c r="G289" s="23">
        <v>3</v>
      </c>
      <c r="H289" s="23">
        <v>57.7278201525491</v>
      </c>
      <c r="I289" s="23">
        <v>12.083500602167801</v>
      </c>
      <c r="J289" s="23">
        <v>19.429947812123601</v>
      </c>
      <c r="K289" s="23">
        <v>10.7587314331593</v>
      </c>
    </row>
    <row r="290" spans="1:11" x14ac:dyDescent="0.25">
      <c r="A290" t="s">
        <v>364</v>
      </c>
      <c r="B290" s="23">
        <v>2702</v>
      </c>
      <c r="C290" s="23">
        <v>1489</v>
      </c>
      <c r="D290" s="23">
        <v>500</v>
      </c>
      <c r="E290" s="23">
        <v>414</v>
      </c>
      <c r="F290" s="23">
        <v>295</v>
      </c>
      <c r="G290" s="23">
        <v>4</v>
      </c>
      <c r="H290" s="23">
        <v>55.189028910303897</v>
      </c>
      <c r="I290" s="23">
        <v>18.5322461082283</v>
      </c>
      <c r="J290" s="23">
        <v>15.344699777613</v>
      </c>
      <c r="K290" s="23">
        <v>10.9340252038547</v>
      </c>
    </row>
    <row r="291" spans="1:11" x14ac:dyDescent="0.25">
      <c r="A291" t="s">
        <v>365</v>
      </c>
      <c r="B291" s="23">
        <v>4614</v>
      </c>
      <c r="C291" s="23">
        <v>1930</v>
      </c>
      <c r="D291" s="23">
        <v>1003</v>
      </c>
      <c r="E291" s="23">
        <v>1081</v>
      </c>
      <c r="F291" s="23">
        <v>599</v>
      </c>
      <c r="G291" s="23">
        <v>1</v>
      </c>
      <c r="H291" s="23">
        <v>41.838283112941603</v>
      </c>
      <c r="I291" s="23">
        <v>21.742900498590899</v>
      </c>
      <c r="J291" s="23">
        <v>23.4337741166269</v>
      </c>
      <c r="K291" s="23">
        <v>12.985042271840401</v>
      </c>
    </row>
    <row r="292" spans="1:11" x14ac:dyDescent="0.25">
      <c r="A292" t="s">
        <v>366</v>
      </c>
      <c r="B292" s="23">
        <v>12564</v>
      </c>
      <c r="C292" s="23">
        <v>5717</v>
      </c>
      <c r="D292" s="23">
        <v>2785</v>
      </c>
      <c r="E292" s="23">
        <v>2563</v>
      </c>
      <c r="F292" s="23">
        <v>1497</v>
      </c>
      <c r="G292" s="23">
        <v>2</v>
      </c>
      <c r="H292" s="23">
        <v>45.510269065435402</v>
      </c>
      <c r="I292" s="23">
        <v>22.170036618372801</v>
      </c>
      <c r="J292" s="23">
        <v>20.4028021015761</v>
      </c>
      <c r="K292" s="23">
        <v>11.916892214615499</v>
      </c>
    </row>
    <row r="293" spans="1:11" x14ac:dyDescent="0.25">
      <c r="A293" t="s">
        <v>367</v>
      </c>
      <c r="B293" s="23">
        <v>1831</v>
      </c>
      <c r="C293" s="23">
        <v>849</v>
      </c>
      <c r="D293" s="23">
        <v>398</v>
      </c>
      <c r="E293" s="23">
        <v>383</v>
      </c>
      <c r="F293" s="23">
        <v>200</v>
      </c>
      <c r="G293" s="23">
        <v>1</v>
      </c>
      <c r="H293" s="23">
        <v>46.393442622950801</v>
      </c>
      <c r="I293" s="23">
        <v>21.748633879781401</v>
      </c>
      <c r="J293" s="23">
        <v>20.9289617486338</v>
      </c>
      <c r="K293" s="23">
        <v>10.9289617486338</v>
      </c>
    </row>
    <row r="294" spans="1:11" x14ac:dyDescent="0.25">
      <c r="A294" t="s">
        <v>368</v>
      </c>
      <c r="B294" s="23">
        <v>3941</v>
      </c>
      <c r="C294" s="23">
        <v>1915</v>
      </c>
      <c r="D294" s="23">
        <v>799</v>
      </c>
      <c r="E294" s="23">
        <v>733</v>
      </c>
      <c r="F294" s="23">
        <v>491</v>
      </c>
      <c r="G294" s="23">
        <v>3</v>
      </c>
      <c r="H294" s="23">
        <v>48.628745556119803</v>
      </c>
      <c r="I294" s="23">
        <v>20.289487049263499</v>
      </c>
      <c r="J294" s="23">
        <v>18.613509395632299</v>
      </c>
      <c r="K294" s="23">
        <v>12.4682579989842</v>
      </c>
    </row>
    <row r="295" spans="1:11" x14ac:dyDescent="0.25">
      <c r="A295" t="s">
        <v>369</v>
      </c>
      <c r="B295" s="23">
        <v>7640</v>
      </c>
      <c r="C295" s="23">
        <v>3654</v>
      </c>
      <c r="D295" s="23">
        <v>1203</v>
      </c>
      <c r="E295" s="23">
        <v>1682</v>
      </c>
      <c r="F295" s="23">
        <v>1101</v>
      </c>
      <c r="G295" s="23" t="s">
        <v>418</v>
      </c>
      <c r="H295" s="23">
        <v>47.82722513089</v>
      </c>
      <c r="I295" s="23">
        <v>15.7460732984293</v>
      </c>
      <c r="J295" s="23">
        <v>22.015706806282701</v>
      </c>
      <c r="K295" s="23">
        <v>14.4109947643979</v>
      </c>
    </row>
    <row r="296" spans="1:11" x14ac:dyDescent="0.25">
      <c r="A296" t="s">
        <v>370</v>
      </c>
      <c r="B296" s="23">
        <v>124</v>
      </c>
      <c r="C296" s="23">
        <v>71</v>
      </c>
      <c r="D296" s="23">
        <v>23</v>
      </c>
      <c r="E296" s="23">
        <v>21</v>
      </c>
      <c r="F296" s="23">
        <v>5</v>
      </c>
      <c r="G296" s="23">
        <v>4</v>
      </c>
      <c r="H296" s="23">
        <v>59.1666666666666</v>
      </c>
      <c r="I296" s="23">
        <v>19.1666666666666</v>
      </c>
      <c r="J296" s="23">
        <v>17.5</v>
      </c>
      <c r="K296" s="23">
        <v>4.1666666666666599</v>
      </c>
    </row>
    <row r="297" spans="1:11" x14ac:dyDescent="0.25">
      <c r="A297" t="s">
        <v>371</v>
      </c>
      <c r="B297" s="23">
        <v>101</v>
      </c>
      <c r="C297" s="23">
        <v>60</v>
      </c>
      <c r="D297" s="23">
        <v>19</v>
      </c>
      <c r="E297" s="23">
        <v>19</v>
      </c>
      <c r="F297" s="23">
        <v>3</v>
      </c>
      <c r="G297" s="23" t="s">
        <v>418</v>
      </c>
      <c r="H297" s="23">
        <v>59.405940594059402</v>
      </c>
      <c r="I297" s="23">
        <v>18.8118811881188</v>
      </c>
      <c r="J297" s="23">
        <v>18.8118811881188</v>
      </c>
      <c r="K297" s="23">
        <v>2.9702970297029698</v>
      </c>
    </row>
    <row r="298" spans="1:11" x14ac:dyDescent="0.25">
      <c r="A298" t="s">
        <v>372</v>
      </c>
      <c r="B298" s="23">
        <v>3284</v>
      </c>
      <c r="C298" s="23">
        <v>1767</v>
      </c>
      <c r="D298" s="23">
        <v>652</v>
      </c>
      <c r="E298" s="23">
        <v>584</v>
      </c>
      <c r="F298" s="23">
        <v>279</v>
      </c>
      <c r="G298" s="23">
        <v>2</v>
      </c>
      <c r="H298" s="23">
        <v>53.839122486288801</v>
      </c>
      <c r="I298" s="23">
        <v>19.865935405240698</v>
      </c>
      <c r="J298" s="23">
        <v>17.794028031687901</v>
      </c>
      <c r="K298" s="23">
        <v>8.5009140767824398</v>
      </c>
    </row>
    <row r="299" spans="1:11" x14ac:dyDescent="0.25">
      <c r="A299" t="s">
        <v>373</v>
      </c>
      <c r="B299" s="23">
        <v>120</v>
      </c>
      <c r="C299" s="23">
        <v>67</v>
      </c>
      <c r="D299" s="23">
        <v>28</v>
      </c>
      <c r="E299" s="23">
        <v>17</v>
      </c>
      <c r="F299" s="23">
        <v>8</v>
      </c>
      <c r="G299" s="23" t="s">
        <v>418</v>
      </c>
      <c r="H299" s="23">
        <v>55.8333333333333</v>
      </c>
      <c r="I299" s="23">
        <v>23.3333333333333</v>
      </c>
      <c r="J299" s="23">
        <v>14.1666666666666</v>
      </c>
      <c r="K299" s="23">
        <v>6.6666666666666599</v>
      </c>
    </row>
    <row r="300" spans="1:11" x14ac:dyDescent="0.25">
      <c r="A300" t="s">
        <v>374</v>
      </c>
      <c r="B300" s="23">
        <v>43926</v>
      </c>
      <c r="C300" s="23">
        <v>21499</v>
      </c>
      <c r="D300" s="23">
        <v>8447</v>
      </c>
      <c r="E300" s="23">
        <v>8766</v>
      </c>
      <c r="F300" s="23">
        <v>5193</v>
      </c>
      <c r="G300" s="23">
        <v>21</v>
      </c>
      <c r="H300" s="23">
        <v>48.967088030975901</v>
      </c>
      <c r="I300" s="23">
        <v>19.239266598337299</v>
      </c>
      <c r="J300" s="23">
        <v>19.9658353262726</v>
      </c>
      <c r="K300" s="23">
        <v>11.827810044414001</v>
      </c>
    </row>
    <row r="301" spans="1:11" x14ac:dyDescent="0.25">
      <c r="A301" t="s">
        <v>375</v>
      </c>
      <c r="B301" s="23">
        <v>211</v>
      </c>
      <c r="C301" s="23">
        <v>211</v>
      </c>
      <c r="D301" s="23" t="s">
        <v>418</v>
      </c>
      <c r="E301" s="23" t="s">
        <v>418</v>
      </c>
      <c r="F301" s="23" t="s">
        <v>418</v>
      </c>
      <c r="G301" s="23" t="s">
        <v>418</v>
      </c>
      <c r="H301" s="23">
        <v>100</v>
      </c>
      <c r="I301" s="23" t="s">
        <v>418</v>
      </c>
      <c r="J301" s="23" t="s">
        <v>418</v>
      </c>
      <c r="K301" s="23" t="s">
        <v>418</v>
      </c>
    </row>
    <row r="302" spans="1:11" x14ac:dyDescent="0.25">
      <c r="A302" t="s">
        <v>400</v>
      </c>
      <c r="B302" s="23">
        <v>2614</v>
      </c>
      <c r="C302" s="23">
        <v>1324</v>
      </c>
      <c r="D302" s="23">
        <v>486</v>
      </c>
      <c r="E302" s="23">
        <v>534</v>
      </c>
      <c r="F302" s="23">
        <v>269</v>
      </c>
      <c r="G302" s="23">
        <v>1</v>
      </c>
      <c r="H302" s="23">
        <v>50.669728281668498</v>
      </c>
      <c r="I302" s="23">
        <v>18.5993111366245</v>
      </c>
      <c r="J302" s="23">
        <v>20.436280137772599</v>
      </c>
      <c r="K302" s="23">
        <v>10.2946804439341</v>
      </c>
    </row>
    <row r="303" spans="1:11" x14ac:dyDescent="0.25">
      <c r="A303" t="s">
        <v>401</v>
      </c>
      <c r="B303" s="23">
        <v>606</v>
      </c>
      <c r="C303" s="23">
        <v>350</v>
      </c>
      <c r="D303" s="23">
        <v>8</v>
      </c>
      <c r="E303" s="23">
        <v>178</v>
      </c>
      <c r="F303" s="23">
        <v>70</v>
      </c>
      <c r="G303" s="23" t="s">
        <v>418</v>
      </c>
      <c r="H303" s="23">
        <v>57.755775577557699</v>
      </c>
      <c r="I303" s="23">
        <v>1.3201320132013199</v>
      </c>
      <c r="J303" s="23">
        <v>29.372937293729301</v>
      </c>
      <c r="K303" s="23">
        <v>11.5511551155115</v>
      </c>
    </row>
    <row r="304" spans="1:11" x14ac:dyDescent="0.25">
      <c r="A304" t="s">
        <v>402</v>
      </c>
      <c r="B304" s="23">
        <v>1058</v>
      </c>
      <c r="C304" s="23">
        <v>569</v>
      </c>
      <c r="D304" s="23">
        <v>163</v>
      </c>
      <c r="E304" s="23">
        <v>239</v>
      </c>
      <c r="F304" s="23">
        <v>86</v>
      </c>
      <c r="G304" s="23">
        <v>1</v>
      </c>
      <c r="H304" s="23">
        <v>53.831598864711403</v>
      </c>
      <c r="I304" s="23">
        <v>15.4210028382213</v>
      </c>
      <c r="J304" s="23">
        <v>22.611163670766299</v>
      </c>
      <c r="K304" s="23">
        <v>8.1362346263008494</v>
      </c>
    </row>
    <row r="305" spans="1:11" x14ac:dyDescent="0.25">
      <c r="A305" t="s">
        <v>403</v>
      </c>
      <c r="B305" s="23">
        <v>2604</v>
      </c>
      <c r="C305" s="23">
        <v>1399</v>
      </c>
      <c r="D305" s="23">
        <v>399</v>
      </c>
      <c r="E305" s="23">
        <v>529</v>
      </c>
      <c r="F305" s="23">
        <v>276</v>
      </c>
      <c r="G305" s="23">
        <v>1</v>
      </c>
      <c r="H305" s="23">
        <v>53.745678063772502</v>
      </c>
      <c r="I305" s="23">
        <v>15.328467153284601</v>
      </c>
      <c r="J305" s="23">
        <v>20.322704571648099</v>
      </c>
      <c r="K305" s="23">
        <v>10.603150211294601</v>
      </c>
    </row>
    <row r="306" spans="1:11" x14ac:dyDescent="0.25">
      <c r="A306" t="s">
        <v>404</v>
      </c>
      <c r="B306" s="23">
        <v>2627</v>
      </c>
      <c r="C306" s="23">
        <v>1468</v>
      </c>
      <c r="D306" s="23">
        <v>439</v>
      </c>
      <c r="E306" s="23">
        <v>415</v>
      </c>
      <c r="F306" s="23">
        <v>303</v>
      </c>
      <c r="G306" s="23">
        <v>2</v>
      </c>
      <c r="H306" s="23">
        <v>55.923809523809503</v>
      </c>
      <c r="I306" s="23">
        <v>16.7238095238095</v>
      </c>
      <c r="J306" s="23">
        <v>15.8095238095238</v>
      </c>
      <c r="K306" s="23">
        <v>11.5428571428571</v>
      </c>
    </row>
    <row r="307" spans="1:11" x14ac:dyDescent="0.25">
      <c r="A307" t="s">
        <v>405</v>
      </c>
      <c r="B307" s="23">
        <v>4538</v>
      </c>
      <c r="C307" s="23">
        <v>1818</v>
      </c>
      <c r="D307" s="23">
        <v>1136</v>
      </c>
      <c r="E307" s="23">
        <v>1015</v>
      </c>
      <c r="F307" s="23">
        <v>569</v>
      </c>
      <c r="G307" s="23" t="s">
        <v>418</v>
      </c>
      <c r="H307" s="23">
        <v>40.061701189951499</v>
      </c>
      <c r="I307" s="23">
        <v>25.033054208902598</v>
      </c>
      <c r="J307" s="23">
        <v>22.366681357426099</v>
      </c>
      <c r="K307" s="23">
        <v>12.5385632437197</v>
      </c>
    </row>
    <row r="308" spans="1:11" x14ac:dyDescent="0.25">
      <c r="A308" t="s">
        <v>406</v>
      </c>
      <c r="B308" s="23">
        <v>13031</v>
      </c>
      <c r="C308" s="23">
        <v>5825</v>
      </c>
      <c r="D308" s="23">
        <v>3044</v>
      </c>
      <c r="E308" s="23">
        <v>2687</v>
      </c>
      <c r="F308" s="23">
        <v>1474</v>
      </c>
      <c r="G308" s="23">
        <v>1</v>
      </c>
      <c r="H308" s="23">
        <v>44.704528012279297</v>
      </c>
      <c r="I308" s="23">
        <v>23.361473522640001</v>
      </c>
      <c r="J308" s="23">
        <v>20.621642363775901</v>
      </c>
      <c r="K308" s="23">
        <v>11.3123561013046</v>
      </c>
    </row>
    <row r="309" spans="1:11" x14ac:dyDescent="0.25">
      <c r="A309" t="s">
        <v>407</v>
      </c>
      <c r="B309" s="23">
        <v>1757</v>
      </c>
      <c r="C309" s="23">
        <v>821</v>
      </c>
      <c r="D309" s="23">
        <v>373</v>
      </c>
      <c r="E309" s="23">
        <v>382</v>
      </c>
      <c r="F309" s="23">
        <v>181</v>
      </c>
      <c r="G309" s="23" t="s">
        <v>418</v>
      </c>
      <c r="H309" s="23">
        <v>46.727376209447897</v>
      </c>
      <c r="I309" s="23">
        <v>21.229368241320401</v>
      </c>
      <c r="J309" s="23">
        <v>21.741605008537199</v>
      </c>
      <c r="K309" s="23">
        <v>10.3016505406943</v>
      </c>
    </row>
    <row r="310" spans="1:11" x14ac:dyDescent="0.25">
      <c r="A310" t="s">
        <v>408</v>
      </c>
      <c r="B310" s="23">
        <v>3876</v>
      </c>
      <c r="C310" s="23">
        <v>1778</v>
      </c>
      <c r="D310" s="23">
        <v>827</v>
      </c>
      <c r="E310" s="23">
        <v>801</v>
      </c>
      <c r="F310" s="23">
        <v>469</v>
      </c>
      <c r="G310" s="23">
        <v>1</v>
      </c>
      <c r="H310" s="23">
        <v>45.883870967741899</v>
      </c>
      <c r="I310" s="23">
        <v>21.341935483870898</v>
      </c>
      <c r="J310" s="23">
        <v>20.670967741935399</v>
      </c>
      <c r="K310" s="23">
        <v>12.103225806451601</v>
      </c>
    </row>
    <row r="311" spans="1:11" x14ac:dyDescent="0.25">
      <c r="A311" t="s">
        <v>409</v>
      </c>
      <c r="B311" s="23">
        <v>7273</v>
      </c>
      <c r="C311" s="23">
        <v>3013</v>
      </c>
      <c r="D311" s="23">
        <v>1178</v>
      </c>
      <c r="E311" s="23">
        <v>2014</v>
      </c>
      <c r="F311" s="23">
        <v>1068</v>
      </c>
      <c r="G311" s="23" t="s">
        <v>418</v>
      </c>
      <c r="H311" s="23">
        <v>41.427196480131997</v>
      </c>
      <c r="I311" s="23">
        <v>16.196892616526799</v>
      </c>
      <c r="J311" s="23">
        <v>27.691461570191102</v>
      </c>
      <c r="K311" s="23">
        <v>14.684449333150001</v>
      </c>
    </row>
    <row r="312" spans="1:11" x14ac:dyDescent="0.25">
      <c r="A312" t="s">
        <v>410</v>
      </c>
      <c r="B312" s="23">
        <v>107</v>
      </c>
      <c r="C312" s="23">
        <v>64</v>
      </c>
      <c r="D312" s="23">
        <v>16</v>
      </c>
      <c r="E312" s="23">
        <v>17</v>
      </c>
      <c r="F312" s="23">
        <v>10</v>
      </c>
      <c r="G312" s="23" t="s">
        <v>418</v>
      </c>
      <c r="H312" s="23">
        <v>59.813084112149497</v>
      </c>
      <c r="I312" s="23">
        <v>14.9532710280373</v>
      </c>
      <c r="J312" s="23">
        <v>15.887850467289701</v>
      </c>
      <c r="K312" s="23">
        <v>9.3457943925233593</v>
      </c>
    </row>
    <row r="313" spans="1:11" x14ac:dyDescent="0.25">
      <c r="A313" t="s">
        <v>411</v>
      </c>
      <c r="B313" s="23">
        <v>65</v>
      </c>
      <c r="C313" s="23">
        <v>41</v>
      </c>
      <c r="D313" s="23">
        <v>12</v>
      </c>
      <c r="E313" s="23">
        <v>9</v>
      </c>
      <c r="F313" s="23">
        <v>3</v>
      </c>
      <c r="G313" s="23" t="s">
        <v>418</v>
      </c>
      <c r="H313" s="23">
        <v>63.076923076923002</v>
      </c>
      <c r="I313" s="23">
        <v>18.4615384615384</v>
      </c>
      <c r="J313" s="23">
        <v>13.846153846153801</v>
      </c>
      <c r="K313" s="23">
        <v>4.6153846153846096</v>
      </c>
    </row>
    <row r="314" spans="1:11" x14ac:dyDescent="0.25">
      <c r="A314" t="s">
        <v>412</v>
      </c>
      <c r="B314" s="23">
        <v>3108</v>
      </c>
      <c r="C314" s="23">
        <v>1559</v>
      </c>
      <c r="D314" s="23">
        <v>656</v>
      </c>
      <c r="E314" s="23">
        <v>603</v>
      </c>
      <c r="F314" s="23">
        <v>288</v>
      </c>
      <c r="G314" s="23">
        <v>2</v>
      </c>
      <c r="H314" s="23">
        <v>50.193174500965803</v>
      </c>
      <c r="I314" s="23">
        <v>21.120412105602</v>
      </c>
      <c r="J314" s="23">
        <v>19.414037347070099</v>
      </c>
      <c r="K314" s="23">
        <v>9.2723760463618792</v>
      </c>
    </row>
    <row r="315" spans="1:11" x14ac:dyDescent="0.25">
      <c r="A315" t="s">
        <v>413</v>
      </c>
      <c r="B315" s="23">
        <v>133</v>
      </c>
      <c r="C315" s="23">
        <v>74</v>
      </c>
      <c r="D315" s="23">
        <v>32</v>
      </c>
      <c r="E315" s="23">
        <v>18</v>
      </c>
      <c r="F315" s="23">
        <v>9</v>
      </c>
      <c r="G315" s="23" t="s">
        <v>418</v>
      </c>
      <c r="H315" s="23">
        <v>55.639097744360797</v>
      </c>
      <c r="I315" s="23">
        <v>24.060150375939799</v>
      </c>
      <c r="J315" s="23">
        <v>13.533834586466099</v>
      </c>
      <c r="K315" s="23">
        <v>6.7669172932330799</v>
      </c>
    </row>
    <row r="316" spans="1:11" x14ac:dyDescent="0.25">
      <c r="A316" t="s">
        <v>414</v>
      </c>
      <c r="B316" s="23">
        <v>43605</v>
      </c>
      <c r="C316" s="23">
        <v>20311</v>
      </c>
      <c r="D316" s="23">
        <v>8769</v>
      </c>
      <c r="E316" s="23">
        <v>9441</v>
      </c>
      <c r="F316" s="23">
        <v>5075</v>
      </c>
      <c r="G316" s="23">
        <v>9</v>
      </c>
      <c r="H316" s="23">
        <v>46.589136618038303</v>
      </c>
      <c r="I316" s="23">
        <v>20.1142306633636</v>
      </c>
      <c r="J316" s="23">
        <v>21.655656482245998</v>
      </c>
      <c r="K316" s="23">
        <v>11.6409762363519</v>
      </c>
    </row>
    <row r="317" spans="1:11" x14ac:dyDescent="0.25">
      <c r="A317" t="s">
        <v>415</v>
      </c>
      <c r="B317" s="23">
        <v>208</v>
      </c>
      <c r="C317" s="23">
        <v>208</v>
      </c>
      <c r="D317" s="23" t="s">
        <v>418</v>
      </c>
      <c r="E317" s="23" t="s">
        <v>418</v>
      </c>
      <c r="F317" s="23" t="s">
        <v>418</v>
      </c>
      <c r="G317" s="23" t="s">
        <v>418</v>
      </c>
      <c r="H317" s="23">
        <v>100</v>
      </c>
      <c r="I317" s="23" t="s">
        <v>418</v>
      </c>
      <c r="J317" s="23" t="s">
        <v>418</v>
      </c>
      <c r="K317" s="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852-9CFD-4C94-8808-2E1B24352BB0}">
  <dimension ref="A1:L19"/>
  <sheetViews>
    <sheetView zoomScale="95" zoomScaleNormal="95" workbookViewId="0">
      <selection activeCell="A3" sqref="A3"/>
    </sheetView>
  </sheetViews>
  <sheetFormatPr defaultRowHeight="14.25" x14ac:dyDescent="0.2"/>
  <cols>
    <col min="1" max="1" width="10.7109375" style="2" customWidth="1"/>
    <col min="2" max="2" width="11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2" ht="15.75" x14ac:dyDescent="0.25">
      <c r="A1" s="1" t="s">
        <v>61</v>
      </c>
    </row>
    <row r="2" spans="1:12" ht="15.75" x14ac:dyDescent="0.25">
      <c r="A2" s="1" t="s">
        <v>399</v>
      </c>
    </row>
    <row r="3" spans="1:12" s="3" customFormat="1" ht="12.75" x14ac:dyDescent="0.2"/>
    <row r="4" spans="1:12" s="3" customFormat="1" ht="12.75" x14ac:dyDescent="0.2">
      <c r="B4" s="6" t="s">
        <v>0</v>
      </c>
      <c r="I4" s="6" t="s">
        <v>1</v>
      </c>
    </row>
    <row r="5" spans="1:12" s="3" customFormat="1" ht="25.5" x14ac:dyDescent="0.2">
      <c r="B5" s="7" t="s">
        <v>17</v>
      </c>
      <c r="C5" s="7" t="s">
        <v>30</v>
      </c>
      <c r="D5" s="7" t="s">
        <v>31</v>
      </c>
      <c r="E5" s="7" t="s">
        <v>32</v>
      </c>
      <c r="F5" s="7" t="s">
        <v>34</v>
      </c>
      <c r="G5" s="8" t="s">
        <v>29</v>
      </c>
      <c r="H5" s="9"/>
      <c r="I5" s="7" t="s">
        <v>30</v>
      </c>
      <c r="J5" s="7" t="s">
        <v>31</v>
      </c>
      <c r="K5" s="7" t="s">
        <v>32</v>
      </c>
      <c r="L5" s="7" t="s">
        <v>34</v>
      </c>
    </row>
    <row r="6" spans="1:12" s="3" customFormat="1" ht="12.75" x14ac:dyDescent="0.2">
      <c r="A6" s="3" t="s">
        <v>56</v>
      </c>
      <c r="B6" s="17">
        <v>1072</v>
      </c>
      <c r="C6" s="17">
        <v>655</v>
      </c>
      <c r="D6" s="17">
        <v>63</v>
      </c>
      <c r="E6" s="17">
        <v>214</v>
      </c>
      <c r="F6" s="17">
        <v>139</v>
      </c>
      <c r="G6" s="17">
        <v>1</v>
      </c>
      <c r="H6" s="18"/>
      <c r="I6" s="19">
        <v>61.157796451914102</v>
      </c>
      <c r="J6" s="19">
        <v>5.8823529411764701</v>
      </c>
      <c r="K6" s="19">
        <v>19.981325863678801</v>
      </c>
      <c r="L6" s="19">
        <v>12.978524743230601</v>
      </c>
    </row>
    <row r="7" spans="1:12" s="3" customFormat="1" ht="12.75" x14ac:dyDescent="0.2">
      <c r="A7" s="3" t="s">
        <v>18</v>
      </c>
      <c r="B7" s="17">
        <v>5006</v>
      </c>
      <c r="C7" s="17">
        <v>2785</v>
      </c>
      <c r="D7" s="17">
        <v>528</v>
      </c>
      <c r="E7" s="17">
        <v>1048</v>
      </c>
      <c r="F7" s="17">
        <v>645</v>
      </c>
      <c r="G7" s="17" t="s">
        <v>418</v>
      </c>
      <c r="H7" s="18"/>
      <c r="I7" s="19">
        <v>55.633240111865703</v>
      </c>
      <c r="J7" s="19">
        <v>10.5473431881741</v>
      </c>
      <c r="K7" s="19">
        <v>20.934878146224499</v>
      </c>
      <c r="L7" s="19">
        <v>12.884538553735499</v>
      </c>
    </row>
    <row r="8" spans="1:12" s="3" customFormat="1" ht="12.75" x14ac:dyDescent="0.2">
      <c r="A8" s="3" t="s">
        <v>19</v>
      </c>
      <c r="B8" s="17">
        <v>11371</v>
      </c>
      <c r="C8" s="17">
        <v>5580</v>
      </c>
      <c r="D8" s="17">
        <v>1788</v>
      </c>
      <c r="E8" s="17">
        <v>2514</v>
      </c>
      <c r="F8" s="17">
        <v>1486</v>
      </c>
      <c r="G8" s="17">
        <v>3</v>
      </c>
      <c r="H8" s="18"/>
      <c r="I8" s="19">
        <v>49.085151301899998</v>
      </c>
      <c r="J8" s="19">
        <v>15.728360309640999</v>
      </c>
      <c r="K8" s="19">
        <v>22.114707952146301</v>
      </c>
      <c r="L8" s="19">
        <v>13.0717804363124</v>
      </c>
    </row>
    <row r="9" spans="1:12" s="3" customFormat="1" ht="12.75" x14ac:dyDescent="0.2">
      <c r="A9" s="3" t="s">
        <v>20</v>
      </c>
      <c r="B9" s="17">
        <v>15381</v>
      </c>
      <c r="C9" s="17">
        <v>6928</v>
      </c>
      <c r="D9" s="17">
        <v>3281</v>
      </c>
      <c r="E9" s="17">
        <v>3353</v>
      </c>
      <c r="F9" s="17">
        <v>1815</v>
      </c>
      <c r="G9" s="17">
        <v>4</v>
      </c>
      <c r="H9" s="18"/>
      <c r="I9" s="19">
        <v>45.054301879430298</v>
      </c>
      <c r="J9" s="19">
        <v>21.337061845613501</v>
      </c>
      <c r="K9" s="19">
        <v>21.805293620341999</v>
      </c>
      <c r="L9" s="19">
        <v>11.803342654613999</v>
      </c>
    </row>
    <row r="10" spans="1:12" s="3" customFormat="1" ht="12.75" x14ac:dyDescent="0.2">
      <c r="A10" s="3" t="s">
        <v>21</v>
      </c>
      <c r="B10" s="17">
        <v>8772</v>
      </c>
      <c r="C10" s="17">
        <v>3671</v>
      </c>
      <c r="D10" s="17">
        <v>2409</v>
      </c>
      <c r="E10" s="17">
        <v>1828</v>
      </c>
      <c r="F10" s="17">
        <v>863</v>
      </c>
      <c r="G10" s="17">
        <v>1</v>
      </c>
      <c r="H10" s="18"/>
      <c r="I10" s="19">
        <v>41.853836506669701</v>
      </c>
      <c r="J10" s="19">
        <v>27.465511344202401</v>
      </c>
      <c r="K10" s="19">
        <v>20.841409189374001</v>
      </c>
      <c r="L10" s="19">
        <v>9.8392429597537294</v>
      </c>
    </row>
    <row r="11" spans="1:12" s="3" customFormat="1" ht="12.75" x14ac:dyDescent="0.2">
      <c r="A11" s="3" t="s">
        <v>22</v>
      </c>
      <c r="B11" s="17">
        <v>2003</v>
      </c>
      <c r="C11" s="17">
        <v>692</v>
      </c>
      <c r="D11" s="17">
        <v>700</v>
      </c>
      <c r="E11" s="17">
        <v>484</v>
      </c>
      <c r="F11" s="17">
        <v>127</v>
      </c>
      <c r="G11" s="17" t="s">
        <v>418</v>
      </c>
      <c r="H11" s="18"/>
      <c r="I11" s="19">
        <v>34.548177733399797</v>
      </c>
      <c r="J11" s="19">
        <v>34.947578632051901</v>
      </c>
      <c r="K11" s="19">
        <v>24.1637543684473</v>
      </c>
      <c r="L11" s="19">
        <v>6.3404892661008398</v>
      </c>
    </row>
    <row r="12" spans="1:12" s="3" customFormat="1" ht="12.75" x14ac:dyDescent="0.2">
      <c r="A12" s="6" t="s">
        <v>17</v>
      </c>
      <c r="B12" s="20">
        <v>43605</v>
      </c>
      <c r="C12" s="20">
        <v>20311</v>
      </c>
      <c r="D12" s="20">
        <v>8769</v>
      </c>
      <c r="E12" s="20">
        <v>9441</v>
      </c>
      <c r="F12" s="20">
        <v>5075</v>
      </c>
      <c r="G12" s="20">
        <v>9</v>
      </c>
      <c r="H12" s="21"/>
      <c r="I12" s="22">
        <v>46.589136618038303</v>
      </c>
      <c r="J12" s="22">
        <v>20.1142306633636</v>
      </c>
      <c r="K12" s="22">
        <v>21.655656482245998</v>
      </c>
      <c r="L12" s="22">
        <v>11.6409762363519</v>
      </c>
    </row>
    <row r="13" spans="1:12" s="3" customFormat="1" ht="12.7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15" t="s">
        <v>397</v>
      </c>
    </row>
    <row r="15" spans="1:12" x14ac:dyDescent="0.2">
      <c r="A15" s="16" t="s">
        <v>58</v>
      </c>
    </row>
    <row r="16" spans="1:12" x14ac:dyDescent="0.2">
      <c r="A16" s="16" t="s">
        <v>59</v>
      </c>
    </row>
    <row r="17" spans="1:1" x14ac:dyDescent="0.2">
      <c r="A17" s="15" t="s">
        <v>417</v>
      </c>
    </row>
    <row r="18" spans="1:1" x14ac:dyDescent="0.2">
      <c r="A18" s="15" t="s">
        <v>60</v>
      </c>
    </row>
    <row r="19" spans="1:1" x14ac:dyDescent="0.2">
      <c r="A19" s="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L19"/>
  <sheetViews>
    <sheetView zoomScale="95" zoomScaleNormal="95" workbookViewId="0">
      <selection activeCell="A3" sqref="A3"/>
    </sheetView>
  </sheetViews>
  <sheetFormatPr defaultRowHeight="14.25" x14ac:dyDescent="0.2"/>
  <cols>
    <col min="1" max="1" width="18.7109375" style="2" customWidth="1"/>
    <col min="2" max="2" width="11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2" ht="15.75" x14ac:dyDescent="0.25">
      <c r="A1" s="1" t="s">
        <v>382</v>
      </c>
    </row>
    <row r="2" spans="1:12" ht="15.75" x14ac:dyDescent="0.25">
      <c r="A2" s="1" t="s">
        <v>399</v>
      </c>
    </row>
    <row r="3" spans="1:12" s="3" customFormat="1" ht="12.75" x14ac:dyDescent="0.2"/>
    <row r="4" spans="1:12" s="3" customFormat="1" ht="12.75" x14ac:dyDescent="0.2">
      <c r="B4" s="6" t="s">
        <v>0</v>
      </c>
      <c r="I4" s="6" t="s">
        <v>1</v>
      </c>
    </row>
    <row r="5" spans="1:12" s="3" customFormat="1" ht="25.5" x14ac:dyDescent="0.2">
      <c r="B5" s="7" t="s">
        <v>17</v>
      </c>
      <c r="C5" s="7" t="s">
        <v>30</v>
      </c>
      <c r="D5" s="7" t="s">
        <v>31</v>
      </c>
      <c r="E5" s="7" t="s">
        <v>32</v>
      </c>
      <c r="F5" s="7" t="s">
        <v>34</v>
      </c>
      <c r="G5" s="8" t="s">
        <v>29</v>
      </c>
      <c r="H5" s="9"/>
      <c r="I5" s="7" t="s">
        <v>30</v>
      </c>
      <c r="J5" s="7" t="s">
        <v>31</v>
      </c>
      <c r="K5" s="7" t="s">
        <v>32</v>
      </c>
      <c r="L5" s="7" t="s">
        <v>34</v>
      </c>
    </row>
    <row r="6" spans="1:12" s="3" customFormat="1" ht="12.75" x14ac:dyDescent="0.2">
      <c r="A6" s="14" t="s">
        <v>23</v>
      </c>
      <c r="B6" s="17">
        <v>10628</v>
      </c>
      <c r="C6" s="17">
        <v>5344</v>
      </c>
      <c r="D6" s="17">
        <v>1998</v>
      </c>
      <c r="E6" s="17">
        <v>2234</v>
      </c>
      <c r="F6" s="17">
        <v>1047</v>
      </c>
      <c r="G6" s="17">
        <v>5</v>
      </c>
      <c r="H6" s="18"/>
      <c r="I6" s="19">
        <v>50.305939941635998</v>
      </c>
      <c r="J6" s="19">
        <v>18.808246258119102</v>
      </c>
      <c r="K6" s="19">
        <v>21.029840911230298</v>
      </c>
      <c r="L6" s="19">
        <v>9.8559728890143994</v>
      </c>
    </row>
    <row r="7" spans="1:12" s="3" customFormat="1" ht="12.75" x14ac:dyDescent="0.2">
      <c r="A7" s="14">
        <v>2</v>
      </c>
      <c r="B7" s="17">
        <v>8899</v>
      </c>
      <c r="C7" s="17">
        <v>4299</v>
      </c>
      <c r="D7" s="17">
        <v>1672</v>
      </c>
      <c r="E7" s="17">
        <v>1963</v>
      </c>
      <c r="F7" s="17">
        <v>962</v>
      </c>
      <c r="G7" s="17">
        <v>3</v>
      </c>
      <c r="H7" s="18"/>
      <c r="I7" s="19">
        <v>48.325089928057501</v>
      </c>
      <c r="J7" s="19">
        <v>18.794964028776899</v>
      </c>
      <c r="K7" s="19">
        <v>22.0660971223021</v>
      </c>
      <c r="L7" s="19">
        <v>10.8138489208633</v>
      </c>
    </row>
    <row r="8" spans="1:12" s="3" customFormat="1" ht="12.75" x14ac:dyDescent="0.2">
      <c r="A8" s="14">
        <v>3</v>
      </c>
      <c r="B8" s="17">
        <v>8012</v>
      </c>
      <c r="C8" s="17">
        <v>3783</v>
      </c>
      <c r="D8" s="17">
        <v>1573</v>
      </c>
      <c r="E8" s="17">
        <v>1714</v>
      </c>
      <c r="F8" s="17">
        <v>941</v>
      </c>
      <c r="G8" s="17">
        <v>1</v>
      </c>
      <c r="H8" s="18"/>
      <c r="I8" s="19">
        <v>47.222568967669403</v>
      </c>
      <c r="J8" s="19">
        <v>19.635501185869401</v>
      </c>
      <c r="K8" s="19">
        <v>21.395581076020399</v>
      </c>
      <c r="L8" s="19">
        <v>11.7463487704406</v>
      </c>
    </row>
    <row r="9" spans="1:12" s="3" customFormat="1" ht="12.75" x14ac:dyDescent="0.2">
      <c r="A9" s="14">
        <v>4</v>
      </c>
      <c r="B9" s="17">
        <v>8834</v>
      </c>
      <c r="C9" s="17">
        <v>3810</v>
      </c>
      <c r="D9" s="17">
        <v>1866</v>
      </c>
      <c r="E9" s="17">
        <v>1989</v>
      </c>
      <c r="F9" s="17">
        <v>1169</v>
      </c>
      <c r="G9" s="17" t="s">
        <v>418</v>
      </c>
      <c r="H9" s="18"/>
      <c r="I9" s="19">
        <v>43.128820466379899</v>
      </c>
      <c r="J9" s="19">
        <v>21.1229341181797</v>
      </c>
      <c r="K9" s="19">
        <v>22.515281865519501</v>
      </c>
      <c r="L9" s="19">
        <v>13.232963549920701</v>
      </c>
    </row>
    <row r="10" spans="1:12" s="3" customFormat="1" ht="12.75" x14ac:dyDescent="0.2">
      <c r="A10" s="14" t="s">
        <v>24</v>
      </c>
      <c r="B10" s="17">
        <v>7153</v>
      </c>
      <c r="C10" s="17">
        <v>3039</v>
      </c>
      <c r="D10" s="17">
        <v>1654</v>
      </c>
      <c r="E10" s="17">
        <v>1516</v>
      </c>
      <c r="F10" s="17">
        <v>944</v>
      </c>
      <c r="G10" s="17" t="s">
        <v>418</v>
      </c>
      <c r="H10" s="18"/>
      <c r="I10" s="19">
        <v>42.4856703481056</v>
      </c>
      <c r="J10" s="19">
        <v>23.1231651055501</v>
      </c>
      <c r="K10" s="19">
        <v>21.1939046553893</v>
      </c>
      <c r="L10" s="19">
        <v>13.1972598909548</v>
      </c>
    </row>
    <row r="11" spans="1:12" s="3" customFormat="1" ht="12.75" x14ac:dyDescent="0.2">
      <c r="A11" s="14" t="s">
        <v>29</v>
      </c>
      <c r="B11" s="17">
        <v>79</v>
      </c>
      <c r="C11" s="17">
        <v>36</v>
      </c>
      <c r="D11" s="17">
        <v>6</v>
      </c>
      <c r="E11" s="17">
        <v>25</v>
      </c>
      <c r="F11" s="17">
        <v>12</v>
      </c>
      <c r="G11" s="17" t="s">
        <v>418</v>
      </c>
      <c r="H11" s="18"/>
      <c r="I11" s="19">
        <v>45.569620253164501</v>
      </c>
      <c r="J11" s="19">
        <v>7.59493670886076</v>
      </c>
      <c r="K11" s="19">
        <v>31.645569620253099</v>
      </c>
      <c r="L11" s="19">
        <v>15.1898734177215</v>
      </c>
    </row>
    <row r="12" spans="1:12" s="3" customFormat="1" ht="12.75" x14ac:dyDescent="0.2">
      <c r="A12" s="3" t="s">
        <v>17</v>
      </c>
      <c r="B12" s="20">
        <v>43605</v>
      </c>
      <c r="C12" s="20">
        <v>20311</v>
      </c>
      <c r="D12" s="20">
        <v>8769</v>
      </c>
      <c r="E12" s="20">
        <v>9441</v>
      </c>
      <c r="F12" s="20">
        <v>5075</v>
      </c>
      <c r="G12" s="20">
        <v>9</v>
      </c>
      <c r="H12" s="21"/>
      <c r="I12" s="22">
        <v>46.589136618038303</v>
      </c>
      <c r="J12" s="22">
        <v>20.1142306633636</v>
      </c>
      <c r="K12" s="22">
        <v>21.655656482245998</v>
      </c>
      <c r="L12" s="22">
        <v>11.6409762363519</v>
      </c>
    </row>
    <row r="13" spans="1:12" s="3" customFormat="1" ht="12.7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">
      <c r="A14" s="15" t="s">
        <v>397</v>
      </c>
    </row>
    <row r="15" spans="1:12" x14ac:dyDescent="0.2">
      <c r="A15" s="16" t="s">
        <v>58</v>
      </c>
    </row>
    <row r="16" spans="1:12" x14ac:dyDescent="0.2">
      <c r="A16" s="16" t="s">
        <v>59</v>
      </c>
    </row>
    <row r="17" spans="1:1" x14ac:dyDescent="0.2">
      <c r="A17" s="15" t="s">
        <v>417</v>
      </c>
    </row>
    <row r="18" spans="1:1" x14ac:dyDescent="0.2">
      <c r="A18" s="15" t="s">
        <v>60</v>
      </c>
    </row>
    <row r="19" spans="1:1" x14ac:dyDescent="0.2">
      <c r="A19" s="5" t="s">
        <v>28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L22"/>
  <sheetViews>
    <sheetView zoomScale="95" zoomScaleNormal="95" workbookViewId="0">
      <selection activeCell="A3" sqref="A3"/>
    </sheetView>
  </sheetViews>
  <sheetFormatPr defaultRowHeight="14.25" x14ac:dyDescent="0.2"/>
  <cols>
    <col min="1" max="1" width="42.7109375" style="2" customWidth="1"/>
    <col min="2" max="2" width="11.7109375" style="2" customWidth="1"/>
    <col min="3" max="7" width="12.7109375" style="2" customWidth="1"/>
    <col min="8" max="8" width="2.7109375" style="2" customWidth="1"/>
    <col min="9" max="12" width="12.7109375" style="2" customWidth="1"/>
    <col min="13" max="16384" width="9.140625" style="2"/>
  </cols>
  <sheetData>
    <row r="1" spans="1:12" ht="15.75" x14ac:dyDescent="0.25">
      <c r="A1" s="1" t="s">
        <v>62</v>
      </c>
    </row>
    <row r="2" spans="1:12" ht="15.75" x14ac:dyDescent="0.25">
      <c r="A2" s="1" t="s">
        <v>399</v>
      </c>
    </row>
    <row r="3" spans="1:12" s="3" customFormat="1" ht="12.75" x14ac:dyDescent="0.2"/>
    <row r="4" spans="1:12" s="3" customFormat="1" ht="12.75" x14ac:dyDescent="0.2">
      <c r="B4" s="6" t="s">
        <v>0</v>
      </c>
      <c r="I4" s="6" t="s">
        <v>1</v>
      </c>
    </row>
    <row r="5" spans="1:12" s="3" customFormat="1" ht="25.5" x14ac:dyDescent="0.2">
      <c r="B5" s="7" t="s">
        <v>17</v>
      </c>
      <c r="C5" s="7" t="s">
        <v>30</v>
      </c>
      <c r="D5" s="7" t="s">
        <v>31</v>
      </c>
      <c r="E5" s="7" t="s">
        <v>32</v>
      </c>
      <c r="F5" s="7" t="s">
        <v>34</v>
      </c>
      <c r="G5" s="8" t="s">
        <v>29</v>
      </c>
      <c r="H5" s="9"/>
      <c r="I5" s="7" t="s">
        <v>30</v>
      </c>
      <c r="J5" s="7" t="s">
        <v>31</v>
      </c>
      <c r="K5" s="7" t="s">
        <v>32</v>
      </c>
      <c r="L5" s="7" t="s">
        <v>34</v>
      </c>
    </row>
    <row r="6" spans="1:12" s="3" customFormat="1" ht="12.75" x14ac:dyDescent="0.2">
      <c r="A6" s="3" t="s">
        <v>391</v>
      </c>
      <c r="B6" s="17">
        <v>33700</v>
      </c>
      <c r="C6" s="17">
        <v>15896</v>
      </c>
      <c r="D6" s="17">
        <v>6961</v>
      </c>
      <c r="E6" s="17">
        <v>6950</v>
      </c>
      <c r="F6" s="17">
        <v>3885</v>
      </c>
      <c r="G6" s="17">
        <v>8</v>
      </c>
      <c r="H6" s="18"/>
      <c r="I6" s="19">
        <v>47.1803395464798</v>
      </c>
      <c r="J6" s="19">
        <v>20.660690965214201</v>
      </c>
      <c r="K6" s="19">
        <v>20.6280422652261</v>
      </c>
      <c r="L6" s="19">
        <v>11.530927223079599</v>
      </c>
    </row>
    <row r="7" spans="1:12" s="3" customFormat="1" ht="12.75" x14ac:dyDescent="0.2">
      <c r="A7" s="3" t="s">
        <v>392</v>
      </c>
      <c r="B7" s="17">
        <v>649</v>
      </c>
      <c r="C7" s="17">
        <v>325</v>
      </c>
      <c r="D7" s="17">
        <v>114</v>
      </c>
      <c r="E7" s="17">
        <v>143</v>
      </c>
      <c r="F7" s="17">
        <v>67</v>
      </c>
      <c r="G7" s="17" t="s">
        <v>418</v>
      </c>
      <c r="H7" s="18"/>
      <c r="I7" s="19">
        <v>50.0770416024653</v>
      </c>
      <c r="J7" s="19">
        <v>17.565485362095501</v>
      </c>
      <c r="K7" s="19">
        <v>22.033898305084701</v>
      </c>
      <c r="L7" s="19">
        <v>10.3235747303543</v>
      </c>
    </row>
    <row r="8" spans="1:12" s="3" customFormat="1" ht="12.75" x14ac:dyDescent="0.2">
      <c r="A8" s="3" t="s">
        <v>25</v>
      </c>
      <c r="B8" s="17">
        <v>2491</v>
      </c>
      <c r="C8" s="17">
        <v>1016</v>
      </c>
      <c r="D8" s="17">
        <v>457</v>
      </c>
      <c r="E8" s="17">
        <v>657</v>
      </c>
      <c r="F8" s="17">
        <v>361</v>
      </c>
      <c r="G8" s="17" t="s">
        <v>418</v>
      </c>
      <c r="H8" s="18"/>
      <c r="I8" s="19">
        <v>40.786832597350397</v>
      </c>
      <c r="J8" s="19">
        <v>18.3460457647531</v>
      </c>
      <c r="K8" s="19">
        <v>26.374949819349599</v>
      </c>
      <c r="L8" s="19">
        <v>14.4921718185467</v>
      </c>
    </row>
    <row r="9" spans="1:12" s="3" customFormat="1" ht="12.75" x14ac:dyDescent="0.2">
      <c r="A9" s="3" t="s">
        <v>26</v>
      </c>
      <c r="B9" s="17">
        <v>1068</v>
      </c>
      <c r="C9" s="17">
        <v>421</v>
      </c>
      <c r="D9" s="17">
        <v>234</v>
      </c>
      <c r="E9" s="17">
        <v>348</v>
      </c>
      <c r="F9" s="17">
        <v>65</v>
      </c>
      <c r="G9" s="17" t="s">
        <v>418</v>
      </c>
      <c r="H9" s="18"/>
      <c r="I9" s="19">
        <v>39.419475655430702</v>
      </c>
      <c r="J9" s="19">
        <v>21.910112359550499</v>
      </c>
      <c r="K9" s="19">
        <v>32.584269662921301</v>
      </c>
      <c r="L9" s="19">
        <v>6.0861423220973698</v>
      </c>
    </row>
    <row r="10" spans="1:12" s="3" customFormat="1" ht="12.75" x14ac:dyDescent="0.2">
      <c r="A10" s="3" t="s">
        <v>393</v>
      </c>
      <c r="B10" s="17">
        <v>100</v>
      </c>
      <c r="C10" s="35" t="s">
        <v>419</v>
      </c>
      <c r="D10" s="17">
        <v>16</v>
      </c>
      <c r="E10" s="17">
        <v>32</v>
      </c>
      <c r="F10" s="35" t="s">
        <v>419</v>
      </c>
      <c r="G10" s="17" t="s">
        <v>418</v>
      </c>
      <c r="H10" s="18"/>
      <c r="I10" s="36" t="s">
        <v>419</v>
      </c>
      <c r="J10" s="19">
        <v>16</v>
      </c>
      <c r="K10" s="19">
        <v>32</v>
      </c>
      <c r="L10" s="36" t="s">
        <v>419</v>
      </c>
    </row>
    <row r="11" spans="1:12" s="3" customFormat="1" ht="12.75" x14ac:dyDescent="0.2">
      <c r="A11" s="3" t="s">
        <v>394</v>
      </c>
      <c r="B11" s="17">
        <v>753</v>
      </c>
      <c r="C11" s="17">
        <v>329</v>
      </c>
      <c r="D11" s="17">
        <v>154</v>
      </c>
      <c r="E11" s="17">
        <v>192</v>
      </c>
      <c r="F11" s="17">
        <v>78</v>
      </c>
      <c r="G11" s="17" t="s">
        <v>418</v>
      </c>
      <c r="H11" s="18"/>
      <c r="I11" s="19">
        <v>43.691899070385098</v>
      </c>
      <c r="J11" s="19">
        <v>20.451527224435502</v>
      </c>
      <c r="K11" s="19">
        <v>25.4980079681274</v>
      </c>
      <c r="L11" s="19">
        <v>10.3585657370517</v>
      </c>
    </row>
    <row r="12" spans="1:12" s="3" customFormat="1" ht="12.75" x14ac:dyDescent="0.2">
      <c r="A12" s="3" t="s">
        <v>395</v>
      </c>
      <c r="B12" s="17">
        <v>428</v>
      </c>
      <c r="C12" s="35" t="s">
        <v>419</v>
      </c>
      <c r="D12" s="17">
        <v>77</v>
      </c>
      <c r="E12" s="17">
        <v>97</v>
      </c>
      <c r="F12" s="35" t="s">
        <v>419</v>
      </c>
      <c r="G12" s="17" t="s">
        <v>418</v>
      </c>
      <c r="H12" s="18"/>
      <c r="I12" s="36" t="s">
        <v>419</v>
      </c>
      <c r="J12" s="19">
        <v>17.990654205607399</v>
      </c>
      <c r="K12" s="19">
        <v>22.6635514018691</v>
      </c>
      <c r="L12" s="36" t="s">
        <v>419</v>
      </c>
    </row>
    <row r="13" spans="1:12" s="3" customFormat="1" ht="12.75" x14ac:dyDescent="0.2">
      <c r="A13" s="3" t="s">
        <v>396</v>
      </c>
      <c r="B13" s="17">
        <v>4416</v>
      </c>
      <c r="C13" s="17">
        <v>2080</v>
      </c>
      <c r="D13" s="17">
        <v>756</v>
      </c>
      <c r="E13" s="17">
        <v>1022</v>
      </c>
      <c r="F13" s="17">
        <v>557</v>
      </c>
      <c r="G13" s="17">
        <v>1</v>
      </c>
      <c r="H13" s="18"/>
      <c r="I13" s="19">
        <v>47.112117780294398</v>
      </c>
      <c r="J13" s="19">
        <v>17.123442808606999</v>
      </c>
      <c r="K13" s="19">
        <v>23.1483578708946</v>
      </c>
      <c r="L13" s="19">
        <v>12.616081540203799</v>
      </c>
    </row>
    <row r="14" spans="1:12" s="3" customFormat="1" ht="12.75" x14ac:dyDescent="0.2">
      <c r="A14" s="6" t="s">
        <v>17</v>
      </c>
      <c r="B14" s="20">
        <v>43605</v>
      </c>
      <c r="C14" s="20">
        <v>20311</v>
      </c>
      <c r="D14" s="20">
        <v>8769</v>
      </c>
      <c r="E14" s="20">
        <v>9441</v>
      </c>
      <c r="F14" s="20">
        <v>5075</v>
      </c>
      <c r="G14" s="20">
        <v>9</v>
      </c>
      <c r="H14" s="21"/>
      <c r="I14" s="22">
        <v>46.589136618038303</v>
      </c>
      <c r="J14" s="22">
        <v>20.1142306633636</v>
      </c>
      <c r="K14" s="22">
        <v>21.655656482245998</v>
      </c>
      <c r="L14" s="22">
        <v>11.6409762363519</v>
      </c>
    </row>
    <row r="15" spans="1:12" s="3" customFormat="1" ht="12.75" x14ac:dyDescent="0.2">
      <c r="A15" s="12" t="s">
        <v>28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">
      <c r="A16" s="15" t="s">
        <v>397</v>
      </c>
    </row>
    <row r="17" spans="1:1" x14ac:dyDescent="0.2">
      <c r="A17" s="16" t="s">
        <v>58</v>
      </c>
    </row>
    <row r="18" spans="1:1" x14ac:dyDescent="0.2">
      <c r="A18" s="15" t="s">
        <v>420</v>
      </c>
    </row>
    <row r="19" spans="1:1" x14ac:dyDescent="0.2">
      <c r="A19" s="16" t="s">
        <v>59</v>
      </c>
    </row>
    <row r="20" spans="1:1" x14ac:dyDescent="0.2">
      <c r="A20" s="15" t="s">
        <v>417</v>
      </c>
    </row>
    <row r="21" spans="1:1" x14ac:dyDescent="0.2">
      <c r="A21" s="15" t="s">
        <v>60</v>
      </c>
    </row>
    <row r="22" spans="1:1" x14ac:dyDescent="0.2">
      <c r="A22" s="5" t="s">
        <v>28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B23"/>
  <sheetViews>
    <sheetView zoomScale="90" zoomScaleNormal="90" workbookViewId="0">
      <selection activeCell="A25" sqref="A25"/>
    </sheetView>
  </sheetViews>
  <sheetFormatPr defaultRowHeight="15" x14ac:dyDescent="0.25"/>
  <cols>
    <col min="2" max="2" width="9.140625" style="23"/>
  </cols>
  <sheetData>
    <row r="2" spans="1:2" x14ac:dyDescent="0.25">
      <c r="A2">
        <v>20</v>
      </c>
      <c r="B2" s="23" t="str">
        <f>VLOOKUP(A2,A4:B23,2,0)</f>
        <v>2023/24</v>
      </c>
    </row>
    <row r="4" spans="1:2" x14ac:dyDescent="0.25">
      <c r="A4">
        <v>1</v>
      </c>
      <c r="B4" s="23" t="s">
        <v>63</v>
      </c>
    </row>
    <row r="5" spans="1:2" x14ac:dyDescent="0.25">
      <c r="A5">
        <v>2</v>
      </c>
      <c r="B5" s="23" t="s">
        <v>64</v>
      </c>
    </row>
    <row r="6" spans="1:2" x14ac:dyDescent="0.25">
      <c r="A6">
        <v>3</v>
      </c>
      <c r="B6" s="23" t="s">
        <v>65</v>
      </c>
    </row>
    <row r="7" spans="1:2" x14ac:dyDescent="0.25">
      <c r="A7">
        <v>4</v>
      </c>
      <c r="B7" s="23" t="s">
        <v>66</v>
      </c>
    </row>
    <row r="8" spans="1:2" x14ac:dyDescent="0.25">
      <c r="A8">
        <v>5</v>
      </c>
      <c r="B8" s="23" t="s">
        <v>67</v>
      </c>
    </row>
    <row r="9" spans="1:2" x14ac:dyDescent="0.25">
      <c r="A9">
        <v>6</v>
      </c>
      <c r="B9" s="23" t="s">
        <v>68</v>
      </c>
    </row>
    <row r="10" spans="1:2" x14ac:dyDescent="0.25">
      <c r="A10">
        <v>7</v>
      </c>
      <c r="B10" s="23" t="s">
        <v>69</v>
      </c>
    </row>
    <row r="11" spans="1:2" x14ac:dyDescent="0.25">
      <c r="A11">
        <v>8</v>
      </c>
      <c r="B11" s="23" t="s">
        <v>70</v>
      </c>
    </row>
    <row r="12" spans="1:2" x14ac:dyDescent="0.25">
      <c r="A12">
        <v>9</v>
      </c>
      <c r="B12" s="23" t="s">
        <v>71</v>
      </c>
    </row>
    <row r="13" spans="1:2" x14ac:dyDescent="0.25">
      <c r="A13">
        <v>10</v>
      </c>
      <c r="B13" s="23" t="s">
        <v>72</v>
      </c>
    </row>
    <row r="14" spans="1:2" x14ac:dyDescent="0.25">
      <c r="A14">
        <v>11</v>
      </c>
      <c r="B14" s="23" t="s">
        <v>73</v>
      </c>
    </row>
    <row r="15" spans="1:2" x14ac:dyDescent="0.25">
      <c r="A15">
        <v>12</v>
      </c>
      <c r="B15" s="23" t="s">
        <v>74</v>
      </c>
    </row>
    <row r="16" spans="1:2" x14ac:dyDescent="0.25">
      <c r="A16">
        <v>13</v>
      </c>
      <c r="B16" s="23" t="s">
        <v>75</v>
      </c>
    </row>
    <row r="17" spans="1:2" x14ac:dyDescent="0.25">
      <c r="A17">
        <v>14</v>
      </c>
      <c r="B17" s="23" t="s">
        <v>76</v>
      </c>
    </row>
    <row r="18" spans="1:2" x14ac:dyDescent="0.25">
      <c r="A18">
        <v>15</v>
      </c>
      <c r="B18" s="23" t="s">
        <v>77</v>
      </c>
    </row>
    <row r="19" spans="1:2" x14ac:dyDescent="0.25">
      <c r="A19">
        <v>16</v>
      </c>
      <c r="B19" s="23" t="s">
        <v>78</v>
      </c>
    </row>
    <row r="20" spans="1:2" x14ac:dyDescent="0.25">
      <c r="A20">
        <v>17</v>
      </c>
      <c r="B20" s="23" t="s">
        <v>79</v>
      </c>
    </row>
    <row r="21" spans="1:2" x14ac:dyDescent="0.25">
      <c r="A21">
        <v>18</v>
      </c>
      <c r="B21" s="23" t="s">
        <v>80</v>
      </c>
    </row>
    <row r="22" spans="1:2" x14ac:dyDescent="0.25">
      <c r="A22">
        <v>19</v>
      </c>
      <c r="B22" s="23" t="s">
        <v>81</v>
      </c>
    </row>
    <row r="23" spans="1:2" x14ac:dyDescent="0.25">
      <c r="A23">
        <v>20</v>
      </c>
      <c r="B23" s="23" t="s">
        <v>398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AE0172-798F-4522-B71F-705A6813E207}"/>
</file>

<file path=customXml/itemProps2.xml><?xml version="1.0" encoding="utf-8"?>
<ds:datastoreItem xmlns:ds="http://schemas.openxmlformats.org/officeDocument/2006/customXml" ds:itemID="{7082F8DD-6603-40BE-81CF-F8BDBDED1C59}"/>
</file>

<file path=customXml/itemProps3.xml><?xml version="1.0" encoding="utf-8"?>
<ds:datastoreItem xmlns:ds="http://schemas.openxmlformats.org/officeDocument/2006/customXml" ds:itemID="{40A9528D-5B3E-4A9B-B4A7-034D07EA63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6.1</vt:lpstr>
      <vt:lpstr>Figure6.1_data</vt:lpstr>
      <vt:lpstr>6.2</vt:lpstr>
      <vt:lpstr>6.2_data</vt:lpstr>
      <vt:lpstr>6.3</vt:lpstr>
      <vt:lpstr>6.4</vt:lpstr>
      <vt:lpstr>6.5</vt:lpstr>
      <vt:lpstr>Lookup</vt:lpstr>
      <vt:lpstr>Figure6.1</vt:lpstr>
      <vt:lpstr>Figure6.3</vt:lpstr>
      <vt:lpstr>Figure6.5</vt:lpstr>
      <vt:lpstr>t6.2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dcterms:created xsi:type="dcterms:W3CDTF">2022-10-03T13:52:18Z</dcterms:created>
  <dcterms:modified xsi:type="dcterms:W3CDTF">2024-11-05T14:06:31Z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