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5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6.xml" ContentType="application/vnd.ms-excel.controlproperties+xml"/>
  <Override PartName="/xl/ctrlProps/ctrlProp4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sstats01\MaternityBirths\Topics\MaternityHospitalSubmissions\Publications\Births\2024\Tables_3_final\"/>
    </mc:Choice>
  </mc:AlternateContent>
  <xr:revisionPtr revIDLastSave="0" documentId="13_ncr:1_{1FD76A45-13DA-4E35-B9BB-425CA43BCD6A}" xr6:coauthVersionLast="47" xr6:coauthVersionMax="47" xr10:uidLastSave="{00000000-0000-0000-0000-000000000000}"/>
  <bookViews>
    <workbookView xWindow="-120" yWindow="-120" windowWidth="29040" windowHeight="15840" xr2:uid="{E3535000-197E-4432-B3D3-A8756F9276F0}"/>
  </bookViews>
  <sheets>
    <sheet name="Index" sheetId="23" r:id="rId1"/>
    <sheet name="7.1" sheetId="2" r:id="rId2"/>
    <sheet name="Figure7.1_data" sheetId="19" state="hidden" r:id="rId3"/>
    <sheet name="Figure7.1" sheetId="22" r:id="rId4"/>
    <sheet name="7.1_data" sheetId="14" state="hidden" r:id="rId5"/>
    <sheet name="7.2" sheetId="8" r:id="rId6"/>
    <sheet name="7.2_data" sheetId="15" state="hidden" r:id="rId7"/>
    <sheet name="7.3" sheetId="10" r:id="rId8"/>
    <sheet name="7.3_data" sheetId="16" state="hidden" r:id="rId9"/>
    <sheet name="7.4" sheetId="11" r:id="rId10"/>
    <sheet name="7.4_data" sheetId="17" state="hidden" r:id="rId11"/>
    <sheet name="7.5" sheetId="12" r:id="rId12"/>
    <sheet name="7.5_data" sheetId="18" state="hidden" r:id="rId13"/>
    <sheet name="7.6" sheetId="9" r:id="rId14"/>
    <sheet name="7.7" sheetId="4" r:id="rId15"/>
    <sheet name="7.8" sheetId="5" r:id="rId16"/>
    <sheet name="Lookup" sheetId="6" state="hidden" r:id="rId17"/>
  </sheets>
  <definedNames>
    <definedName name="t7.1">'7.1_data'!$1:$1048576</definedName>
    <definedName name="t7.2">'7.2_data'!$1:$1048576</definedName>
    <definedName name="t7.3">'7.3_data'!$1:$1048576</definedName>
    <definedName name="t7.4">'7.4_data'!$1:$1048576</definedName>
    <definedName name="t7.5">'7.5_data'!$1:$1048576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B2" i="6"/>
  <c r="I26" i="2" s="1"/>
  <c r="D26" i="2" l="1"/>
  <c r="E26" i="2"/>
  <c r="F26" i="2"/>
  <c r="C26" i="2"/>
  <c r="H26" i="2"/>
  <c r="F8" i="11"/>
  <c r="D8" i="12"/>
  <c r="F9" i="12"/>
  <c r="I10" i="12"/>
  <c r="D12" i="12"/>
  <c r="D16" i="12"/>
  <c r="F21" i="12"/>
  <c r="F29" i="12"/>
  <c r="I34" i="12"/>
  <c r="E7" i="12"/>
  <c r="C15" i="12"/>
  <c r="H17" i="12"/>
  <c r="H25" i="12"/>
  <c r="C35" i="12"/>
  <c r="E8" i="12"/>
  <c r="H33" i="12"/>
  <c r="F8" i="12"/>
  <c r="I9" i="12"/>
  <c r="D11" i="12"/>
  <c r="F12" i="12"/>
  <c r="I13" i="12"/>
  <c r="D15" i="12"/>
  <c r="F16" i="12"/>
  <c r="I17" i="12"/>
  <c r="D19" i="12"/>
  <c r="F20" i="12"/>
  <c r="I21" i="12"/>
  <c r="D23" i="12"/>
  <c r="F24" i="12"/>
  <c r="I25" i="12"/>
  <c r="D27" i="12"/>
  <c r="F28" i="12"/>
  <c r="I29" i="12"/>
  <c r="D31" i="12"/>
  <c r="F32" i="12"/>
  <c r="I33" i="12"/>
  <c r="D35" i="12"/>
  <c r="F36" i="12"/>
  <c r="I37" i="12"/>
  <c r="D39" i="12"/>
  <c r="F40" i="12"/>
  <c r="C7" i="12"/>
  <c r="H8" i="12"/>
  <c r="C10" i="12"/>
  <c r="E11" i="12"/>
  <c r="H12" i="12"/>
  <c r="C14" i="12"/>
  <c r="E15" i="12"/>
  <c r="H16" i="12"/>
  <c r="C18" i="12"/>
  <c r="E19" i="12"/>
  <c r="H20" i="12"/>
  <c r="C22" i="12"/>
  <c r="E23" i="12"/>
  <c r="H24" i="12"/>
  <c r="C26" i="12"/>
  <c r="E27" i="12"/>
  <c r="C30" i="12"/>
  <c r="E31" i="12"/>
  <c r="H32" i="12"/>
  <c r="C34" i="12"/>
  <c r="E35" i="12"/>
  <c r="H36" i="12"/>
  <c r="C38" i="12"/>
  <c r="E39" i="12"/>
  <c r="H40" i="12"/>
  <c r="I28" i="12"/>
  <c r="I32" i="12"/>
  <c r="I36" i="12"/>
  <c r="I40" i="12"/>
  <c r="H35" i="12"/>
  <c r="I7" i="12"/>
  <c r="I39" i="12"/>
  <c r="C12" i="12"/>
  <c r="C20" i="12"/>
  <c r="H26" i="12"/>
  <c r="E33" i="12"/>
  <c r="C40" i="12"/>
  <c r="I18" i="12"/>
  <c r="F25" i="12"/>
  <c r="F33" i="12"/>
  <c r="C11" i="12"/>
  <c r="E20" i="12"/>
  <c r="H29" i="12"/>
  <c r="E40" i="12"/>
  <c r="H28" i="12"/>
  <c r="F35" i="12"/>
  <c r="F39" i="12"/>
  <c r="H39" i="12"/>
  <c r="D37" i="12"/>
  <c r="H10" i="12"/>
  <c r="E25" i="12"/>
  <c r="C32" i="12"/>
  <c r="E37" i="12"/>
  <c r="F13" i="12"/>
  <c r="I22" i="12"/>
  <c r="D32" i="12"/>
  <c r="D36" i="12"/>
  <c r="H9" i="12"/>
  <c r="C19" i="12"/>
  <c r="C27" i="12"/>
  <c r="E36" i="12"/>
  <c r="I8" i="12"/>
  <c r="D10" i="12"/>
  <c r="F11" i="12"/>
  <c r="I12" i="12"/>
  <c r="D14" i="12"/>
  <c r="F15" i="12"/>
  <c r="I16" i="12"/>
  <c r="D18" i="12"/>
  <c r="F19" i="12"/>
  <c r="I20" i="12"/>
  <c r="D22" i="12"/>
  <c r="F23" i="12"/>
  <c r="I24" i="12"/>
  <c r="D26" i="12"/>
  <c r="F27" i="12"/>
  <c r="D30" i="12"/>
  <c r="F31" i="12"/>
  <c r="D34" i="12"/>
  <c r="D38" i="12"/>
  <c r="C37" i="12"/>
  <c r="F38" i="12"/>
  <c r="E9" i="12"/>
  <c r="E21" i="12"/>
  <c r="H30" i="12"/>
  <c r="H38" i="12"/>
  <c r="D20" i="12"/>
  <c r="D24" i="12"/>
  <c r="I30" i="12"/>
  <c r="I38" i="12"/>
  <c r="H13" i="12"/>
  <c r="C23" i="12"/>
  <c r="E32" i="12"/>
  <c r="D7" i="12"/>
  <c r="C9" i="12"/>
  <c r="E10" i="12"/>
  <c r="H11" i="12"/>
  <c r="C13" i="12"/>
  <c r="E14" i="12"/>
  <c r="H15" i="12"/>
  <c r="C17" i="12"/>
  <c r="E18" i="12"/>
  <c r="H19" i="12"/>
  <c r="C21" i="12"/>
  <c r="E22" i="12"/>
  <c r="H23" i="12"/>
  <c r="C25" i="12"/>
  <c r="E26" i="12"/>
  <c r="H27" i="12"/>
  <c r="C29" i="12"/>
  <c r="E30" i="12"/>
  <c r="H31" i="12"/>
  <c r="C33" i="12"/>
  <c r="E34" i="12"/>
  <c r="E38" i="12"/>
  <c r="C8" i="12"/>
  <c r="H14" i="12"/>
  <c r="C16" i="12"/>
  <c r="H18" i="12"/>
  <c r="C24" i="12"/>
  <c r="C28" i="12"/>
  <c r="C36" i="12"/>
  <c r="I14" i="12"/>
  <c r="D28" i="12"/>
  <c r="D40" i="12"/>
  <c r="E16" i="12"/>
  <c r="E24" i="12"/>
  <c r="C31" i="12"/>
  <c r="C39" i="12"/>
  <c r="D9" i="12"/>
  <c r="F10" i="12"/>
  <c r="I11" i="12"/>
  <c r="D13" i="12"/>
  <c r="F14" i="12"/>
  <c r="I15" i="12"/>
  <c r="D17" i="12"/>
  <c r="F18" i="12"/>
  <c r="I19" i="12"/>
  <c r="D21" i="12"/>
  <c r="F22" i="12"/>
  <c r="I23" i="12"/>
  <c r="D25" i="12"/>
  <c r="F26" i="12"/>
  <c r="I27" i="12"/>
  <c r="D29" i="12"/>
  <c r="F30" i="12"/>
  <c r="I31" i="12"/>
  <c r="D33" i="12"/>
  <c r="F34" i="12"/>
  <c r="I35" i="12"/>
  <c r="H7" i="12"/>
  <c r="E13" i="12"/>
  <c r="E17" i="12"/>
  <c r="H22" i="12"/>
  <c r="E29" i="12"/>
  <c r="H34" i="12"/>
  <c r="F7" i="12"/>
  <c r="F17" i="12"/>
  <c r="I26" i="12"/>
  <c r="F37" i="12"/>
  <c r="E12" i="12"/>
  <c r="H21" i="12"/>
  <c r="E28" i="12"/>
  <c r="H37" i="12"/>
  <c r="I7" i="11"/>
  <c r="H21" i="11"/>
  <c r="H17" i="11"/>
  <c r="C15" i="11"/>
  <c r="C11" i="11"/>
  <c r="E8" i="11"/>
  <c r="I22" i="11"/>
  <c r="D20" i="11"/>
  <c r="I18" i="11"/>
  <c r="D16" i="11"/>
  <c r="I14" i="11"/>
  <c r="F13" i="11"/>
  <c r="D12" i="11"/>
  <c r="F9" i="11"/>
  <c r="D8" i="11"/>
  <c r="H22" i="11"/>
  <c r="H18" i="11"/>
  <c r="C16" i="11"/>
  <c r="E13" i="11"/>
  <c r="H10" i="11"/>
  <c r="C8" i="11"/>
  <c r="F22" i="11"/>
  <c r="F18" i="11"/>
  <c r="I15" i="11"/>
  <c r="D13" i="11"/>
  <c r="D9" i="11"/>
  <c r="D7" i="11"/>
  <c r="E22" i="11"/>
  <c r="C21" i="11"/>
  <c r="H19" i="11"/>
  <c r="E18" i="11"/>
  <c r="C17" i="11"/>
  <c r="H15" i="11"/>
  <c r="E14" i="11"/>
  <c r="C13" i="11"/>
  <c r="H11" i="11"/>
  <c r="E10" i="11"/>
  <c r="C9" i="11"/>
  <c r="E21" i="11"/>
  <c r="C20" i="11"/>
  <c r="E17" i="11"/>
  <c r="H14" i="11"/>
  <c r="C12" i="11"/>
  <c r="E9" i="11"/>
  <c r="C7" i="11"/>
  <c r="D21" i="11"/>
  <c r="I19" i="11"/>
  <c r="D17" i="11"/>
  <c r="F14" i="11"/>
  <c r="I11" i="11"/>
  <c r="F10" i="11"/>
  <c r="E7" i="11"/>
  <c r="D22" i="11"/>
  <c r="I20" i="11"/>
  <c r="F19" i="11"/>
  <c r="D18" i="11"/>
  <c r="I16" i="11"/>
  <c r="F15" i="11"/>
  <c r="D14" i="11"/>
  <c r="I12" i="11"/>
  <c r="F11" i="11"/>
  <c r="D10" i="11"/>
  <c r="I8" i="11"/>
  <c r="E20" i="11"/>
  <c r="C19" i="11"/>
  <c r="E16" i="11"/>
  <c r="H13" i="11"/>
  <c r="E12" i="11"/>
  <c r="H9" i="11"/>
  <c r="F21" i="11"/>
  <c r="F17" i="11"/>
  <c r="I10" i="11"/>
  <c r="F7" i="11"/>
  <c r="C22" i="11"/>
  <c r="H20" i="11"/>
  <c r="E19" i="11"/>
  <c r="C18" i="11"/>
  <c r="H16" i="11"/>
  <c r="E15" i="11"/>
  <c r="C14" i="11"/>
  <c r="H12" i="11"/>
  <c r="E11" i="11"/>
  <c r="C10" i="11"/>
  <c r="H8" i="11"/>
  <c r="H7" i="11"/>
  <c r="I21" i="11"/>
  <c r="F20" i="11"/>
  <c r="D19" i="11"/>
  <c r="I17" i="11"/>
  <c r="F16" i="11"/>
  <c r="D15" i="11"/>
  <c r="I13" i="11"/>
  <c r="F12" i="11"/>
  <c r="D11" i="11"/>
  <c r="I9" i="11"/>
  <c r="C8" i="10"/>
  <c r="N7" i="10"/>
  <c r="D8" i="10"/>
  <c r="M8" i="10"/>
  <c r="G9" i="10"/>
  <c r="K10" i="10"/>
  <c r="E11" i="10"/>
  <c r="N11" i="10"/>
  <c r="H12" i="10"/>
  <c r="C13" i="10"/>
  <c r="L13" i="10"/>
  <c r="F14" i="10"/>
  <c r="O14" i="10"/>
  <c r="I15" i="10"/>
  <c r="D16" i="10"/>
  <c r="M16" i="10"/>
  <c r="G17" i="10"/>
  <c r="K18" i="10"/>
  <c r="E19" i="10"/>
  <c r="N19" i="10"/>
  <c r="H20" i="10"/>
  <c r="C21" i="10"/>
  <c r="L21" i="10"/>
  <c r="M7" i="10"/>
  <c r="D7" i="10"/>
  <c r="L9" i="10"/>
  <c r="F10" i="10"/>
  <c r="M12" i="10"/>
  <c r="K14" i="10"/>
  <c r="N15" i="10"/>
  <c r="L17" i="10"/>
  <c r="D20" i="10"/>
  <c r="H7" i="10"/>
  <c r="M14" i="10"/>
  <c r="N17" i="10"/>
  <c r="F20" i="10"/>
  <c r="F9" i="10"/>
  <c r="G12" i="10"/>
  <c r="N14" i="10"/>
  <c r="F17" i="10"/>
  <c r="D19" i="10"/>
  <c r="K21" i="10"/>
  <c r="E8" i="10"/>
  <c r="N8" i="10"/>
  <c r="H9" i="10"/>
  <c r="C10" i="10"/>
  <c r="L10" i="10"/>
  <c r="F11" i="10"/>
  <c r="O11" i="10"/>
  <c r="I12" i="10"/>
  <c r="D13" i="10"/>
  <c r="M13" i="10"/>
  <c r="G14" i="10"/>
  <c r="K15" i="10"/>
  <c r="E16" i="10"/>
  <c r="N16" i="10"/>
  <c r="H17" i="10"/>
  <c r="C18" i="10"/>
  <c r="L18" i="10"/>
  <c r="F19" i="10"/>
  <c r="O19" i="10"/>
  <c r="I20" i="10"/>
  <c r="D21" i="10"/>
  <c r="M21" i="10"/>
  <c r="L7" i="10"/>
  <c r="C7" i="10"/>
  <c r="I11" i="10"/>
  <c r="G13" i="10"/>
  <c r="E15" i="10"/>
  <c r="F18" i="10"/>
  <c r="M20" i="10"/>
  <c r="F12" i="10"/>
  <c r="K16" i="10"/>
  <c r="L19" i="10"/>
  <c r="L8" i="10"/>
  <c r="M11" i="10"/>
  <c r="E14" i="10"/>
  <c r="O17" i="10"/>
  <c r="F8" i="10"/>
  <c r="O8" i="10"/>
  <c r="I9" i="10"/>
  <c r="D10" i="10"/>
  <c r="M10" i="10"/>
  <c r="G11" i="10"/>
  <c r="K12" i="10"/>
  <c r="E13" i="10"/>
  <c r="N13" i="10"/>
  <c r="H14" i="10"/>
  <c r="C15" i="10"/>
  <c r="L15" i="10"/>
  <c r="F16" i="10"/>
  <c r="O16" i="10"/>
  <c r="I17" i="10"/>
  <c r="D18" i="10"/>
  <c r="M18" i="10"/>
  <c r="G19" i="10"/>
  <c r="K20" i="10"/>
  <c r="E21" i="10"/>
  <c r="N21" i="10"/>
  <c r="K7" i="10"/>
  <c r="H8" i="10"/>
  <c r="O10" i="10"/>
  <c r="D12" i="10"/>
  <c r="H16" i="10"/>
  <c r="I19" i="10"/>
  <c r="G21" i="10"/>
  <c r="O12" i="10"/>
  <c r="G15" i="10"/>
  <c r="H18" i="10"/>
  <c r="O7" i="10"/>
  <c r="D11" i="10"/>
  <c r="K13" i="10"/>
  <c r="H15" i="10"/>
  <c r="I18" i="10"/>
  <c r="E7" i="10"/>
  <c r="G8" i="10"/>
  <c r="K9" i="10"/>
  <c r="E10" i="10"/>
  <c r="N10" i="10"/>
  <c r="H11" i="10"/>
  <c r="C12" i="10"/>
  <c r="L12" i="10"/>
  <c r="F13" i="10"/>
  <c r="O13" i="10"/>
  <c r="I14" i="10"/>
  <c r="D15" i="10"/>
  <c r="M15" i="10"/>
  <c r="G16" i="10"/>
  <c r="K17" i="10"/>
  <c r="E18" i="10"/>
  <c r="N18" i="10"/>
  <c r="H19" i="10"/>
  <c r="C20" i="10"/>
  <c r="L20" i="10"/>
  <c r="F21" i="10"/>
  <c r="O21" i="10"/>
  <c r="I7" i="10"/>
  <c r="C9" i="10"/>
  <c r="C17" i="10"/>
  <c r="O18" i="10"/>
  <c r="D14" i="10"/>
  <c r="E17" i="10"/>
  <c r="O20" i="10"/>
  <c r="O9" i="10"/>
  <c r="L16" i="10"/>
  <c r="G20" i="10"/>
  <c r="F7" i="10"/>
  <c r="I8" i="10"/>
  <c r="D9" i="10"/>
  <c r="M9" i="10"/>
  <c r="G10" i="10"/>
  <c r="K11" i="10"/>
  <c r="E12" i="10"/>
  <c r="N12" i="10"/>
  <c r="H13" i="10"/>
  <c r="C14" i="10"/>
  <c r="L14" i="10"/>
  <c r="F15" i="10"/>
  <c r="O15" i="10"/>
  <c r="I16" i="10"/>
  <c r="D17" i="10"/>
  <c r="M17" i="10"/>
  <c r="G18" i="10"/>
  <c r="K19" i="10"/>
  <c r="E20" i="10"/>
  <c r="N20" i="10"/>
  <c r="H21" i="10"/>
  <c r="G7" i="10"/>
  <c r="K8" i="10"/>
  <c r="E9" i="10"/>
  <c r="N9" i="10"/>
  <c r="H10" i="10"/>
  <c r="C11" i="10"/>
  <c r="L11" i="10"/>
  <c r="I13" i="10"/>
  <c r="C19" i="10"/>
  <c r="I21" i="10"/>
  <c r="I10" i="10"/>
  <c r="C16" i="10"/>
  <c r="M19" i="10"/>
  <c r="E8" i="8"/>
  <c r="H9" i="8"/>
  <c r="C11" i="8"/>
  <c r="E12" i="8"/>
  <c r="H13" i="8"/>
  <c r="C15" i="8"/>
  <c r="E16" i="8"/>
  <c r="H17" i="8"/>
  <c r="C19" i="8"/>
  <c r="E20" i="8"/>
  <c r="H21" i="8"/>
  <c r="H8" i="8"/>
  <c r="E11" i="8"/>
  <c r="H12" i="8"/>
  <c r="E15" i="8"/>
  <c r="C18" i="8"/>
  <c r="H20" i="8"/>
  <c r="I8" i="8"/>
  <c r="I12" i="8"/>
  <c r="F15" i="8"/>
  <c r="D18" i="8"/>
  <c r="I20" i="8"/>
  <c r="F8" i="8"/>
  <c r="I9" i="8"/>
  <c r="D11" i="8"/>
  <c r="F12" i="8"/>
  <c r="I13" i="8"/>
  <c r="D15" i="8"/>
  <c r="F16" i="8"/>
  <c r="I17" i="8"/>
  <c r="D19" i="8"/>
  <c r="F20" i="8"/>
  <c r="I21" i="8"/>
  <c r="C10" i="8"/>
  <c r="C14" i="8"/>
  <c r="H16" i="8"/>
  <c r="E19" i="8"/>
  <c r="I7" i="8"/>
  <c r="D10" i="8"/>
  <c r="F11" i="8"/>
  <c r="D14" i="8"/>
  <c r="I16" i="8"/>
  <c r="F19" i="8"/>
  <c r="H7" i="8"/>
  <c r="C9" i="8"/>
  <c r="E10" i="8"/>
  <c r="H11" i="8"/>
  <c r="C13" i="8"/>
  <c r="E14" i="8"/>
  <c r="H15" i="8"/>
  <c r="C17" i="8"/>
  <c r="E18" i="8"/>
  <c r="H19" i="8"/>
  <c r="C21" i="8"/>
  <c r="F7" i="8"/>
  <c r="E9" i="8"/>
  <c r="E13" i="8"/>
  <c r="C16" i="8"/>
  <c r="H18" i="8"/>
  <c r="E21" i="8"/>
  <c r="F9" i="8"/>
  <c r="D12" i="8"/>
  <c r="I14" i="8"/>
  <c r="F17" i="8"/>
  <c r="D20" i="8"/>
  <c r="C7" i="8"/>
  <c r="D9" i="8"/>
  <c r="F10" i="8"/>
  <c r="I11" i="8"/>
  <c r="D13" i="8"/>
  <c r="F14" i="8"/>
  <c r="I15" i="8"/>
  <c r="D17" i="8"/>
  <c r="F18" i="8"/>
  <c r="I19" i="8"/>
  <c r="D21" i="8"/>
  <c r="E7" i="8"/>
  <c r="C8" i="8"/>
  <c r="H10" i="8"/>
  <c r="C12" i="8"/>
  <c r="H14" i="8"/>
  <c r="E17" i="8"/>
  <c r="C20" i="8"/>
  <c r="D7" i="8"/>
  <c r="D8" i="8"/>
  <c r="I10" i="8"/>
  <c r="F13" i="8"/>
  <c r="D16" i="8"/>
  <c r="I18" i="8"/>
  <c r="F21" i="8"/>
  <c r="F8" i="2"/>
  <c r="I9" i="2"/>
  <c r="D11" i="2"/>
  <c r="F12" i="2"/>
  <c r="I13" i="2"/>
  <c r="D15" i="2"/>
  <c r="F16" i="2"/>
  <c r="I17" i="2"/>
  <c r="D19" i="2"/>
  <c r="F20" i="2"/>
  <c r="I21" i="2"/>
  <c r="D23" i="2"/>
  <c r="F24" i="2"/>
  <c r="I25" i="2"/>
  <c r="D10" i="2"/>
  <c r="F11" i="2"/>
  <c r="D14" i="2"/>
  <c r="I16" i="2"/>
  <c r="F19" i="2"/>
  <c r="D22" i="2"/>
  <c r="D27" i="2"/>
  <c r="F22" i="2"/>
  <c r="E9" i="2"/>
  <c r="H14" i="2"/>
  <c r="H18" i="2"/>
  <c r="C24" i="2"/>
  <c r="F9" i="2"/>
  <c r="D12" i="2"/>
  <c r="D16" i="2"/>
  <c r="F21" i="2"/>
  <c r="I27" i="2"/>
  <c r="C19" i="2"/>
  <c r="E24" i="2"/>
  <c r="H8" i="2"/>
  <c r="C10" i="2"/>
  <c r="E11" i="2"/>
  <c r="H12" i="2"/>
  <c r="C14" i="2"/>
  <c r="E15" i="2"/>
  <c r="H16" i="2"/>
  <c r="C18" i="2"/>
  <c r="E19" i="2"/>
  <c r="H20" i="2"/>
  <c r="C22" i="2"/>
  <c r="E23" i="2"/>
  <c r="H24" i="2"/>
  <c r="C27" i="2"/>
  <c r="I8" i="2"/>
  <c r="I12" i="2"/>
  <c r="F15" i="2"/>
  <c r="D18" i="2"/>
  <c r="I20" i="2"/>
  <c r="F23" i="2"/>
  <c r="I24" i="2"/>
  <c r="D25" i="2"/>
  <c r="H10" i="2"/>
  <c r="E13" i="2"/>
  <c r="C16" i="2"/>
  <c r="C20" i="2"/>
  <c r="H22" i="2"/>
  <c r="H27" i="2"/>
  <c r="I10" i="2"/>
  <c r="I14" i="2"/>
  <c r="I18" i="2"/>
  <c r="I22" i="2"/>
  <c r="F25" i="2"/>
  <c r="E8" i="2"/>
  <c r="E20" i="2"/>
  <c r="H25" i="2"/>
  <c r="C9" i="2"/>
  <c r="E10" i="2"/>
  <c r="H11" i="2"/>
  <c r="C13" i="2"/>
  <c r="E14" i="2"/>
  <c r="H15" i="2"/>
  <c r="C17" i="2"/>
  <c r="E18" i="2"/>
  <c r="H19" i="2"/>
  <c r="C21" i="2"/>
  <c r="E22" i="2"/>
  <c r="H23" i="2"/>
  <c r="C25" i="2"/>
  <c r="E27" i="2"/>
  <c r="D9" i="2"/>
  <c r="F10" i="2"/>
  <c r="I11" i="2"/>
  <c r="D13" i="2"/>
  <c r="F14" i="2"/>
  <c r="I15" i="2"/>
  <c r="D17" i="2"/>
  <c r="F18" i="2"/>
  <c r="I19" i="2"/>
  <c r="D21" i="2"/>
  <c r="I23" i="2"/>
  <c r="F27" i="2"/>
  <c r="C8" i="2"/>
  <c r="C12" i="2"/>
  <c r="E17" i="2"/>
  <c r="E21" i="2"/>
  <c r="E25" i="2"/>
  <c r="D8" i="2"/>
  <c r="F13" i="2"/>
  <c r="F17" i="2"/>
  <c r="D20" i="2"/>
  <c r="D24" i="2"/>
  <c r="H9" i="2"/>
  <c r="C11" i="2"/>
  <c r="E12" i="2"/>
  <c r="H13" i="2"/>
  <c r="C15" i="2"/>
  <c r="E16" i="2"/>
  <c r="H17" i="2"/>
  <c r="H21" i="2"/>
  <c r="C23" i="2"/>
</calcChain>
</file>

<file path=xl/sharedStrings.xml><?xml version="1.0" encoding="utf-8"?>
<sst xmlns="http://schemas.openxmlformats.org/spreadsheetml/2006/main" count="7012" uniqueCount="2078">
  <si>
    <t>Number</t>
  </si>
  <si>
    <t>Percentage</t>
  </si>
  <si>
    <t>Scotland</t>
  </si>
  <si>
    <t>Ayrshire &amp; Arran</t>
  </si>
  <si>
    <t>Borders</t>
  </si>
  <si>
    <t>Dumfries &amp; Galloway</t>
  </si>
  <si>
    <t>Fife</t>
  </si>
  <si>
    <t>Forth Valley</t>
  </si>
  <si>
    <t>Grampian</t>
  </si>
  <si>
    <t>Greater Glasgow &amp; Clyde</t>
  </si>
  <si>
    <t>Highland</t>
  </si>
  <si>
    <t>Lanarkshire</t>
  </si>
  <si>
    <t>Lothian</t>
  </si>
  <si>
    <t>Orkney</t>
  </si>
  <si>
    <t>Shetland</t>
  </si>
  <si>
    <t>Tayside</t>
  </si>
  <si>
    <t>Western Isles</t>
  </si>
  <si>
    <t>Total</t>
  </si>
  <si>
    <t>20-24</t>
  </si>
  <si>
    <t>25-29</t>
  </si>
  <si>
    <t>30-34</t>
  </si>
  <si>
    <t>35-39</t>
  </si>
  <si>
    <t>40+</t>
  </si>
  <si>
    <t>1 - Most deprived</t>
  </si>
  <si>
    <t>5 - Least deprived</t>
  </si>
  <si>
    <t>Group C - Asian, Asian Scottish or Asian British</t>
  </si>
  <si>
    <t>Group D - African</t>
  </si>
  <si>
    <t>Multiple</t>
  </si>
  <si>
    <t xml:space="preserve">Select </t>
  </si>
  <si>
    <t>Singleton</t>
  </si>
  <si>
    <t xml:space="preserve"> </t>
  </si>
  <si>
    <t>Unknown</t>
  </si>
  <si>
    <t>gest1</t>
  </si>
  <si>
    <t>gest2</t>
  </si>
  <si>
    <t>gest3</t>
  </si>
  <si>
    <t>gest4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</si>
  <si>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</si>
  <si>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</si>
  <si>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</si>
  <si>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</si>
  <si>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</si>
  <si>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</si>
  <si>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</si>
  <si>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</si>
  <si>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</si>
  <si>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</si>
  <si>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</si>
  <si>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</si>
  <si>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</si>
  <si>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Glasgow City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</si>
  <si>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</si>
  <si>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</si>
  <si>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</si>
  <si>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</si>
  <si>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</si>
  <si>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</si>
  <si>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</si>
  <si>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</si>
  <si>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</si>
  <si>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</si>
  <si>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</si>
  <si>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</si>
  <si>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</si>
  <si>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</si>
  <si>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</si>
  <si>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</si>
  <si>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Select</t>
  </si>
  <si>
    <t>Year ending 31 March</t>
  </si>
  <si>
    <t>NHS Ayrshire and Arran</t>
  </si>
  <si>
    <t>NHS Borders</t>
  </si>
  <si>
    <t>NHS Dumfries and Galloway</t>
  </si>
  <si>
    <t>NHS Fife</t>
  </si>
  <si>
    <t>NHS Forth Valley</t>
  </si>
  <si>
    <t>NHS Grampian</t>
  </si>
  <si>
    <t>NHS Greater Glasgow and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</si>
  <si>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</si>
  <si>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</si>
  <si>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</si>
  <si>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</si>
  <si>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</si>
  <si>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</si>
  <si>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</si>
  <si>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All live births</t>
  </si>
  <si>
    <t>code</t>
  </si>
  <si>
    <t>total</t>
  </si>
  <si>
    <t>pre</t>
  </si>
  <si>
    <t>full</t>
  </si>
  <si>
    <t>unknown</t>
  </si>
  <si>
    <t>pre_perc</t>
  </si>
  <si>
    <t>full_perc</t>
  </si>
  <si>
    <t>Percentage of live births with a known gestation.</t>
  </si>
  <si>
    <t>Pre</t>
  </si>
  <si>
    <t>Full</t>
  </si>
  <si>
    <t>gest5</t>
  </si>
  <si>
    <t>gest_nk</t>
  </si>
  <si>
    <t>g1_perc</t>
  </si>
  <si>
    <t>g2_perc</t>
  </si>
  <si>
    <t>g3_perc</t>
  </si>
  <si>
    <t>g4_perc</t>
  </si>
  <si>
    <t>g5_perc</t>
  </si>
  <si>
    <t>28-31 Weeks</t>
  </si>
  <si>
    <t>32-36 Weeks</t>
  </si>
  <si>
    <t>37-41 Weeks</t>
  </si>
  <si>
    <t>42+ Weeks</t>
  </si>
  <si>
    <t>The Scotland total includes cases where the location code indicated that care was provided in a private domiciliary address.</t>
  </si>
  <si>
    <t>Under 20</t>
  </si>
  <si>
    <t>&lt; 37 Weeks</t>
  </si>
  <si>
    <t>37+ Weeks</t>
  </si>
  <si>
    <t>Source: SMR02</t>
  </si>
  <si>
    <t>2004/05All live births</t>
  </si>
  <si>
    <t>2004/05Multiple</t>
  </si>
  <si>
    <t>2004/05Singleton</t>
  </si>
  <si>
    <t>2004/05Unknown</t>
  </si>
  <si>
    <t>2005/06All live births</t>
  </si>
  <si>
    <t>2005/06Multiple</t>
  </si>
  <si>
    <t>2005/06Singleton</t>
  </si>
  <si>
    <t>2005/06Unknown</t>
  </si>
  <si>
    <t>2006/07All live births</t>
  </si>
  <si>
    <t>2006/07Multiple</t>
  </si>
  <si>
    <t>2006/07Singleton</t>
  </si>
  <si>
    <t>2006/07Unknown</t>
  </si>
  <si>
    <t>2007/08All live births</t>
  </si>
  <si>
    <t>2007/08Multiple</t>
  </si>
  <si>
    <t>2007/08Singleton</t>
  </si>
  <si>
    <t>2007/08Unknown</t>
  </si>
  <si>
    <t>2008/09All live births</t>
  </si>
  <si>
    <t>2008/09Multiple</t>
  </si>
  <si>
    <t>2008/09Singleton</t>
  </si>
  <si>
    <t>2009/10All live births</t>
  </si>
  <si>
    <t>2009/10Multiple</t>
  </si>
  <si>
    <t>2009/10Singleton</t>
  </si>
  <si>
    <t>2010/11All live births</t>
  </si>
  <si>
    <t>2010/11Multiple</t>
  </si>
  <si>
    <t>2010/11Singleton</t>
  </si>
  <si>
    <t>2011/12All live births</t>
  </si>
  <si>
    <t>2011/12Multiple</t>
  </si>
  <si>
    <t>2011/12Singleton</t>
  </si>
  <si>
    <t>2012/13All live births</t>
  </si>
  <si>
    <t>2012/13Multiple</t>
  </si>
  <si>
    <t>2012/13Singleton</t>
  </si>
  <si>
    <t>2013/14All live births</t>
  </si>
  <si>
    <t>2013/14Multiple</t>
  </si>
  <si>
    <t>2013/14Singleton</t>
  </si>
  <si>
    <t>2014/15All live births</t>
  </si>
  <si>
    <t>2014/15Multiple</t>
  </si>
  <si>
    <t>2014/15Singleton</t>
  </si>
  <si>
    <t>2015/16All live births</t>
  </si>
  <si>
    <t>2015/16Multiple</t>
  </si>
  <si>
    <t>2015/16Singleton</t>
  </si>
  <si>
    <t>2016/17All live births</t>
  </si>
  <si>
    <t>2016/17Multiple</t>
  </si>
  <si>
    <t>2016/17Singleton</t>
  </si>
  <si>
    <t>2017/18All live births</t>
  </si>
  <si>
    <t>2017/18Multiple</t>
  </si>
  <si>
    <t>2017/18Singleton</t>
  </si>
  <si>
    <t>2018/19All live births</t>
  </si>
  <si>
    <t>2018/19Multiple</t>
  </si>
  <si>
    <t>2018/19Singleton</t>
  </si>
  <si>
    <t>2019/20All live births</t>
  </si>
  <si>
    <t>2019/20Multiple</t>
  </si>
  <si>
    <t>2019/20Singleton</t>
  </si>
  <si>
    <t>2020/21All live births</t>
  </si>
  <si>
    <t>2020/21Multiple</t>
  </si>
  <si>
    <t>2020/21Singleton</t>
  </si>
  <si>
    <t>2021/22All live births</t>
  </si>
  <si>
    <t>2021/22Multiple</t>
  </si>
  <si>
    <t>2021/22Singleton</t>
  </si>
  <si>
    <t>2022/23All live births</t>
  </si>
  <si>
    <t>2022/23Multiple</t>
  </si>
  <si>
    <t>2022/23Singleton</t>
  </si>
  <si>
    <t>2004/05NHS Ayrshire and ArranAll live births</t>
  </si>
  <si>
    <t>2004/05NHS Ayrshire and ArranMultiple</t>
  </si>
  <si>
    <t>2004/05NHS Ayrshire and ArranSingleton</t>
  </si>
  <si>
    <t>2004/05NHS BordersAll live births</t>
  </si>
  <si>
    <t>2004/05NHS BordersMultiple</t>
  </si>
  <si>
    <t>2004/05NHS BordersSingleton</t>
  </si>
  <si>
    <t>2004/05NHS Dumfries and GallowayAll live births</t>
  </si>
  <si>
    <t>2004/05NHS Dumfries and GallowayMultiple</t>
  </si>
  <si>
    <t>2004/05NHS Dumfries and GallowaySingleton</t>
  </si>
  <si>
    <t>2004/05NHS FifeAll live births</t>
  </si>
  <si>
    <t>2004/05NHS FifeMultiple</t>
  </si>
  <si>
    <t>2004/05NHS FifeSingleton</t>
  </si>
  <si>
    <t>2004/05NHS Forth ValleyAll live births</t>
  </si>
  <si>
    <t>2004/05NHS Forth ValleyMultiple</t>
  </si>
  <si>
    <t>2004/05NHS Forth ValleySingleton</t>
  </si>
  <si>
    <t>2004/05NHS GrampianAll live births</t>
  </si>
  <si>
    <t>2004/05NHS GrampianMultiple</t>
  </si>
  <si>
    <t>2004/05NHS GrampianSingleton</t>
  </si>
  <si>
    <t>2004/05NHS Greater Glasgow and ClydeAll live births</t>
  </si>
  <si>
    <t>2004/05NHS Greater Glasgow and ClydeMultiple</t>
  </si>
  <si>
    <t>2004/05NHS Greater Glasgow and ClydeSingleton</t>
  </si>
  <si>
    <t>2004/05NHS HighlandAll live births</t>
  </si>
  <si>
    <t>2004/05NHS HighlandMultiple</t>
  </si>
  <si>
    <t>2004/05NHS HighlandSingleton</t>
  </si>
  <si>
    <t>2004/05NHS LanarkshireAll live births</t>
  </si>
  <si>
    <t>2004/05NHS LanarkshireMultiple</t>
  </si>
  <si>
    <t>2004/05NHS LanarkshireSingleton</t>
  </si>
  <si>
    <t>2004/05NHS LothianAll live births</t>
  </si>
  <si>
    <t>2004/05NHS LothianMultiple</t>
  </si>
  <si>
    <t>2004/05NHS LothianSingleton</t>
  </si>
  <si>
    <t>2004/05NHS OrkneyAll live births</t>
  </si>
  <si>
    <t>2004/05NHS OrkneySingleton</t>
  </si>
  <si>
    <t>2004/05NHS ShetlandAll live births</t>
  </si>
  <si>
    <t>2004/05NHS ShetlandSingleton</t>
  </si>
  <si>
    <t>2004/05NHS TaysideAll live births</t>
  </si>
  <si>
    <t>2004/05NHS TaysideMultiple</t>
  </si>
  <si>
    <t>2004/05NHS TaysideSingleton</t>
  </si>
  <si>
    <t>2004/05NHS TaysideUnknown</t>
  </si>
  <si>
    <t>2004/05NHS Western IslesAll live births</t>
  </si>
  <si>
    <t>2004/05NHS Western IslesMultiple</t>
  </si>
  <si>
    <t>2004/05NHS Western IslesSingleton</t>
  </si>
  <si>
    <t>2004/05ScotlandAll live births</t>
  </si>
  <si>
    <t>2004/05ScotlandMultiple</t>
  </si>
  <si>
    <t>2004/05ScotlandSingleton</t>
  </si>
  <si>
    <t>2004/05ScotlandUnknown</t>
  </si>
  <si>
    <t>2004/05UnknownAll live births</t>
  </si>
  <si>
    <t>2004/05UnknownSingleton</t>
  </si>
  <si>
    <t>2005/06NHS Ayrshire and ArranAll live births</t>
  </si>
  <si>
    <t>2005/06NHS Ayrshire and ArranMultiple</t>
  </si>
  <si>
    <t>2005/06NHS Ayrshire and ArranSingleton</t>
  </si>
  <si>
    <t>2005/06NHS BordersAll live births</t>
  </si>
  <si>
    <t>2005/06NHS BordersMultiple</t>
  </si>
  <si>
    <t>2005/06NHS BordersSingleton</t>
  </si>
  <si>
    <t>2005/06NHS Dumfries and GallowayAll live births</t>
  </si>
  <si>
    <t>2005/06NHS Dumfries and GallowayMultiple</t>
  </si>
  <si>
    <t>2005/06NHS Dumfries and GallowaySingleton</t>
  </si>
  <si>
    <t>2005/06NHS FifeAll live births</t>
  </si>
  <si>
    <t>2005/06NHS FifeMultiple</t>
  </si>
  <si>
    <t>2005/06NHS FifeSingleton</t>
  </si>
  <si>
    <t>2005/06NHS Forth ValleyAll live births</t>
  </si>
  <si>
    <t>2005/06NHS Forth ValleyMultiple</t>
  </si>
  <si>
    <t>2005/06NHS Forth ValleySingleton</t>
  </si>
  <si>
    <t>2005/06NHS GrampianAll live births</t>
  </si>
  <si>
    <t>2005/06NHS GrampianMultiple</t>
  </si>
  <si>
    <t>2005/06NHS GrampianSingleton</t>
  </si>
  <si>
    <t>2005/06NHS Greater Glasgow and ClydeAll live births</t>
  </si>
  <si>
    <t>2005/06NHS Greater Glasgow and ClydeMultiple</t>
  </si>
  <si>
    <t>2005/06NHS Greater Glasgow and ClydeSingleton</t>
  </si>
  <si>
    <t>2005/06NHS HighlandAll live births</t>
  </si>
  <si>
    <t>2005/06NHS HighlandMultiple</t>
  </si>
  <si>
    <t>2005/06NHS HighlandSingleton</t>
  </si>
  <si>
    <t>2005/06NHS LanarkshireAll live births</t>
  </si>
  <si>
    <t>2005/06NHS LanarkshireMultiple</t>
  </si>
  <si>
    <t>2005/06NHS LanarkshireSingleton</t>
  </si>
  <si>
    <t>2005/06NHS LothianAll live births</t>
  </si>
  <si>
    <t>2005/06NHS LothianMultiple</t>
  </si>
  <si>
    <t>2005/06NHS LothianSingleton</t>
  </si>
  <si>
    <t>2005/06NHS OrkneyAll live births</t>
  </si>
  <si>
    <t>2005/06NHS OrkneySingleton</t>
  </si>
  <si>
    <t>2005/06NHS ShetlandAll live births</t>
  </si>
  <si>
    <t>2005/06NHS ShetlandSingleton</t>
  </si>
  <si>
    <t>2005/06NHS TaysideAll live births</t>
  </si>
  <si>
    <t>2005/06NHS TaysideMultiple</t>
  </si>
  <si>
    <t>2005/06NHS TaysideSingleton</t>
  </si>
  <si>
    <t>2005/06NHS TaysideUnknown</t>
  </si>
  <si>
    <t>2005/06NHS Western IslesAll live births</t>
  </si>
  <si>
    <t>2005/06NHS Western IslesMultiple</t>
  </si>
  <si>
    <t>2005/06NHS Western IslesSingleton</t>
  </si>
  <si>
    <t>2005/06ScotlandAll live births</t>
  </si>
  <si>
    <t>2005/06ScotlandMultiple</t>
  </si>
  <si>
    <t>2005/06ScotlandSingleton</t>
  </si>
  <si>
    <t>2005/06ScotlandUnknown</t>
  </si>
  <si>
    <t>2005/06UnknownAll live births</t>
  </si>
  <si>
    <t>2005/06UnknownSingleton</t>
  </si>
  <si>
    <t>2006/07NHS Ayrshire and ArranAll live births</t>
  </si>
  <si>
    <t>2006/07NHS Ayrshire and ArranMultiple</t>
  </si>
  <si>
    <t>2006/07NHS Ayrshire and ArranSingleton</t>
  </si>
  <si>
    <t>2006/07NHS BordersAll live births</t>
  </si>
  <si>
    <t>2006/07NHS BordersMultiple</t>
  </si>
  <si>
    <t>2006/07NHS BordersSingleton</t>
  </si>
  <si>
    <t>2006/07NHS Dumfries and GallowayAll live births</t>
  </si>
  <si>
    <t>2006/07NHS Dumfries and GallowayMultiple</t>
  </si>
  <si>
    <t>2006/07NHS Dumfries and GallowaySingleton</t>
  </si>
  <si>
    <t>2006/07NHS FifeAll live births</t>
  </si>
  <si>
    <t>2006/07NHS FifeMultiple</t>
  </si>
  <si>
    <t>2006/07NHS FifeSingleton</t>
  </si>
  <si>
    <t>2006/07NHS Forth ValleyAll live births</t>
  </si>
  <si>
    <t>2006/07NHS Forth ValleyMultiple</t>
  </si>
  <si>
    <t>2006/07NHS Forth ValleySingleton</t>
  </si>
  <si>
    <t>2006/07NHS GrampianAll live births</t>
  </si>
  <si>
    <t>2006/07NHS GrampianMultiple</t>
  </si>
  <si>
    <t>2006/07NHS GrampianSingleton</t>
  </si>
  <si>
    <t>2006/07NHS Greater Glasgow and ClydeAll live births</t>
  </si>
  <si>
    <t>2006/07NHS Greater Glasgow and ClydeMultiple</t>
  </si>
  <si>
    <t>2006/07NHS Greater Glasgow and ClydeSingleton</t>
  </si>
  <si>
    <t>2006/07NHS HighlandAll live births</t>
  </si>
  <si>
    <t>2006/07NHS HighlandMultiple</t>
  </si>
  <si>
    <t>2006/07NHS HighlandSingleton</t>
  </si>
  <si>
    <t>2006/07NHS LanarkshireAll live births</t>
  </si>
  <si>
    <t>2006/07NHS LanarkshireMultiple</t>
  </si>
  <si>
    <t>2006/07NHS LanarkshireSingleton</t>
  </si>
  <si>
    <t>2006/07NHS LothianAll live births</t>
  </si>
  <si>
    <t>2006/07NHS LothianMultiple</t>
  </si>
  <si>
    <t>2006/07NHS LothianSingleton</t>
  </si>
  <si>
    <t>2006/07NHS OrkneyAll live births</t>
  </si>
  <si>
    <t>2006/07NHS OrkneySingleton</t>
  </si>
  <si>
    <t>2006/07NHS ShetlandAll live births</t>
  </si>
  <si>
    <t>2006/07NHS ShetlandSingleton</t>
  </si>
  <si>
    <t>2006/07NHS TaysideAll live births</t>
  </si>
  <si>
    <t>2006/07NHS TaysideMultiple</t>
  </si>
  <si>
    <t>2006/07NHS TaysideSingleton</t>
  </si>
  <si>
    <t>2006/07NHS TaysideUnknown</t>
  </si>
  <si>
    <t>2006/07NHS Western IslesAll live births</t>
  </si>
  <si>
    <t>2006/07NHS Western IslesMultiple</t>
  </si>
  <si>
    <t>2006/07NHS Western IslesSingleton</t>
  </si>
  <si>
    <t>2006/07ScotlandAll live births</t>
  </si>
  <si>
    <t>2006/07ScotlandMultiple</t>
  </si>
  <si>
    <t>2006/07ScotlandSingleton</t>
  </si>
  <si>
    <t>2006/07ScotlandUnknown</t>
  </si>
  <si>
    <t>2006/07UnknownAll live births</t>
  </si>
  <si>
    <t>2006/07UnknownSingleton</t>
  </si>
  <si>
    <t>2007/08NHS Ayrshire and ArranAll live births</t>
  </si>
  <si>
    <t>2007/08NHS Ayrshire and ArranMultiple</t>
  </si>
  <si>
    <t>2007/08NHS Ayrshire and ArranSingleton</t>
  </si>
  <si>
    <t>2007/08NHS BordersAll live births</t>
  </si>
  <si>
    <t>2007/08NHS BordersMultiple</t>
  </si>
  <si>
    <t>2007/08NHS BordersSingleton</t>
  </si>
  <si>
    <t>2007/08NHS Dumfries and GallowayAll live births</t>
  </si>
  <si>
    <t>2007/08NHS Dumfries and GallowayMultiple</t>
  </si>
  <si>
    <t>2007/08NHS Dumfries and GallowaySingleton</t>
  </si>
  <si>
    <t>2007/08NHS FifeAll live births</t>
  </si>
  <si>
    <t>2007/08NHS FifeMultiple</t>
  </si>
  <si>
    <t>2007/08NHS FifeSingleton</t>
  </si>
  <si>
    <t>2007/08NHS Forth ValleyAll live births</t>
  </si>
  <si>
    <t>2007/08NHS Forth ValleyMultiple</t>
  </si>
  <si>
    <t>2007/08NHS Forth ValleySingleton</t>
  </si>
  <si>
    <t>2007/08NHS GrampianAll live births</t>
  </si>
  <si>
    <t>2007/08NHS GrampianMultiple</t>
  </si>
  <si>
    <t>2007/08NHS GrampianSingleton</t>
  </si>
  <si>
    <t>2007/08NHS Greater Glasgow and ClydeAll live births</t>
  </si>
  <si>
    <t>2007/08NHS Greater Glasgow and ClydeMultiple</t>
  </si>
  <si>
    <t>2007/08NHS Greater Glasgow and ClydeSingleton</t>
  </si>
  <si>
    <t>2007/08NHS HighlandAll live births</t>
  </si>
  <si>
    <t>2007/08NHS HighlandMultiple</t>
  </si>
  <si>
    <t>2007/08NHS HighlandSingleton</t>
  </si>
  <si>
    <t>2007/08NHS LanarkshireAll live births</t>
  </si>
  <si>
    <t>2007/08NHS LanarkshireMultiple</t>
  </si>
  <si>
    <t>2007/08NHS LanarkshireSingleton</t>
  </si>
  <si>
    <t>2007/08NHS LothianAll live births</t>
  </si>
  <si>
    <t>2007/08NHS LothianMultiple</t>
  </si>
  <si>
    <t>2007/08NHS LothianSingleton</t>
  </si>
  <si>
    <t>2007/08NHS OrkneyAll live births</t>
  </si>
  <si>
    <t>2007/08NHS OrkneySingleton</t>
  </si>
  <si>
    <t>2007/08NHS ShetlandAll live births</t>
  </si>
  <si>
    <t>2007/08NHS ShetlandSingleton</t>
  </si>
  <si>
    <t>2007/08NHS TaysideAll live births</t>
  </si>
  <si>
    <t>2007/08NHS TaysideMultiple</t>
  </si>
  <si>
    <t>2007/08NHS TaysideSingleton</t>
  </si>
  <si>
    <t>2007/08NHS TaysideUnknown</t>
  </si>
  <si>
    <t>2007/08NHS Western IslesAll live births</t>
  </si>
  <si>
    <t>2007/08NHS Western IslesMultiple</t>
  </si>
  <si>
    <t>2007/08NHS Western IslesSingleton</t>
  </si>
  <si>
    <t>2007/08ScotlandAll live births</t>
  </si>
  <si>
    <t>2007/08ScotlandMultiple</t>
  </si>
  <si>
    <t>2007/08ScotlandSingleton</t>
  </si>
  <si>
    <t>2007/08ScotlandUnknown</t>
  </si>
  <si>
    <t>2007/08UnknownAll live births</t>
  </si>
  <si>
    <t>2007/08UnknownSingleton</t>
  </si>
  <si>
    <t>2008/09NHS Ayrshire and ArranAll live births</t>
  </si>
  <si>
    <t>2008/09NHS Ayrshire and ArranMultiple</t>
  </si>
  <si>
    <t>2008/09NHS Ayrshire and ArranSingleton</t>
  </si>
  <si>
    <t>2008/09NHS BordersAll live births</t>
  </si>
  <si>
    <t>2008/09NHS BordersMultiple</t>
  </si>
  <si>
    <t>2008/09NHS BordersSingleton</t>
  </si>
  <si>
    <t>2008/09NHS Dumfries and GallowayAll live births</t>
  </si>
  <si>
    <t>2008/09NHS Dumfries and GallowayMultiple</t>
  </si>
  <si>
    <t>2008/09NHS Dumfries and GallowaySingleton</t>
  </si>
  <si>
    <t>2008/09NHS FifeAll live births</t>
  </si>
  <si>
    <t>2008/09NHS FifeMultiple</t>
  </si>
  <si>
    <t>2008/09NHS FifeSingleton</t>
  </si>
  <si>
    <t>2008/09NHS Forth ValleyAll live births</t>
  </si>
  <si>
    <t>2008/09NHS Forth ValleyMultiple</t>
  </si>
  <si>
    <t>2008/09NHS Forth ValleySingleton</t>
  </si>
  <si>
    <t>2008/09NHS GrampianAll live births</t>
  </si>
  <si>
    <t>2008/09NHS GrampianMultiple</t>
  </si>
  <si>
    <t>2008/09NHS GrampianSingleton</t>
  </si>
  <si>
    <t>2008/09NHS Greater Glasgow and ClydeAll live births</t>
  </si>
  <si>
    <t>2008/09NHS Greater Glasgow and ClydeMultiple</t>
  </si>
  <si>
    <t>2008/09NHS Greater Glasgow and ClydeSingleton</t>
  </si>
  <si>
    <t>2008/09NHS HighlandAll live births</t>
  </si>
  <si>
    <t>2008/09NHS HighlandMultiple</t>
  </si>
  <si>
    <t>2008/09NHS HighlandSingleton</t>
  </si>
  <si>
    <t>2008/09NHS LanarkshireAll live births</t>
  </si>
  <si>
    <t>2008/09NHS LanarkshireMultiple</t>
  </si>
  <si>
    <t>2008/09NHS LanarkshireSingleton</t>
  </si>
  <si>
    <t>2008/09NHS LothianAll live births</t>
  </si>
  <si>
    <t>2008/09NHS LothianMultiple</t>
  </si>
  <si>
    <t>2008/09NHS LothianSingleton</t>
  </si>
  <si>
    <t>2008/09NHS OrkneyAll live births</t>
  </si>
  <si>
    <t>2008/09NHS OrkneySingleton</t>
  </si>
  <si>
    <t>2008/09NHS ShetlandAll live births</t>
  </si>
  <si>
    <t>2008/09NHS ShetlandSingleton</t>
  </si>
  <si>
    <t>2008/09NHS TaysideAll live births</t>
  </si>
  <si>
    <t>2008/09NHS TaysideMultiple</t>
  </si>
  <si>
    <t>2008/09NHS TaysideSingleton</t>
  </si>
  <si>
    <t>2008/09NHS Western IslesAll live births</t>
  </si>
  <si>
    <t>2008/09NHS Western IslesMultiple</t>
  </si>
  <si>
    <t>2008/09NHS Western IslesSingleton</t>
  </si>
  <si>
    <t>2008/09ScotlandAll live births</t>
  </si>
  <si>
    <t>2008/09ScotlandMultiple</t>
  </si>
  <si>
    <t>2008/09ScotlandSingleton</t>
  </si>
  <si>
    <t>2009/10NHS Ayrshire and ArranAll live births</t>
  </si>
  <si>
    <t>2009/10NHS Ayrshire and ArranMultiple</t>
  </si>
  <si>
    <t>2009/10NHS Ayrshire and ArranSingleton</t>
  </si>
  <si>
    <t>2009/10NHS BordersAll live births</t>
  </si>
  <si>
    <t>2009/10NHS BordersMultiple</t>
  </si>
  <si>
    <t>2009/10NHS BordersSingleton</t>
  </si>
  <si>
    <t>2009/10NHS Dumfries and GallowayAll live births</t>
  </si>
  <si>
    <t>2009/10NHS Dumfries and GallowayMultiple</t>
  </si>
  <si>
    <t>2009/10NHS Dumfries and GallowaySingleton</t>
  </si>
  <si>
    <t>2009/10NHS FifeAll live births</t>
  </si>
  <si>
    <t>2009/10NHS FifeMultiple</t>
  </si>
  <si>
    <t>2009/10NHS FifeSingleton</t>
  </si>
  <si>
    <t>2009/10NHS Forth ValleyAll live births</t>
  </si>
  <si>
    <t>2009/10NHS Forth ValleyMultiple</t>
  </si>
  <si>
    <t>2009/10NHS Forth ValleySingleton</t>
  </si>
  <si>
    <t>2009/10NHS GrampianAll live births</t>
  </si>
  <si>
    <t>2009/10NHS GrampianMultiple</t>
  </si>
  <si>
    <t>2009/10NHS GrampianSingleton</t>
  </si>
  <si>
    <t>2009/10NHS Greater Glasgow and ClydeAll live births</t>
  </si>
  <si>
    <t>2009/10NHS Greater Glasgow and ClydeMultiple</t>
  </si>
  <si>
    <t>2009/10NHS Greater Glasgow and ClydeSingleton</t>
  </si>
  <si>
    <t>2009/10NHS HighlandAll live births</t>
  </si>
  <si>
    <t>2009/10NHS HighlandMultiple</t>
  </si>
  <si>
    <t>2009/10NHS HighlandSingleton</t>
  </si>
  <si>
    <t>2009/10NHS LanarkshireAll live births</t>
  </si>
  <si>
    <t>2009/10NHS LanarkshireMultiple</t>
  </si>
  <si>
    <t>2009/10NHS LanarkshireSingleton</t>
  </si>
  <si>
    <t>2009/10NHS LothianAll live births</t>
  </si>
  <si>
    <t>2009/10NHS LothianMultiple</t>
  </si>
  <si>
    <t>2009/10NHS LothianSingleton</t>
  </si>
  <si>
    <t>2009/10NHS OrkneyAll live births</t>
  </si>
  <si>
    <t>2009/10NHS OrkneySingleton</t>
  </si>
  <si>
    <t>2009/10NHS ShetlandAll live births</t>
  </si>
  <si>
    <t>2009/10NHS ShetlandSingleton</t>
  </si>
  <si>
    <t>2009/10NHS TaysideAll live births</t>
  </si>
  <si>
    <t>2009/10NHS TaysideMultiple</t>
  </si>
  <si>
    <t>2009/10NHS TaysideSingleton</t>
  </si>
  <si>
    <t>2009/10NHS Western IslesAll live births</t>
  </si>
  <si>
    <t>2009/10NHS Western IslesMultiple</t>
  </si>
  <si>
    <t>2009/10NHS Western IslesSingleton</t>
  </si>
  <si>
    <t>2009/10ScotlandAll live births</t>
  </si>
  <si>
    <t>2009/10ScotlandMultiple</t>
  </si>
  <si>
    <t>2009/10ScotlandSingleton</t>
  </si>
  <si>
    <t>2010/11NHS Ayrshire and ArranAll live births</t>
  </si>
  <si>
    <t>2010/11NHS Ayrshire and ArranMultiple</t>
  </si>
  <si>
    <t>2010/11NHS Ayrshire and ArranSingleton</t>
  </si>
  <si>
    <t>2010/11NHS BordersAll live births</t>
  </si>
  <si>
    <t>2010/11NHS BordersMultiple</t>
  </si>
  <si>
    <t>2010/11NHS BordersSingleton</t>
  </si>
  <si>
    <t>2010/11NHS Dumfries and GallowayAll live births</t>
  </si>
  <si>
    <t>2010/11NHS Dumfries and GallowayMultiple</t>
  </si>
  <si>
    <t>2010/11NHS Dumfries and GallowaySingleton</t>
  </si>
  <si>
    <t>2010/11NHS FifeAll live births</t>
  </si>
  <si>
    <t>2010/11NHS FifeMultiple</t>
  </si>
  <si>
    <t>2010/11NHS FifeSingleton</t>
  </si>
  <si>
    <t>2010/11NHS Forth ValleyAll live births</t>
  </si>
  <si>
    <t>2010/11NHS Forth ValleyMultiple</t>
  </si>
  <si>
    <t>2010/11NHS Forth ValleySingleton</t>
  </si>
  <si>
    <t>2010/11NHS GrampianAll live births</t>
  </si>
  <si>
    <t>2010/11NHS GrampianMultiple</t>
  </si>
  <si>
    <t>2010/11NHS GrampianSingleton</t>
  </si>
  <si>
    <t>2010/11NHS Greater Glasgow and ClydeAll live births</t>
  </si>
  <si>
    <t>2010/11NHS Greater Glasgow and ClydeMultiple</t>
  </si>
  <si>
    <t>2010/11NHS Greater Glasgow and ClydeSingleton</t>
  </si>
  <si>
    <t>2010/11NHS HighlandAll live births</t>
  </si>
  <si>
    <t>2010/11NHS HighlandMultiple</t>
  </si>
  <si>
    <t>2010/11NHS HighlandSingleton</t>
  </si>
  <si>
    <t>2010/11NHS LanarkshireAll live births</t>
  </si>
  <si>
    <t>2010/11NHS LanarkshireMultiple</t>
  </si>
  <si>
    <t>2010/11NHS LanarkshireSingleton</t>
  </si>
  <si>
    <t>2010/11NHS LothianAll live births</t>
  </si>
  <si>
    <t>2010/11NHS LothianMultiple</t>
  </si>
  <si>
    <t>2010/11NHS LothianSingleton</t>
  </si>
  <si>
    <t>2010/11NHS OrkneyAll live births</t>
  </si>
  <si>
    <t>2010/11NHS OrkneySingleton</t>
  </si>
  <si>
    <t>2010/11NHS ShetlandAll live births</t>
  </si>
  <si>
    <t>2010/11NHS ShetlandSingleton</t>
  </si>
  <si>
    <t>2010/11NHS TaysideAll live births</t>
  </si>
  <si>
    <t>2010/11NHS TaysideMultiple</t>
  </si>
  <si>
    <t>2010/11NHS TaysideSingleton</t>
  </si>
  <si>
    <t>2010/11NHS Western IslesAll live births</t>
  </si>
  <si>
    <t>2010/11NHS Western IslesMultiple</t>
  </si>
  <si>
    <t>2010/11NHS Western IslesSingleton</t>
  </si>
  <si>
    <t>2010/11ScotlandAll live births</t>
  </si>
  <si>
    <t>2010/11ScotlandMultiple</t>
  </si>
  <si>
    <t>2010/11ScotlandSingleton</t>
  </si>
  <si>
    <t>2011/12NHS Ayrshire and ArranAll live births</t>
  </si>
  <si>
    <t>2011/12NHS Ayrshire and ArranMultiple</t>
  </si>
  <si>
    <t>2011/12NHS Ayrshire and ArranSingleton</t>
  </si>
  <si>
    <t>2011/12NHS BordersAll live births</t>
  </si>
  <si>
    <t>2011/12NHS BordersMultiple</t>
  </si>
  <si>
    <t>2011/12NHS BordersSingleton</t>
  </si>
  <si>
    <t>2011/12NHS Dumfries and GallowayAll live births</t>
  </si>
  <si>
    <t>2011/12NHS Dumfries and GallowayMultiple</t>
  </si>
  <si>
    <t>2011/12NHS Dumfries and GallowaySingleton</t>
  </si>
  <si>
    <t>2011/12NHS FifeAll live births</t>
  </si>
  <si>
    <t>2011/12NHS FifeMultiple</t>
  </si>
  <si>
    <t>2011/12NHS FifeSingleton</t>
  </si>
  <si>
    <t>2011/12NHS Forth ValleyAll live births</t>
  </si>
  <si>
    <t>2011/12NHS Forth ValleyMultiple</t>
  </si>
  <si>
    <t>2011/12NHS Forth ValleySingleton</t>
  </si>
  <si>
    <t>2011/12NHS GrampianAll live births</t>
  </si>
  <si>
    <t>2011/12NHS GrampianMultiple</t>
  </si>
  <si>
    <t>2011/12NHS GrampianSingleton</t>
  </si>
  <si>
    <t>2011/12NHS Greater Glasgow and ClydeAll live births</t>
  </si>
  <si>
    <t>2011/12NHS Greater Glasgow and ClydeMultiple</t>
  </si>
  <si>
    <t>2011/12NHS Greater Glasgow and ClydeSingleton</t>
  </si>
  <si>
    <t>2011/12NHS HighlandAll live births</t>
  </si>
  <si>
    <t>2011/12NHS HighlandMultiple</t>
  </si>
  <si>
    <t>2011/12NHS HighlandSingleton</t>
  </si>
  <si>
    <t>2011/12NHS LanarkshireAll live births</t>
  </si>
  <si>
    <t>2011/12NHS LanarkshireMultiple</t>
  </si>
  <si>
    <t>2011/12NHS LanarkshireSingleton</t>
  </si>
  <si>
    <t>2011/12NHS LothianAll live births</t>
  </si>
  <si>
    <t>2011/12NHS LothianMultiple</t>
  </si>
  <si>
    <t>2011/12NHS LothianSingleton</t>
  </si>
  <si>
    <t>2011/12NHS OrkneyAll live births</t>
  </si>
  <si>
    <t>2011/12NHS OrkneySingleton</t>
  </si>
  <si>
    <t>2011/12NHS ShetlandAll live births</t>
  </si>
  <si>
    <t>2011/12NHS ShetlandSingleton</t>
  </si>
  <si>
    <t>2011/12NHS TaysideAll live births</t>
  </si>
  <si>
    <t>2011/12NHS TaysideMultiple</t>
  </si>
  <si>
    <t>2011/12NHS TaysideSingleton</t>
  </si>
  <si>
    <t>2011/12NHS Western IslesAll live births</t>
  </si>
  <si>
    <t>2011/12NHS Western IslesSingleton</t>
  </si>
  <si>
    <t>2011/12ScotlandAll live births</t>
  </si>
  <si>
    <t>2011/12ScotlandMultiple</t>
  </si>
  <si>
    <t>2011/12ScotlandSingleton</t>
  </si>
  <si>
    <t>2012/13NHS Ayrshire and ArranAll live births</t>
  </si>
  <si>
    <t>2012/13NHS Ayrshire and ArranMultiple</t>
  </si>
  <si>
    <t>2012/13NHS Ayrshire and ArranSingleton</t>
  </si>
  <si>
    <t>2012/13NHS BordersAll live births</t>
  </si>
  <si>
    <t>2012/13NHS BordersMultiple</t>
  </si>
  <si>
    <t>2012/13NHS BordersSingleton</t>
  </si>
  <si>
    <t>2012/13NHS Dumfries and GallowayAll live births</t>
  </si>
  <si>
    <t>2012/13NHS Dumfries and GallowayMultiple</t>
  </si>
  <si>
    <t>2012/13NHS Dumfries and GallowaySingleton</t>
  </si>
  <si>
    <t>2012/13NHS FifeAll live births</t>
  </si>
  <si>
    <t>2012/13NHS FifeMultiple</t>
  </si>
  <si>
    <t>2012/13NHS FifeSingleton</t>
  </si>
  <si>
    <t>2012/13NHS Forth ValleyAll live births</t>
  </si>
  <si>
    <t>2012/13NHS Forth ValleyMultiple</t>
  </si>
  <si>
    <t>2012/13NHS Forth ValleySingleton</t>
  </si>
  <si>
    <t>2012/13NHS GrampianAll live births</t>
  </si>
  <si>
    <t>2012/13NHS GrampianMultiple</t>
  </si>
  <si>
    <t>2012/13NHS GrampianSingleton</t>
  </si>
  <si>
    <t>2012/13NHS Greater Glasgow and ClydeAll live births</t>
  </si>
  <si>
    <t>2012/13NHS Greater Glasgow and ClydeMultiple</t>
  </si>
  <si>
    <t>2012/13NHS Greater Glasgow and ClydeSingleton</t>
  </si>
  <si>
    <t>2012/13NHS HighlandAll live births</t>
  </si>
  <si>
    <t>2012/13NHS HighlandMultiple</t>
  </si>
  <si>
    <t>2012/13NHS HighlandSingleton</t>
  </si>
  <si>
    <t>2012/13NHS LanarkshireAll live births</t>
  </si>
  <si>
    <t>2012/13NHS LanarkshireMultiple</t>
  </si>
  <si>
    <t>2012/13NHS LanarkshireSingleton</t>
  </si>
  <si>
    <t>2012/13NHS LothianAll live births</t>
  </si>
  <si>
    <t>2012/13NHS LothianMultiple</t>
  </si>
  <si>
    <t>2012/13NHS LothianSingleton</t>
  </si>
  <si>
    <t>2012/13NHS OrkneyAll live births</t>
  </si>
  <si>
    <t>2012/13NHS OrkneySingleton</t>
  </si>
  <si>
    <t>2012/13NHS ShetlandAll live births</t>
  </si>
  <si>
    <t>2012/13NHS ShetlandSingleton</t>
  </si>
  <si>
    <t>2012/13NHS TaysideAll live births</t>
  </si>
  <si>
    <t>2012/13NHS TaysideMultiple</t>
  </si>
  <si>
    <t>2012/13NHS TaysideSingleton</t>
  </si>
  <si>
    <t>2012/13NHS Western IslesAll live births</t>
  </si>
  <si>
    <t>2012/13NHS Western IslesMultiple</t>
  </si>
  <si>
    <t>2012/13NHS Western IslesSingleton</t>
  </si>
  <si>
    <t>2012/13ScotlandAll live births</t>
  </si>
  <si>
    <t>2012/13ScotlandMultiple</t>
  </si>
  <si>
    <t>2012/13ScotlandSingleton</t>
  </si>
  <si>
    <t>2013/14NHS Ayrshire and ArranAll live births</t>
  </si>
  <si>
    <t>2013/14NHS Ayrshire and ArranMultiple</t>
  </si>
  <si>
    <t>2013/14NHS Ayrshire and ArranSingleton</t>
  </si>
  <si>
    <t>2013/14NHS BordersAll live births</t>
  </si>
  <si>
    <t>2013/14NHS BordersMultiple</t>
  </si>
  <si>
    <t>2013/14NHS BordersSingleton</t>
  </si>
  <si>
    <t>2013/14NHS Dumfries and GallowayAll live births</t>
  </si>
  <si>
    <t>2013/14NHS Dumfries and GallowayMultiple</t>
  </si>
  <si>
    <t>2013/14NHS Dumfries and GallowaySingleton</t>
  </si>
  <si>
    <t>2013/14NHS FifeAll live births</t>
  </si>
  <si>
    <t>2013/14NHS FifeMultiple</t>
  </si>
  <si>
    <t>2013/14NHS FifeSingleton</t>
  </si>
  <si>
    <t>2013/14NHS Forth ValleyAll live births</t>
  </si>
  <si>
    <t>2013/14NHS Forth ValleyMultiple</t>
  </si>
  <si>
    <t>2013/14NHS Forth ValleySingleton</t>
  </si>
  <si>
    <t>2013/14NHS GrampianAll live births</t>
  </si>
  <si>
    <t>2013/14NHS GrampianMultiple</t>
  </si>
  <si>
    <t>2013/14NHS GrampianSingleton</t>
  </si>
  <si>
    <t>2013/14NHS Greater Glasgow and ClydeAll live births</t>
  </si>
  <si>
    <t>2013/14NHS Greater Glasgow and ClydeMultiple</t>
  </si>
  <si>
    <t>2013/14NHS Greater Glasgow and ClydeSingleton</t>
  </si>
  <si>
    <t>2013/14NHS HighlandAll live births</t>
  </si>
  <si>
    <t>2013/14NHS HighlandMultiple</t>
  </si>
  <si>
    <t>2013/14NHS HighlandSingleton</t>
  </si>
  <si>
    <t>2013/14NHS LanarkshireAll live births</t>
  </si>
  <si>
    <t>2013/14NHS LanarkshireMultiple</t>
  </si>
  <si>
    <t>2013/14NHS LanarkshireSingleton</t>
  </si>
  <si>
    <t>2013/14NHS LothianAll live births</t>
  </si>
  <si>
    <t>2013/14NHS LothianMultiple</t>
  </si>
  <si>
    <t>2013/14NHS LothianSingleton</t>
  </si>
  <si>
    <t>2013/14NHS OrkneyAll live births</t>
  </si>
  <si>
    <t>2013/14NHS OrkneySingleton</t>
  </si>
  <si>
    <t>2013/14NHS ShetlandAll live births</t>
  </si>
  <si>
    <t>2013/14NHS ShetlandSingleton</t>
  </si>
  <si>
    <t>2013/14NHS TaysideAll live births</t>
  </si>
  <si>
    <t>2013/14NHS TaysideMultiple</t>
  </si>
  <si>
    <t>2013/14NHS TaysideSingleton</t>
  </si>
  <si>
    <t>2013/14NHS Western IslesAll live births</t>
  </si>
  <si>
    <t>2013/14NHS Western IslesMultiple</t>
  </si>
  <si>
    <t>2013/14NHS Western IslesSingleton</t>
  </si>
  <si>
    <t>2013/14ScotlandAll live births</t>
  </si>
  <si>
    <t>2013/14ScotlandMultiple</t>
  </si>
  <si>
    <t>2013/14ScotlandSingleton</t>
  </si>
  <si>
    <t>2014/15NHS Ayrshire and ArranAll live births</t>
  </si>
  <si>
    <t>2014/15NHS Ayrshire and ArranMultiple</t>
  </si>
  <si>
    <t>2014/15NHS Ayrshire and ArranSingleton</t>
  </si>
  <si>
    <t>2014/15NHS BordersAll live births</t>
  </si>
  <si>
    <t>2014/15NHS BordersMultiple</t>
  </si>
  <si>
    <t>2014/15NHS BordersSingleton</t>
  </si>
  <si>
    <t>2014/15NHS Dumfries and GallowayAll live births</t>
  </si>
  <si>
    <t>2014/15NHS Dumfries and GallowayMultiple</t>
  </si>
  <si>
    <t>2014/15NHS Dumfries and GallowaySingleton</t>
  </si>
  <si>
    <t>2014/15NHS FifeAll live births</t>
  </si>
  <si>
    <t>2014/15NHS FifeMultiple</t>
  </si>
  <si>
    <t>2014/15NHS FifeSingleton</t>
  </si>
  <si>
    <t>2014/15NHS Forth ValleyAll live births</t>
  </si>
  <si>
    <t>2014/15NHS Forth ValleyMultiple</t>
  </si>
  <si>
    <t>2014/15NHS Forth ValleySingleton</t>
  </si>
  <si>
    <t>2014/15NHS GrampianAll live births</t>
  </si>
  <si>
    <t>2014/15NHS GrampianMultiple</t>
  </si>
  <si>
    <t>2014/15NHS GrampianSingleton</t>
  </si>
  <si>
    <t>2014/15NHS Greater Glasgow and ClydeAll live births</t>
  </si>
  <si>
    <t>2014/15NHS Greater Glasgow and ClydeMultiple</t>
  </si>
  <si>
    <t>2014/15NHS Greater Glasgow and ClydeSingleton</t>
  </si>
  <si>
    <t>2014/15NHS HighlandAll live births</t>
  </si>
  <si>
    <t>2014/15NHS HighlandMultiple</t>
  </si>
  <si>
    <t>2014/15NHS HighlandSingleton</t>
  </si>
  <si>
    <t>2014/15NHS LanarkshireAll live births</t>
  </si>
  <si>
    <t>2014/15NHS LanarkshireMultiple</t>
  </si>
  <si>
    <t>2014/15NHS LanarkshireSingleton</t>
  </si>
  <si>
    <t>2014/15NHS LothianAll live births</t>
  </si>
  <si>
    <t>2014/15NHS LothianMultiple</t>
  </si>
  <si>
    <t>2014/15NHS LothianSingleton</t>
  </si>
  <si>
    <t>2014/15NHS OrkneyAll live births</t>
  </si>
  <si>
    <t>2014/15NHS OrkneySingleton</t>
  </si>
  <si>
    <t>2014/15NHS ShetlandAll live births</t>
  </si>
  <si>
    <t>2014/15NHS ShetlandSingleton</t>
  </si>
  <si>
    <t>2014/15NHS TaysideAll live births</t>
  </si>
  <si>
    <t>2014/15NHS TaysideMultiple</t>
  </si>
  <si>
    <t>2014/15NHS TaysideSingleton</t>
  </si>
  <si>
    <t>2014/15NHS Western IslesAll live births</t>
  </si>
  <si>
    <t>2014/15NHS Western IslesMultiple</t>
  </si>
  <si>
    <t>2014/15NHS Western IslesSingleton</t>
  </si>
  <si>
    <t>2014/15ScotlandAll live births</t>
  </si>
  <si>
    <t>2014/15ScotlandMultiple</t>
  </si>
  <si>
    <t>2014/15ScotlandSingleton</t>
  </si>
  <si>
    <t>2015/16NHS Ayrshire and ArranAll live births</t>
  </si>
  <si>
    <t>2015/16NHS Ayrshire and ArranMultiple</t>
  </si>
  <si>
    <t>2015/16NHS Ayrshire and ArranSingleton</t>
  </si>
  <si>
    <t>2015/16NHS BordersAll live births</t>
  </si>
  <si>
    <t>2015/16NHS BordersMultiple</t>
  </si>
  <si>
    <t>2015/16NHS BordersSingleton</t>
  </si>
  <si>
    <t>2015/16NHS Dumfries and GallowayAll live births</t>
  </si>
  <si>
    <t>2015/16NHS Dumfries and GallowayMultiple</t>
  </si>
  <si>
    <t>2015/16NHS Dumfries and GallowaySingleton</t>
  </si>
  <si>
    <t>2015/16NHS FifeAll live births</t>
  </si>
  <si>
    <t>2015/16NHS FifeMultiple</t>
  </si>
  <si>
    <t>2015/16NHS FifeSingleton</t>
  </si>
  <si>
    <t>2015/16NHS Forth ValleyAll live births</t>
  </si>
  <si>
    <t>2015/16NHS Forth ValleyMultiple</t>
  </si>
  <si>
    <t>2015/16NHS Forth ValleySingleton</t>
  </si>
  <si>
    <t>2015/16NHS GrampianAll live births</t>
  </si>
  <si>
    <t>2015/16NHS GrampianMultiple</t>
  </si>
  <si>
    <t>2015/16NHS GrampianSingleton</t>
  </si>
  <si>
    <t>2015/16NHS Greater Glasgow and ClydeAll live births</t>
  </si>
  <si>
    <t>2015/16NHS Greater Glasgow and ClydeMultiple</t>
  </si>
  <si>
    <t>2015/16NHS Greater Glasgow and ClydeSingleton</t>
  </si>
  <si>
    <t>2015/16NHS HighlandAll live births</t>
  </si>
  <si>
    <t>2015/16NHS HighlandMultiple</t>
  </si>
  <si>
    <t>2015/16NHS HighlandSingleton</t>
  </si>
  <si>
    <t>2015/16NHS LanarkshireAll live births</t>
  </si>
  <si>
    <t>2015/16NHS LanarkshireMultiple</t>
  </si>
  <si>
    <t>2015/16NHS LanarkshireSingleton</t>
  </si>
  <si>
    <t>2015/16NHS LothianAll live births</t>
  </si>
  <si>
    <t>2015/16NHS LothianMultiple</t>
  </si>
  <si>
    <t>2015/16NHS LothianSingleton</t>
  </si>
  <si>
    <t>2015/16NHS OrkneyAll live births</t>
  </si>
  <si>
    <t>2015/16NHS OrkneySingleton</t>
  </si>
  <si>
    <t>2015/16NHS ShetlandAll live births</t>
  </si>
  <si>
    <t>2015/16NHS ShetlandSingleton</t>
  </si>
  <si>
    <t>2015/16NHS TaysideAll live births</t>
  </si>
  <si>
    <t>2015/16NHS TaysideMultiple</t>
  </si>
  <si>
    <t>2015/16NHS TaysideSingleton</t>
  </si>
  <si>
    <t>2015/16NHS Western IslesAll live births</t>
  </si>
  <si>
    <t>2015/16NHS Western IslesSingleton</t>
  </si>
  <si>
    <t>2015/16ScotlandAll live births</t>
  </si>
  <si>
    <t>2015/16ScotlandMultiple</t>
  </si>
  <si>
    <t>2015/16ScotlandSingleton</t>
  </si>
  <si>
    <t>2016/17NHS Ayrshire and ArranAll live births</t>
  </si>
  <si>
    <t>2016/17NHS Ayrshire and ArranMultiple</t>
  </si>
  <si>
    <t>2016/17NHS Ayrshire and ArranSingleton</t>
  </si>
  <si>
    <t>2016/17NHS BordersAll live births</t>
  </si>
  <si>
    <t>2016/17NHS BordersMultiple</t>
  </si>
  <si>
    <t>2016/17NHS BordersSingleton</t>
  </si>
  <si>
    <t>2016/17NHS Dumfries and GallowayAll live births</t>
  </si>
  <si>
    <t>2016/17NHS Dumfries and GallowayMultiple</t>
  </si>
  <si>
    <t>2016/17NHS Dumfries and GallowaySingleton</t>
  </si>
  <si>
    <t>2016/17NHS FifeAll live births</t>
  </si>
  <si>
    <t>2016/17NHS FifeMultiple</t>
  </si>
  <si>
    <t>2016/17NHS FifeSingleton</t>
  </si>
  <si>
    <t>2016/17NHS Forth ValleyAll live births</t>
  </si>
  <si>
    <t>2016/17NHS Forth ValleyMultiple</t>
  </si>
  <si>
    <t>2016/17NHS Forth ValleySingleton</t>
  </si>
  <si>
    <t>2016/17NHS GrampianAll live births</t>
  </si>
  <si>
    <t>2016/17NHS GrampianMultiple</t>
  </si>
  <si>
    <t>2016/17NHS GrampianSingleton</t>
  </si>
  <si>
    <t>2016/17NHS Greater Glasgow and ClydeAll live births</t>
  </si>
  <si>
    <t>2016/17NHS Greater Glasgow and ClydeMultiple</t>
  </si>
  <si>
    <t>2016/17NHS Greater Glasgow and ClydeSingleton</t>
  </si>
  <si>
    <t>2016/17NHS HighlandAll live births</t>
  </si>
  <si>
    <t>2016/17NHS HighlandMultiple</t>
  </si>
  <si>
    <t>2016/17NHS HighlandSingleton</t>
  </si>
  <si>
    <t>2016/17NHS LanarkshireAll live births</t>
  </si>
  <si>
    <t>2016/17NHS LanarkshireMultiple</t>
  </si>
  <si>
    <t>2016/17NHS LanarkshireSingleton</t>
  </si>
  <si>
    <t>2016/17NHS LothianAll live births</t>
  </si>
  <si>
    <t>2016/17NHS LothianMultiple</t>
  </si>
  <si>
    <t>2016/17NHS LothianSingleton</t>
  </si>
  <si>
    <t>2016/17NHS OrkneyAll live births</t>
  </si>
  <si>
    <t>2016/17NHS OrkneySingleton</t>
  </si>
  <si>
    <t>2016/17NHS ShetlandAll live births</t>
  </si>
  <si>
    <t>2016/17NHS ShetlandSingleton</t>
  </si>
  <si>
    <t>2016/17NHS TaysideAll live births</t>
  </si>
  <si>
    <t>2016/17NHS TaysideMultiple</t>
  </si>
  <si>
    <t>2016/17NHS TaysideSingleton</t>
  </si>
  <si>
    <t>2016/17NHS Western IslesAll live births</t>
  </si>
  <si>
    <t>2016/17NHS Western IslesMultiple</t>
  </si>
  <si>
    <t>2016/17NHS Western IslesSingleton</t>
  </si>
  <si>
    <t>2016/17ScotlandAll live births</t>
  </si>
  <si>
    <t>2016/17ScotlandMultiple</t>
  </si>
  <si>
    <t>2016/17ScotlandSingleton</t>
  </si>
  <si>
    <t>2017/18NHS Ayrshire and ArranAll live births</t>
  </si>
  <si>
    <t>2017/18NHS Ayrshire and ArranMultiple</t>
  </si>
  <si>
    <t>2017/18NHS Ayrshire and ArranSingleton</t>
  </si>
  <si>
    <t>2017/18NHS BordersAll live births</t>
  </si>
  <si>
    <t>2017/18NHS BordersMultiple</t>
  </si>
  <si>
    <t>2017/18NHS BordersSingleton</t>
  </si>
  <si>
    <t>2017/18NHS Dumfries and GallowayAll live births</t>
  </si>
  <si>
    <t>2017/18NHS Dumfries and GallowayMultiple</t>
  </si>
  <si>
    <t>2017/18NHS Dumfries and GallowaySingleton</t>
  </si>
  <si>
    <t>2017/18NHS FifeAll live births</t>
  </si>
  <si>
    <t>2017/18NHS FifeMultiple</t>
  </si>
  <si>
    <t>2017/18NHS FifeSingleton</t>
  </si>
  <si>
    <t>2017/18NHS Forth ValleyAll live births</t>
  </si>
  <si>
    <t>2017/18NHS Forth ValleyMultiple</t>
  </si>
  <si>
    <t>2017/18NHS Forth ValleySingleton</t>
  </si>
  <si>
    <t>2017/18NHS GrampianAll live births</t>
  </si>
  <si>
    <t>2017/18NHS GrampianMultiple</t>
  </si>
  <si>
    <t>2017/18NHS GrampianSingleton</t>
  </si>
  <si>
    <t>2017/18NHS Greater Glasgow and ClydeAll live births</t>
  </si>
  <si>
    <t>2017/18NHS Greater Glasgow and ClydeMultiple</t>
  </si>
  <si>
    <t>2017/18NHS Greater Glasgow and ClydeSingleton</t>
  </si>
  <si>
    <t>2017/18NHS HighlandAll live births</t>
  </si>
  <si>
    <t>2017/18NHS HighlandMultiple</t>
  </si>
  <si>
    <t>2017/18NHS HighlandSingleton</t>
  </si>
  <si>
    <t>2017/18NHS LanarkshireAll live births</t>
  </si>
  <si>
    <t>2017/18NHS LanarkshireMultiple</t>
  </si>
  <si>
    <t>2017/18NHS LanarkshireSingleton</t>
  </si>
  <si>
    <t>2017/18NHS LothianAll live births</t>
  </si>
  <si>
    <t>2017/18NHS LothianMultiple</t>
  </si>
  <si>
    <t>2017/18NHS LothianSingleton</t>
  </si>
  <si>
    <t>2017/18NHS OrkneyAll live births</t>
  </si>
  <si>
    <t>2017/18NHS OrkneySingleton</t>
  </si>
  <si>
    <t>2017/18NHS ShetlandAll live births</t>
  </si>
  <si>
    <t>2017/18NHS ShetlandSingleton</t>
  </si>
  <si>
    <t>2017/18NHS TaysideAll live births</t>
  </si>
  <si>
    <t>2017/18NHS TaysideMultiple</t>
  </si>
  <si>
    <t>2017/18NHS TaysideSingleton</t>
  </si>
  <si>
    <t>2017/18NHS Western IslesAll live births</t>
  </si>
  <si>
    <t>2017/18NHS Western IslesMultiple</t>
  </si>
  <si>
    <t>2017/18NHS Western IslesSingleton</t>
  </si>
  <si>
    <t>2017/18ScotlandAll live births</t>
  </si>
  <si>
    <t>2017/18ScotlandMultiple</t>
  </si>
  <si>
    <t>2017/18ScotlandSingleton</t>
  </si>
  <si>
    <t>2018/19NHS Ayrshire and ArranAll live births</t>
  </si>
  <si>
    <t>2018/19NHS Ayrshire and ArranMultiple</t>
  </si>
  <si>
    <t>2018/19NHS Ayrshire and ArranSingleton</t>
  </si>
  <si>
    <t>2018/19NHS BordersAll live births</t>
  </si>
  <si>
    <t>2018/19NHS BordersMultiple</t>
  </si>
  <si>
    <t>2018/19NHS BordersSingleton</t>
  </si>
  <si>
    <t>2018/19NHS Dumfries and GallowayAll live births</t>
  </si>
  <si>
    <t>2018/19NHS Dumfries and GallowayMultiple</t>
  </si>
  <si>
    <t>2018/19NHS Dumfries and GallowaySingleton</t>
  </si>
  <si>
    <t>2018/19NHS FifeAll live births</t>
  </si>
  <si>
    <t>2018/19NHS FifeMultiple</t>
  </si>
  <si>
    <t>2018/19NHS FifeSingleton</t>
  </si>
  <si>
    <t>2018/19NHS Forth ValleyAll live births</t>
  </si>
  <si>
    <t>2018/19NHS Forth ValleyMultiple</t>
  </si>
  <si>
    <t>2018/19NHS Forth ValleySingleton</t>
  </si>
  <si>
    <t>2018/19NHS GrampianAll live births</t>
  </si>
  <si>
    <t>2018/19NHS GrampianMultiple</t>
  </si>
  <si>
    <t>2018/19NHS GrampianSingleton</t>
  </si>
  <si>
    <t>2018/19NHS Greater Glasgow and ClydeAll live births</t>
  </si>
  <si>
    <t>2018/19NHS Greater Glasgow and ClydeMultiple</t>
  </si>
  <si>
    <t>2018/19NHS Greater Glasgow and ClydeSingleton</t>
  </si>
  <si>
    <t>2018/19NHS HighlandAll live births</t>
  </si>
  <si>
    <t>2018/19NHS HighlandMultiple</t>
  </si>
  <si>
    <t>2018/19NHS HighlandSingleton</t>
  </si>
  <si>
    <t>2018/19NHS LanarkshireAll live births</t>
  </si>
  <si>
    <t>2018/19NHS LanarkshireMultiple</t>
  </si>
  <si>
    <t>2018/19NHS LanarkshireSingleton</t>
  </si>
  <si>
    <t>2018/19NHS LothianAll live births</t>
  </si>
  <si>
    <t>2018/19NHS LothianMultiple</t>
  </si>
  <si>
    <t>2018/19NHS LothianSingleton</t>
  </si>
  <si>
    <t>2018/19NHS OrkneyAll live births</t>
  </si>
  <si>
    <t>2018/19NHS OrkneySingleton</t>
  </si>
  <si>
    <t>2018/19NHS ShetlandAll live births</t>
  </si>
  <si>
    <t>2018/19NHS ShetlandSingleton</t>
  </si>
  <si>
    <t>2018/19NHS TaysideAll live births</t>
  </si>
  <si>
    <t>2018/19NHS TaysideMultiple</t>
  </si>
  <si>
    <t>2018/19NHS TaysideSingleton</t>
  </si>
  <si>
    <t>2018/19NHS Western IslesAll live births</t>
  </si>
  <si>
    <t>2018/19NHS Western IslesSingleton</t>
  </si>
  <si>
    <t>2018/19ScotlandAll live births</t>
  </si>
  <si>
    <t>2018/19ScotlandMultiple</t>
  </si>
  <si>
    <t>2018/19ScotlandSingleton</t>
  </si>
  <si>
    <t>2019/20NHS Ayrshire and ArranAll live births</t>
  </si>
  <si>
    <t>2019/20NHS Ayrshire and ArranMultiple</t>
  </si>
  <si>
    <t>2019/20NHS Ayrshire and ArranSingleton</t>
  </si>
  <si>
    <t>2019/20NHS BordersAll live births</t>
  </si>
  <si>
    <t>2019/20NHS BordersMultiple</t>
  </si>
  <si>
    <t>2019/20NHS BordersSingleton</t>
  </si>
  <si>
    <t>2019/20NHS Dumfries and GallowayAll live births</t>
  </si>
  <si>
    <t>2019/20NHS Dumfries and GallowayMultiple</t>
  </si>
  <si>
    <t>2019/20NHS Dumfries and GallowaySingleton</t>
  </si>
  <si>
    <t>2019/20NHS FifeAll live births</t>
  </si>
  <si>
    <t>2019/20NHS FifeMultiple</t>
  </si>
  <si>
    <t>2019/20NHS FifeSingleton</t>
  </si>
  <si>
    <t>2019/20NHS Forth ValleyAll live births</t>
  </si>
  <si>
    <t>2019/20NHS Forth ValleyMultiple</t>
  </si>
  <si>
    <t>2019/20NHS Forth ValleySingleton</t>
  </si>
  <si>
    <t>2019/20NHS GrampianAll live births</t>
  </si>
  <si>
    <t>2019/20NHS GrampianMultiple</t>
  </si>
  <si>
    <t>2019/20NHS GrampianSingleton</t>
  </si>
  <si>
    <t>2019/20NHS Greater Glasgow and ClydeAll live births</t>
  </si>
  <si>
    <t>2019/20NHS Greater Glasgow and ClydeMultiple</t>
  </si>
  <si>
    <t>2019/20NHS Greater Glasgow and ClydeSingleton</t>
  </si>
  <si>
    <t>2019/20NHS HighlandAll live births</t>
  </si>
  <si>
    <t>2019/20NHS HighlandMultiple</t>
  </si>
  <si>
    <t>2019/20NHS HighlandSingleton</t>
  </si>
  <si>
    <t>2019/20NHS LanarkshireAll live births</t>
  </si>
  <si>
    <t>2019/20NHS LanarkshireMultiple</t>
  </si>
  <si>
    <t>2019/20NHS LanarkshireSingleton</t>
  </si>
  <si>
    <t>2019/20NHS LothianAll live births</t>
  </si>
  <si>
    <t>2019/20NHS LothianMultiple</t>
  </si>
  <si>
    <t>2019/20NHS LothianSingleton</t>
  </si>
  <si>
    <t>2019/20NHS OrkneyAll live births</t>
  </si>
  <si>
    <t>2019/20NHS OrkneySingleton</t>
  </si>
  <si>
    <t>2019/20NHS ShetlandAll live births</t>
  </si>
  <si>
    <t>2019/20NHS ShetlandSingleton</t>
  </si>
  <si>
    <t>2019/20NHS TaysideAll live births</t>
  </si>
  <si>
    <t>2019/20NHS TaysideMultiple</t>
  </si>
  <si>
    <t>2019/20NHS TaysideSingleton</t>
  </si>
  <si>
    <t>2019/20NHS Western IslesAll live births</t>
  </si>
  <si>
    <t>2019/20NHS Western IslesMultiple</t>
  </si>
  <si>
    <t>2019/20NHS Western IslesSingleton</t>
  </si>
  <si>
    <t>2019/20ScotlandAll live births</t>
  </si>
  <si>
    <t>2019/20ScotlandMultiple</t>
  </si>
  <si>
    <t>2019/20ScotlandSingleton</t>
  </si>
  <si>
    <t>2019/20UnknownAll live births</t>
  </si>
  <si>
    <t>2019/20UnknownSingleton</t>
  </si>
  <si>
    <t>2020/21NHS Ayrshire and ArranAll live births</t>
  </si>
  <si>
    <t>2020/21NHS Ayrshire and ArranMultiple</t>
  </si>
  <si>
    <t>2020/21NHS Ayrshire and ArranSingleton</t>
  </si>
  <si>
    <t>2020/21NHS BordersAll live births</t>
  </si>
  <si>
    <t>2020/21NHS BordersMultiple</t>
  </si>
  <si>
    <t>2020/21NHS BordersSingleton</t>
  </si>
  <si>
    <t>2020/21NHS Dumfries and GallowayAll live births</t>
  </si>
  <si>
    <t>2020/21NHS Dumfries and GallowayMultiple</t>
  </si>
  <si>
    <t>2020/21NHS Dumfries and GallowaySingleton</t>
  </si>
  <si>
    <t>2020/21NHS FifeAll live births</t>
  </si>
  <si>
    <t>2020/21NHS FifeMultiple</t>
  </si>
  <si>
    <t>2020/21NHS FifeSingleton</t>
  </si>
  <si>
    <t>2020/21NHS Forth ValleyAll live births</t>
  </si>
  <si>
    <t>2020/21NHS Forth ValleyMultiple</t>
  </si>
  <si>
    <t>2020/21NHS Forth ValleySingleton</t>
  </si>
  <si>
    <t>2020/21NHS GrampianAll live births</t>
  </si>
  <si>
    <t>2020/21NHS GrampianMultiple</t>
  </si>
  <si>
    <t>2020/21NHS GrampianSingleton</t>
  </si>
  <si>
    <t>2020/21NHS Greater Glasgow and ClydeAll live births</t>
  </si>
  <si>
    <t>2020/21NHS Greater Glasgow and ClydeMultiple</t>
  </si>
  <si>
    <t>2020/21NHS Greater Glasgow and ClydeSingleton</t>
  </si>
  <si>
    <t>2020/21NHS HighlandAll live births</t>
  </si>
  <si>
    <t>2020/21NHS HighlandMultiple</t>
  </si>
  <si>
    <t>2020/21NHS HighlandSingleton</t>
  </si>
  <si>
    <t>2020/21NHS LanarkshireAll live births</t>
  </si>
  <si>
    <t>2020/21NHS LanarkshireMultiple</t>
  </si>
  <si>
    <t>2020/21NHS LanarkshireSingleton</t>
  </si>
  <si>
    <t>2020/21NHS LothianAll live births</t>
  </si>
  <si>
    <t>2020/21NHS LothianMultiple</t>
  </si>
  <si>
    <t>2020/21NHS LothianSingleton</t>
  </si>
  <si>
    <t>2020/21NHS OrkneyAll live births</t>
  </si>
  <si>
    <t>2020/21NHS OrkneySingleton</t>
  </si>
  <si>
    <t>2020/21NHS ShetlandAll live births</t>
  </si>
  <si>
    <t>2020/21NHS ShetlandSingleton</t>
  </si>
  <si>
    <t>2020/21NHS TaysideAll live births</t>
  </si>
  <si>
    <t>2020/21NHS TaysideMultiple</t>
  </si>
  <si>
    <t>2020/21NHS TaysideSingleton</t>
  </si>
  <si>
    <t>2020/21NHS Western IslesAll live births</t>
  </si>
  <si>
    <t>2020/21NHS Western IslesSingleton</t>
  </si>
  <si>
    <t>2020/21ScotlandAll live births</t>
  </si>
  <si>
    <t>2020/21ScotlandMultiple</t>
  </si>
  <si>
    <t>2020/21ScotlandSingleton</t>
  </si>
  <si>
    <t>2020/21UnknownAll live births</t>
  </si>
  <si>
    <t>2020/21UnknownSingleton</t>
  </si>
  <si>
    <t>2021/22NHS Ayrshire and ArranAll live births</t>
  </si>
  <si>
    <t>2021/22NHS Ayrshire and ArranMultiple</t>
  </si>
  <si>
    <t>2021/22NHS Ayrshire and ArranSingleton</t>
  </si>
  <si>
    <t>2021/22NHS BordersAll live births</t>
  </si>
  <si>
    <t>2021/22NHS BordersMultiple</t>
  </si>
  <si>
    <t>2021/22NHS BordersSingleton</t>
  </si>
  <si>
    <t>2021/22NHS Dumfries and GallowayAll live births</t>
  </si>
  <si>
    <t>2021/22NHS Dumfries and GallowayMultiple</t>
  </si>
  <si>
    <t>2021/22NHS Dumfries and GallowaySingleton</t>
  </si>
  <si>
    <t>2021/22NHS FifeAll live births</t>
  </si>
  <si>
    <t>2021/22NHS FifeMultiple</t>
  </si>
  <si>
    <t>2021/22NHS FifeSingleton</t>
  </si>
  <si>
    <t>2021/22NHS Forth ValleyAll live births</t>
  </si>
  <si>
    <t>2021/22NHS Forth ValleyMultiple</t>
  </si>
  <si>
    <t>2021/22NHS Forth ValleySingleton</t>
  </si>
  <si>
    <t>2021/22NHS GrampianAll live births</t>
  </si>
  <si>
    <t>2021/22NHS GrampianMultiple</t>
  </si>
  <si>
    <t>2021/22NHS GrampianSingleton</t>
  </si>
  <si>
    <t>2021/22NHS Greater Glasgow and ClydeAll live births</t>
  </si>
  <si>
    <t>2021/22NHS Greater Glasgow and ClydeMultiple</t>
  </si>
  <si>
    <t>2021/22NHS Greater Glasgow and ClydeSingleton</t>
  </si>
  <si>
    <t>2021/22NHS HighlandAll live births</t>
  </si>
  <si>
    <t>2021/22NHS HighlandMultiple</t>
  </si>
  <si>
    <t>2021/22NHS HighlandSingleton</t>
  </si>
  <si>
    <t>2021/22NHS LanarkshireAll live births</t>
  </si>
  <si>
    <t>2021/22NHS LanarkshireMultiple</t>
  </si>
  <si>
    <t>2021/22NHS LanarkshireSingleton</t>
  </si>
  <si>
    <t>2021/22NHS LothianAll live births</t>
  </si>
  <si>
    <t>2021/22NHS LothianMultiple</t>
  </si>
  <si>
    <t>2021/22NHS LothianSingleton</t>
  </si>
  <si>
    <t>2021/22NHS OrkneyAll live births</t>
  </si>
  <si>
    <t>2021/22NHS OrkneySingleton</t>
  </si>
  <si>
    <t>2021/22NHS ShetlandAll live births</t>
  </si>
  <si>
    <t>2021/22NHS ShetlandMultiple</t>
  </si>
  <si>
    <t>2021/22NHS ShetlandSingleton</t>
  </si>
  <si>
    <t>2021/22NHS TaysideAll live births</t>
  </si>
  <si>
    <t>2021/22NHS TaysideMultiple</t>
  </si>
  <si>
    <t>2021/22NHS TaysideSingleton</t>
  </si>
  <si>
    <t>2021/22NHS Western IslesAll live births</t>
  </si>
  <si>
    <t>2021/22NHS Western IslesSingleton</t>
  </si>
  <si>
    <t>2021/22ScotlandAll live births</t>
  </si>
  <si>
    <t>2021/22ScotlandMultiple</t>
  </si>
  <si>
    <t>2021/22ScotlandSingleton</t>
  </si>
  <si>
    <t>2021/22UnknownAll live births</t>
  </si>
  <si>
    <t>2021/22UnknownSingleton</t>
  </si>
  <si>
    <t>2022/23NHS Ayrshire and ArranAll live births</t>
  </si>
  <si>
    <t>2022/23NHS Ayrshire and ArranMultiple</t>
  </si>
  <si>
    <t>2022/23NHS Ayrshire and ArranSingleton</t>
  </si>
  <si>
    <t>2022/23NHS BordersAll live births</t>
  </si>
  <si>
    <t>2022/23NHS BordersMultiple</t>
  </si>
  <si>
    <t>2022/23NHS BordersSingleton</t>
  </si>
  <si>
    <t>2022/23NHS Dumfries and GallowayAll live births</t>
  </si>
  <si>
    <t>2022/23NHS Dumfries and GallowayMultiple</t>
  </si>
  <si>
    <t>2022/23NHS Dumfries and GallowaySingleton</t>
  </si>
  <si>
    <t>2022/23NHS FifeAll live births</t>
  </si>
  <si>
    <t>2022/23NHS FifeMultiple</t>
  </si>
  <si>
    <t>2022/23NHS FifeSingleton</t>
  </si>
  <si>
    <t>2022/23NHS Forth ValleyAll live births</t>
  </si>
  <si>
    <t>2022/23NHS Forth ValleyMultiple</t>
  </si>
  <si>
    <t>2022/23NHS Forth ValleySingleton</t>
  </si>
  <si>
    <t>2022/23NHS GrampianAll live births</t>
  </si>
  <si>
    <t>2022/23NHS GrampianMultiple</t>
  </si>
  <si>
    <t>2022/23NHS GrampianSingleton</t>
  </si>
  <si>
    <t>2022/23NHS Greater Glasgow and ClydeAll live births</t>
  </si>
  <si>
    <t>2022/23NHS Greater Glasgow and ClydeMultiple</t>
  </si>
  <si>
    <t>2022/23NHS Greater Glasgow and ClydeSingleton</t>
  </si>
  <si>
    <t>2022/23NHS HighlandAll live births</t>
  </si>
  <si>
    <t>2022/23NHS HighlandMultiple</t>
  </si>
  <si>
    <t>2022/23NHS HighlandSingleton</t>
  </si>
  <si>
    <t>2022/23NHS LanarkshireAll live births</t>
  </si>
  <si>
    <t>2022/23NHS LanarkshireMultiple</t>
  </si>
  <si>
    <t>2022/23NHS LanarkshireSingleton</t>
  </si>
  <si>
    <t>2022/23NHS LothianAll live births</t>
  </si>
  <si>
    <t>2022/23NHS LothianMultiple</t>
  </si>
  <si>
    <t>2022/23NHS LothianSingleton</t>
  </si>
  <si>
    <t>2022/23NHS OrkneyAll live births</t>
  </si>
  <si>
    <t>2022/23NHS OrkneySingleton</t>
  </si>
  <si>
    <t>2022/23NHS ShetlandAll live births</t>
  </si>
  <si>
    <t>2022/23NHS ShetlandSingleton</t>
  </si>
  <si>
    <t>2022/23NHS TaysideAll live births</t>
  </si>
  <si>
    <t>2022/23NHS TaysideMultiple</t>
  </si>
  <si>
    <t>2022/23NHS TaysideSingleton</t>
  </si>
  <si>
    <t>2022/23NHS Western IslesAll live births</t>
  </si>
  <si>
    <t>2022/23NHS Western IslesSingleton</t>
  </si>
  <si>
    <t>2022/23ScotlandAll live births</t>
  </si>
  <si>
    <t>2022/23ScotlandMultiple</t>
  </si>
  <si>
    <t>2022/23ScotlandSingleton</t>
  </si>
  <si>
    <t>2022/23UnknownAll live births</t>
  </si>
  <si>
    <t>2022/23UnknownSingleton</t>
  </si>
  <si>
    <t>2004/05NHS Ayrshire and Arran</t>
  </si>
  <si>
    <t>2004/05NHS Borders</t>
  </si>
  <si>
    <t>2004/05NHS Dumfries and Galloway</t>
  </si>
  <si>
    <t>2004/05NHS Fife</t>
  </si>
  <si>
    <t>2004/05NHS Forth Valley</t>
  </si>
  <si>
    <t>2004/05NHS Grampian</t>
  </si>
  <si>
    <t>2004/05NHS Greater Glasgow and Clyde</t>
  </si>
  <si>
    <t>2004/05NHS Highland</t>
  </si>
  <si>
    <t>2004/05NHS Lanarkshire</t>
  </si>
  <si>
    <t>2004/05NHS Lothian</t>
  </si>
  <si>
    <t>2004/05NHS Orkney</t>
  </si>
  <si>
    <t>2004/05NHS Shetland</t>
  </si>
  <si>
    <t>2004/05NHS Tayside</t>
  </si>
  <si>
    <t>2004/05NHS Western Isles</t>
  </si>
  <si>
    <t>2004/05Scotland</t>
  </si>
  <si>
    <t>2005/06NHS Ayrshire and Arran</t>
  </si>
  <si>
    <t>2005/06NHS Borders</t>
  </si>
  <si>
    <t>2005/06NHS Dumfries and Galloway</t>
  </si>
  <si>
    <t>2005/06NHS Fife</t>
  </si>
  <si>
    <t>2005/06NHS Forth Valley</t>
  </si>
  <si>
    <t>2005/06NHS Grampian</t>
  </si>
  <si>
    <t>2005/06NHS Greater Glasgow and Clyde</t>
  </si>
  <si>
    <t>2005/06NHS Highland</t>
  </si>
  <si>
    <t>2005/06NHS Lanarkshire</t>
  </si>
  <si>
    <t>2005/06NHS Lothian</t>
  </si>
  <si>
    <t>2005/06NHS Orkney</t>
  </si>
  <si>
    <t>2005/06NHS Shetland</t>
  </si>
  <si>
    <t>2005/06NHS Tayside</t>
  </si>
  <si>
    <t>2005/06NHS Western Isles</t>
  </si>
  <si>
    <t>2005/06Scotland</t>
  </si>
  <si>
    <t>2006/07NHS Ayrshire and Arran</t>
  </si>
  <si>
    <t>2006/07NHS Borders</t>
  </si>
  <si>
    <t>2006/07NHS Dumfries and Galloway</t>
  </si>
  <si>
    <t>2006/07NHS Fife</t>
  </si>
  <si>
    <t>2006/07NHS Forth Valley</t>
  </si>
  <si>
    <t>2006/07NHS Grampian</t>
  </si>
  <si>
    <t>2006/07NHS Greater Glasgow and Clyde</t>
  </si>
  <si>
    <t>2006/07NHS Highland</t>
  </si>
  <si>
    <t>2006/07NHS Lanarkshire</t>
  </si>
  <si>
    <t>2006/07NHS Lothian</t>
  </si>
  <si>
    <t>2006/07NHS Orkney</t>
  </si>
  <si>
    <t>2006/07NHS Shetland</t>
  </si>
  <si>
    <t>2006/07NHS Tayside</t>
  </si>
  <si>
    <t>2006/07NHS Western Isles</t>
  </si>
  <si>
    <t>2006/07Scotland</t>
  </si>
  <si>
    <t>2007/08NHS Ayrshire and Arran</t>
  </si>
  <si>
    <t>2007/08NHS Borders</t>
  </si>
  <si>
    <t>2007/08NHS Dumfries and Galloway</t>
  </si>
  <si>
    <t>2007/08NHS Fife</t>
  </si>
  <si>
    <t>2007/08NHS Forth Valley</t>
  </si>
  <si>
    <t>2007/08NHS Grampian</t>
  </si>
  <si>
    <t>2007/08NHS Greater Glasgow and Clyde</t>
  </si>
  <si>
    <t>2007/08NHS Highland</t>
  </si>
  <si>
    <t>2007/08NHS Lanarkshire</t>
  </si>
  <si>
    <t>2007/08NHS Lothian</t>
  </si>
  <si>
    <t>2007/08NHS Orkney</t>
  </si>
  <si>
    <t>2007/08NHS Shetland</t>
  </si>
  <si>
    <t>2007/08NHS Tayside</t>
  </si>
  <si>
    <t>2007/08NHS Western Isles</t>
  </si>
  <si>
    <t>2007/08Scotland</t>
  </si>
  <si>
    <t>2008/09NHS Ayrshire and Arran</t>
  </si>
  <si>
    <t>2008/09NHS Borders</t>
  </si>
  <si>
    <t>2008/09NHS Dumfries and Galloway</t>
  </si>
  <si>
    <t>2008/09NHS Fife</t>
  </si>
  <si>
    <t>2008/09NHS Forth Valley</t>
  </si>
  <si>
    <t>2008/09NHS Grampian</t>
  </si>
  <si>
    <t>2008/09NHS Greater Glasgow and Clyde</t>
  </si>
  <si>
    <t>2008/09NHS Highland</t>
  </si>
  <si>
    <t>2008/09NHS Lanarkshire</t>
  </si>
  <si>
    <t>2008/09NHS Lothian</t>
  </si>
  <si>
    <t>2008/09NHS Orkney</t>
  </si>
  <si>
    <t>2008/09NHS Shetland</t>
  </si>
  <si>
    <t>2008/09NHS Tayside</t>
  </si>
  <si>
    <t>2008/09NHS Western Isles</t>
  </si>
  <si>
    <t>2008/09Unknown</t>
  </si>
  <si>
    <t>2008/09Scotland</t>
  </si>
  <si>
    <t>2009/10NHS Ayrshire and Arran</t>
  </si>
  <si>
    <t>2009/10NHS Borders</t>
  </si>
  <si>
    <t>2009/10NHS Dumfries and Galloway</t>
  </si>
  <si>
    <t>2009/10NHS Fife</t>
  </si>
  <si>
    <t>2009/10NHS Forth Valley</t>
  </si>
  <si>
    <t>2009/10NHS Grampian</t>
  </si>
  <si>
    <t>2009/10NHS Greater Glasgow and Clyde</t>
  </si>
  <si>
    <t>2009/10NHS Highland</t>
  </si>
  <si>
    <t>2009/10NHS Lanarkshire</t>
  </si>
  <si>
    <t>2009/10NHS Lothian</t>
  </si>
  <si>
    <t>2009/10NHS Orkney</t>
  </si>
  <si>
    <t>2009/10NHS Shetland</t>
  </si>
  <si>
    <t>2009/10NHS Tayside</t>
  </si>
  <si>
    <t>2009/10NHS Western Isles</t>
  </si>
  <si>
    <t>2009/10Unknown</t>
  </si>
  <si>
    <t>2009/10Scotland</t>
  </si>
  <si>
    <t>2010/11NHS Ayrshire and Arran</t>
  </si>
  <si>
    <t>2010/11NHS Borders</t>
  </si>
  <si>
    <t>2010/11NHS Dumfries and Galloway</t>
  </si>
  <si>
    <t>2010/11NHS Fife</t>
  </si>
  <si>
    <t>2010/11NHS Forth Valley</t>
  </si>
  <si>
    <t>2010/11NHS Grampian</t>
  </si>
  <si>
    <t>2010/11NHS Greater Glasgow and Clyde</t>
  </si>
  <si>
    <t>2010/11NHS Highland</t>
  </si>
  <si>
    <t>2010/11NHS Lanarkshire</t>
  </si>
  <si>
    <t>2010/11NHS Lothian</t>
  </si>
  <si>
    <t>2010/11NHS Orkney</t>
  </si>
  <si>
    <t>2010/11NHS Shetland</t>
  </si>
  <si>
    <t>2010/11NHS Tayside</t>
  </si>
  <si>
    <t>2010/11NHS Western Isles</t>
  </si>
  <si>
    <t>2010/11Unknown</t>
  </si>
  <si>
    <t>2010/11Scotland</t>
  </si>
  <si>
    <t>2011/12NHS Ayrshire and Arran</t>
  </si>
  <si>
    <t>2011/12NHS Borders</t>
  </si>
  <si>
    <t>2011/12NHS Dumfries and Galloway</t>
  </si>
  <si>
    <t>2011/12NHS Fife</t>
  </si>
  <si>
    <t>2011/12NHS Forth Valley</t>
  </si>
  <si>
    <t>2011/12NHS Grampian</t>
  </si>
  <si>
    <t>2011/12NHS Greater Glasgow and Clyde</t>
  </si>
  <si>
    <t>2011/12NHS Highland</t>
  </si>
  <si>
    <t>2011/12NHS Lanarkshire</t>
  </si>
  <si>
    <t>2011/12NHS Lothian</t>
  </si>
  <si>
    <t>2011/12NHS Orkney</t>
  </si>
  <si>
    <t>2011/12NHS Shetland</t>
  </si>
  <si>
    <t>2011/12NHS Tayside</t>
  </si>
  <si>
    <t>2011/12NHS Western Isles</t>
  </si>
  <si>
    <t>2011/12Unknown</t>
  </si>
  <si>
    <t>2011/12Scotland</t>
  </si>
  <si>
    <t>2012/13NHS Ayrshire and Arran</t>
  </si>
  <si>
    <t>2012/13NHS Borders</t>
  </si>
  <si>
    <t>2012/13NHS Dumfries and Galloway</t>
  </si>
  <si>
    <t>2012/13NHS Fife</t>
  </si>
  <si>
    <t>2012/13NHS Forth Valley</t>
  </si>
  <si>
    <t>2012/13NHS Grampian</t>
  </si>
  <si>
    <t>2012/13NHS Greater Glasgow and Clyde</t>
  </si>
  <si>
    <t>2012/13NHS Highland</t>
  </si>
  <si>
    <t>2012/13NHS Lanarkshire</t>
  </si>
  <si>
    <t>2012/13NHS Lothian</t>
  </si>
  <si>
    <t>2012/13NHS Orkney</t>
  </si>
  <si>
    <t>2012/13NHS Shetland</t>
  </si>
  <si>
    <t>2012/13NHS Tayside</t>
  </si>
  <si>
    <t>2012/13NHS Western Isles</t>
  </si>
  <si>
    <t>2012/13Unknown</t>
  </si>
  <si>
    <t>2012/13Scotland</t>
  </si>
  <si>
    <t>2013/14NHS Ayrshire and Arran</t>
  </si>
  <si>
    <t>2013/14NHS Borders</t>
  </si>
  <si>
    <t>2013/14NHS Dumfries and Galloway</t>
  </si>
  <si>
    <t>2013/14NHS Fife</t>
  </si>
  <si>
    <t>2013/14NHS Forth Valley</t>
  </si>
  <si>
    <t>2013/14NHS Grampian</t>
  </si>
  <si>
    <t>2013/14NHS Greater Glasgow and Clyde</t>
  </si>
  <si>
    <t>2013/14NHS Highland</t>
  </si>
  <si>
    <t>2013/14NHS Lanarkshire</t>
  </si>
  <si>
    <t>2013/14NHS Lothian</t>
  </si>
  <si>
    <t>2013/14NHS Orkney</t>
  </si>
  <si>
    <t>2013/14NHS Shetland</t>
  </si>
  <si>
    <t>2013/14NHS Tayside</t>
  </si>
  <si>
    <t>2013/14NHS Western Isles</t>
  </si>
  <si>
    <t>2013/14Unknown</t>
  </si>
  <si>
    <t>2013/14Scotland</t>
  </si>
  <si>
    <t>2014/15NHS Ayrshire and Arran</t>
  </si>
  <si>
    <t>2014/15NHS Borders</t>
  </si>
  <si>
    <t>2014/15NHS Dumfries and Galloway</t>
  </si>
  <si>
    <t>2014/15NHS Fife</t>
  </si>
  <si>
    <t>2014/15NHS Forth Valley</t>
  </si>
  <si>
    <t>2014/15NHS Grampian</t>
  </si>
  <si>
    <t>2014/15NHS Greater Glasgow and Clyde</t>
  </si>
  <si>
    <t>2014/15NHS Highland</t>
  </si>
  <si>
    <t>2014/15NHS Lanarkshire</t>
  </si>
  <si>
    <t>2014/15NHS Lothian</t>
  </si>
  <si>
    <t>2014/15NHS Orkney</t>
  </si>
  <si>
    <t>2014/15NHS Shetland</t>
  </si>
  <si>
    <t>2014/15NHS Tayside</t>
  </si>
  <si>
    <t>2014/15NHS Western Isles</t>
  </si>
  <si>
    <t>2014/15Unknown</t>
  </si>
  <si>
    <t>2014/15Scotland</t>
  </si>
  <si>
    <t>2015/16NHS Ayrshire and Arran</t>
  </si>
  <si>
    <t>2015/16NHS Borders</t>
  </si>
  <si>
    <t>2015/16NHS Dumfries and Galloway</t>
  </si>
  <si>
    <t>2015/16NHS Fife</t>
  </si>
  <si>
    <t>2015/16NHS Forth Valley</t>
  </si>
  <si>
    <t>2015/16NHS Grampian</t>
  </si>
  <si>
    <t>2015/16NHS Greater Glasgow and Clyde</t>
  </si>
  <si>
    <t>2015/16NHS Highland</t>
  </si>
  <si>
    <t>2015/16NHS Lanarkshire</t>
  </si>
  <si>
    <t>2015/16NHS Lothian</t>
  </si>
  <si>
    <t>2015/16NHS Orkney</t>
  </si>
  <si>
    <t>2015/16NHS Shetland</t>
  </si>
  <si>
    <t>2015/16NHS Tayside</t>
  </si>
  <si>
    <t>2015/16NHS Western Isles</t>
  </si>
  <si>
    <t>2015/16Unknown</t>
  </si>
  <si>
    <t>2015/16Scotland</t>
  </si>
  <si>
    <t>2016/17NHS Ayrshire and Arran</t>
  </si>
  <si>
    <t>2016/17NHS Borders</t>
  </si>
  <si>
    <t>2016/17NHS Dumfries and Galloway</t>
  </si>
  <si>
    <t>2016/17NHS Fife</t>
  </si>
  <si>
    <t>2016/17NHS Forth Valley</t>
  </si>
  <si>
    <t>2016/17NHS Grampian</t>
  </si>
  <si>
    <t>2016/17NHS Greater Glasgow and Clyde</t>
  </si>
  <si>
    <t>2016/17NHS Highland</t>
  </si>
  <si>
    <t>2016/17NHS Lanarkshire</t>
  </si>
  <si>
    <t>2016/17NHS Lothian</t>
  </si>
  <si>
    <t>2016/17NHS Orkney</t>
  </si>
  <si>
    <t>2016/17NHS Shetland</t>
  </si>
  <si>
    <t>2016/17NHS Tayside</t>
  </si>
  <si>
    <t>2016/17NHS Western Isles</t>
  </si>
  <si>
    <t>2016/17Unknown</t>
  </si>
  <si>
    <t>2016/17Scotland</t>
  </si>
  <si>
    <t>2017/18NHS Ayrshire and Arran</t>
  </si>
  <si>
    <t>2017/18NHS Borders</t>
  </si>
  <si>
    <t>2017/18NHS Dumfries and Galloway</t>
  </si>
  <si>
    <t>2017/18NHS Fife</t>
  </si>
  <si>
    <t>2017/18NHS Forth Valley</t>
  </si>
  <si>
    <t>2017/18NHS Grampian</t>
  </si>
  <si>
    <t>2017/18NHS Greater Glasgow and Clyde</t>
  </si>
  <si>
    <t>2017/18NHS Highland</t>
  </si>
  <si>
    <t>2017/18NHS Lanarkshire</t>
  </si>
  <si>
    <t>2017/18NHS Lothian</t>
  </si>
  <si>
    <t>2017/18NHS Orkney</t>
  </si>
  <si>
    <t>2017/18NHS Shetland</t>
  </si>
  <si>
    <t>2017/18NHS Tayside</t>
  </si>
  <si>
    <t>2017/18NHS Western Isles</t>
  </si>
  <si>
    <t>2017/18Unknown</t>
  </si>
  <si>
    <t>2017/18Scotland</t>
  </si>
  <si>
    <t>2018/19NHS Ayrshire and Arran</t>
  </si>
  <si>
    <t>2018/19NHS Borders</t>
  </si>
  <si>
    <t>2018/19NHS Dumfries and Galloway</t>
  </si>
  <si>
    <t>2018/19NHS Fife</t>
  </si>
  <si>
    <t>2018/19NHS Forth Valley</t>
  </si>
  <si>
    <t>2018/19NHS Grampian</t>
  </si>
  <si>
    <t>2018/19NHS Greater Glasgow and Clyde</t>
  </si>
  <si>
    <t>2018/19NHS Highland</t>
  </si>
  <si>
    <t>2018/19NHS Lanarkshire</t>
  </si>
  <si>
    <t>2018/19NHS Lothian</t>
  </si>
  <si>
    <t>2018/19NHS Orkney</t>
  </si>
  <si>
    <t>2018/19NHS Shetland</t>
  </si>
  <si>
    <t>2018/19NHS Tayside</t>
  </si>
  <si>
    <t>2018/19NHS Western Isles</t>
  </si>
  <si>
    <t>2018/19Unknown</t>
  </si>
  <si>
    <t>2018/19Scotland</t>
  </si>
  <si>
    <t>2019/20NHS Ayrshire and Arran</t>
  </si>
  <si>
    <t>2019/20NHS Borders</t>
  </si>
  <si>
    <t>2019/20NHS Dumfries and Galloway</t>
  </si>
  <si>
    <t>2019/20NHS Fife</t>
  </si>
  <si>
    <t>2019/20NHS Forth Valley</t>
  </si>
  <si>
    <t>2019/20NHS Grampian</t>
  </si>
  <si>
    <t>2019/20NHS Greater Glasgow and Clyde</t>
  </si>
  <si>
    <t>2019/20NHS Highland</t>
  </si>
  <si>
    <t>2019/20NHS Lanarkshire</t>
  </si>
  <si>
    <t>2019/20NHS Lothian</t>
  </si>
  <si>
    <t>2019/20NHS Orkney</t>
  </si>
  <si>
    <t>2019/20NHS Shetland</t>
  </si>
  <si>
    <t>2019/20NHS Tayside</t>
  </si>
  <si>
    <t>2019/20NHS Western Isles</t>
  </si>
  <si>
    <t>2019/20Unknown</t>
  </si>
  <si>
    <t>2019/20Scotland</t>
  </si>
  <si>
    <t>2020/21NHS Ayrshire and Arran</t>
  </si>
  <si>
    <t>2020/21NHS Borders</t>
  </si>
  <si>
    <t>2020/21NHS Dumfries and Galloway</t>
  </si>
  <si>
    <t>2020/21NHS Fife</t>
  </si>
  <si>
    <t>2020/21NHS Forth Valley</t>
  </si>
  <si>
    <t>2020/21NHS Grampian</t>
  </si>
  <si>
    <t>2020/21NHS Greater Glasgow and Clyde</t>
  </si>
  <si>
    <t>2020/21NHS Highland</t>
  </si>
  <si>
    <t>2020/21NHS Lanarkshire</t>
  </si>
  <si>
    <t>2020/21NHS Lothian</t>
  </si>
  <si>
    <t>2020/21NHS Orkney</t>
  </si>
  <si>
    <t>2020/21NHS Shetland</t>
  </si>
  <si>
    <t>2020/21NHS Tayside</t>
  </si>
  <si>
    <t>2020/21NHS Western Isles</t>
  </si>
  <si>
    <t>2020/21Unknown</t>
  </si>
  <si>
    <t>2020/21Scotland</t>
  </si>
  <si>
    <t>2021/22NHS Ayrshire and Arran</t>
  </si>
  <si>
    <t>2021/22NHS Borders</t>
  </si>
  <si>
    <t>2021/22NHS Dumfries and Galloway</t>
  </si>
  <si>
    <t>2021/22NHS Fife</t>
  </si>
  <si>
    <t>2021/22NHS Forth Valley</t>
  </si>
  <si>
    <t>2021/22NHS Grampian</t>
  </si>
  <si>
    <t>2021/22NHS Greater Glasgow and Clyde</t>
  </si>
  <si>
    <t>2021/22NHS Highland</t>
  </si>
  <si>
    <t>2021/22NHS Lanarkshire</t>
  </si>
  <si>
    <t>2021/22NHS Lothian</t>
  </si>
  <si>
    <t>2021/22NHS Orkney</t>
  </si>
  <si>
    <t>2021/22NHS Shetland</t>
  </si>
  <si>
    <t>2021/22NHS Tayside</t>
  </si>
  <si>
    <t>2021/22NHS Western Isles</t>
  </si>
  <si>
    <t>2021/22Unknown</t>
  </si>
  <si>
    <t>2021/22Scotland</t>
  </si>
  <si>
    <t>2022/23NHS Ayrshire and Arran</t>
  </si>
  <si>
    <t>2022/23NHS Borders</t>
  </si>
  <si>
    <t>2022/23NHS Dumfries and Galloway</t>
  </si>
  <si>
    <t>2022/23NHS Fife</t>
  </si>
  <si>
    <t>2022/23NHS Forth Valley</t>
  </si>
  <si>
    <t>2022/23NHS Grampian</t>
  </si>
  <si>
    <t>2022/23NHS Greater Glasgow and Clyde</t>
  </si>
  <si>
    <t>2022/23NHS Highland</t>
  </si>
  <si>
    <t>2022/23NHS Lanarkshire</t>
  </si>
  <si>
    <t>2022/23NHS Lothian</t>
  </si>
  <si>
    <t>2022/23NHS Orkney</t>
  </si>
  <si>
    <t>2022/23NHS Shetland</t>
  </si>
  <si>
    <t>2022/23NHS Tayside</t>
  </si>
  <si>
    <t>2022/23NHS Western Isles</t>
  </si>
  <si>
    <t>2022/23Unknown</t>
  </si>
  <si>
    <t>2022/23Scotland</t>
  </si>
  <si>
    <t>2004/05Aberdeen City</t>
  </si>
  <si>
    <t>2004/05Aberdeenshire</t>
  </si>
  <si>
    <t>2004/05Angus</t>
  </si>
  <si>
    <t>2004/05Argyll and Bute</t>
  </si>
  <si>
    <t>2004/05City of Edinburgh</t>
  </si>
  <si>
    <t>2004/05Clackmannanshire</t>
  </si>
  <si>
    <t>2004/05Dumfries and Galloway</t>
  </si>
  <si>
    <t>2004/05Dundee City</t>
  </si>
  <si>
    <t>2004/05East Ayrshire</t>
  </si>
  <si>
    <t>2004/05East Dunbartonshire</t>
  </si>
  <si>
    <t>2004/05East Lothian</t>
  </si>
  <si>
    <t>2004/05East Renfrewshire</t>
  </si>
  <si>
    <t>2004/05Falkirk</t>
  </si>
  <si>
    <t>2004/05Fife</t>
  </si>
  <si>
    <t>2004/05Glasgow City</t>
  </si>
  <si>
    <t>2004/05Highland</t>
  </si>
  <si>
    <t>2004/05Inverclyde</t>
  </si>
  <si>
    <t>2004/05Midlothian</t>
  </si>
  <si>
    <t>2004/05Moray</t>
  </si>
  <si>
    <t>2004/05Na h-Eileanan Siar</t>
  </si>
  <si>
    <t>2004/05North Ayrshire</t>
  </si>
  <si>
    <t>2004/05North Lanarkshire</t>
  </si>
  <si>
    <t>2004/05Orkney Islands</t>
  </si>
  <si>
    <t>2004/05Perth and Kinross</t>
  </si>
  <si>
    <t>2004/05Renfrewshire</t>
  </si>
  <si>
    <t>2004/05Scottish Borders</t>
  </si>
  <si>
    <t>2004/05Shetland Islands</t>
  </si>
  <si>
    <t>2004/05South Ayrshire</t>
  </si>
  <si>
    <t>2004/05South Lanarkshire</t>
  </si>
  <si>
    <t>2004/05Stirling</t>
  </si>
  <si>
    <t>2004/05West Dunbartonshire</t>
  </si>
  <si>
    <t>2004/05West Lothian</t>
  </si>
  <si>
    <t>2005/06Aberdeen City</t>
  </si>
  <si>
    <t>2005/06Aberdeenshire</t>
  </si>
  <si>
    <t>2005/06Angus</t>
  </si>
  <si>
    <t>2005/06Argyll and Bute</t>
  </si>
  <si>
    <t>2005/06City of Edinburgh</t>
  </si>
  <si>
    <t>2005/06Clackmannanshire</t>
  </si>
  <si>
    <t>2005/06Dumfries and Galloway</t>
  </si>
  <si>
    <t>2005/06Dundee City</t>
  </si>
  <si>
    <t>2005/06East Ayrshire</t>
  </si>
  <si>
    <t>2005/06East Dunbartonshire</t>
  </si>
  <si>
    <t>2005/06East Lothian</t>
  </si>
  <si>
    <t>2005/06East Renfrewshire</t>
  </si>
  <si>
    <t>2005/06Falkirk</t>
  </si>
  <si>
    <t>2005/06Fife</t>
  </si>
  <si>
    <t>2005/06Glasgow City</t>
  </si>
  <si>
    <t>2005/06Highland</t>
  </si>
  <si>
    <t>2005/06Inverclyde</t>
  </si>
  <si>
    <t>2005/06Midlothian</t>
  </si>
  <si>
    <t>2005/06Moray</t>
  </si>
  <si>
    <t>2005/06Na h-Eileanan Siar</t>
  </si>
  <si>
    <t>2005/06North Ayrshire</t>
  </si>
  <si>
    <t>2005/06North Lanarkshire</t>
  </si>
  <si>
    <t>2005/06Orkney Islands</t>
  </si>
  <si>
    <t>2005/06Perth and Kinross</t>
  </si>
  <si>
    <t>2005/06Renfrewshire</t>
  </si>
  <si>
    <t>2005/06Scottish Borders</t>
  </si>
  <si>
    <t>2005/06Shetland Islands</t>
  </si>
  <si>
    <t>2005/06South Ayrshire</t>
  </si>
  <si>
    <t>2005/06South Lanarkshire</t>
  </si>
  <si>
    <t>2005/06Stirling</t>
  </si>
  <si>
    <t>2005/06West Dunbartonshire</t>
  </si>
  <si>
    <t>2005/06West Lothian</t>
  </si>
  <si>
    <t>2006/07Aberdeen City</t>
  </si>
  <si>
    <t>2006/07Aberdeenshire</t>
  </si>
  <si>
    <t>2006/07Angus</t>
  </si>
  <si>
    <t>2006/07Argyll and Bute</t>
  </si>
  <si>
    <t>2006/07City of Edinburgh</t>
  </si>
  <si>
    <t>2006/07Clackmannanshire</t>
  </si>
  <si>
    <t>2006/07Dumfries and Galloway</t>
  </si>
  <si>
    <t>2006/07Dundee City</t>
  </si>
  <si>
    <t>2006/07East Ayrshire</t>
  </si>
  <si>
    <t>2006/07East Dunbartonshire</t>
  </si>
  <si>
    <t>2006/07East Lothian</t>
  </si>
  <si>
    <t>2006/07East Renfrewshire</t>
  </si>
  <si>
    <t>2006/07Falkirk</t>
  </si>
  <si>
    <t>2006/07Fife</t>
  </si>
  <si>
    <t>2006/07Glasgow City</t>
  </si>
  <si>
    <t>2006/07Highland</t>
  </si>
  <si>
    <t>2006/07Inverclyde</t>
  </si>
  <si>
    <t>2006/07Midlothian</t>
  </si>
  <si>
    <t>2006/07Moray</t>
  </si>
  <si>
    <t>2006/07Na h-Eileanan Siar</t>
  </si>
  <si>
    <t>2006/07North Ayrshire</t>
  </si>
  <si>
    <t>2006/07North Lanarkshire</t>
  </si>
  <si>
    <t>2006/07Orkney Islands</t>
  </si>
  <si>
    <t>2006/07Perth and Kinross</t>
  </si>
  <si>
    <t>2006/07Renfrewshire</t>
  </si>
  <si>
    <t>2006/07Scottish Borders</t>
  </si>
  <si>
    <t>2006/07Shetland Islands</t>
  </si>
  <si>
    <t>2006/07South Ayrshire</t>
  </si>
  <si>
    <t>2006/07South Lanarkshire</t>
  </si>
  <si>
    <t>2006/07Stirling</t>
  </si>
  <si>
    <t>2006/07West Dunbartonshire</t>
  </si>
  <si>
    <t>2006/07West Lothian</t>
  </si>
  <si>
    <t>2007/08Aberdeen City</t>
  </si>
  <si>
    <t>2007/08Aberdeenshire</t>
  </si>
  <si>
    <t>2007/08Angus</t>
  </si>
  <si>
    <t>2007/08Argyll and Bute</t>
  </si>
  <si>
    <t>2007/08City of Edinburgh</t>
  </si>
  <si>
    <t>2007/08Clackmannanshire</t>
  </si>
  <si>
    <t>2007/08Dumfries and Galloway</t>
  </si>
  <si>
    <t>2007/08Dundee City</t>
  </si>
  <si>
    <t>2007/08East Ayrshire</t>
  </si>
  <si>
    <t>2007/08East Dunbartonshire</t>
  </si>
  <si>
    <t>2007/08East Lothian</t>
  </si>
  <si>
    <t>2007/08East Renfrewshire</t>
  </si>
  <si>
    <t>2007/08Falkirk</t>
  </si>
  <si>
    <t>2007/08Fife</t>
  </si>
  <si>
    <t>2007/08Glasgow City</t>
  </si>
  <si>
    <t>2007/08Highland</t>
  </si>
  <si>
    <t>2007/08Inverclyde</t>
  </si>
  <si>
    <t>2007/08Midlothian</t>
  </si>
  <si>
    <t>2007/08Moray</t>
  </si>
  <si>
    <t>2007/08Na h-Eileanan Siar</t>
  </si>
  <si>
    <t>2007/08North Ayrshire</t>
  </si>
  <si>
    <t>2007/08North Lanarkshire</t>
  </si>
  <si>
    <t>2007/08Orkney Islands</t>
  </si>
  <si>
    <t>2007/08Perth and Kinross</t>
  </si>
  <si>
    <t>2007/08Renfrewshire</t>
  </si>
  <si>
    <t>2007/08Scottish Borders</t>
  </si>
  <si>
    <t>2007/08Shetland Islands</t>
  </si>
  <si>
    <t>2007/08South Ayrshire</t>
  </si>
  <si>
    <t>2007/08South Lanarkshire</t>
  </si>
  <si>
    <t>2007/08Stirling</t>
  </si>
  <si>
    <t>2007/08West Dunbartonshire</t>
  </si>
  <si>
    <t>2007/08West Lothian</t>
  </si>
  <si>
    <t>2008/09Aberdeen City</t>
  </si>
  <si>
    <t>2008/09Aberdeenshire</t>
  </si>
  <si>
    <t>2008/09Angus</t>
  </si>
  <si>
    <t>2008/09Argyll and Bute</t>
  </si>
  <si>
    <t>2008/09City of Edinburgh</t>
  </si>
  <si>
    <t>2008/09Clackmannanshire</t>
  </si>
  <si>
    <t>2008/09Dumfries and Galloway</t>
  </si>
  <si>
    <t>2008/09Dundee City</t>
  </si>
  <si>
    <t>2008/09East Ayrshire</t>
  </si>
  <si>
    <t>2008/09East Dunbartonshire</t>
  </si>
  <si>
    <t>2008/09East Lothian</t>
  </si>
  <si>
    <t>2008/09East Renfrewshire</t>
  </si>
  <si>
    <t>2008/09Falkirk</t>
  </si>
  <si>
    <t>2008/09Fife</t>
  </si>
  <si>
    <t>2008/09Glasgow City</t>
  </si>
  <si>
    <t>2008/09Highland</t>
  </si>
  <si>
    <t>2008/09Inverclyde</t>
  </si>
  <si>
    <t>2008/09Midlothian</t>
  </si>
  <si>
    <t>2008/09Moray</t>
  </si>
  <si>
    <t>2008/09Na h-Eileanan Siar</t>
  </si>
  <si>
    <t>2008/09North Ayrshire</t>
  </si>
  <si>
    <t>2008/09North Lanarkshire</t>
  </si>
  <si>
    <t>2008/09Orkney Islands</t>
  </si>
  <si>
    <t>2008/09Perth and Kinross</t>
  </si>
  <si>
    <t>2008/09Renfrewshire</t>
  </si>
  <si>
    <t>2008/09Scottish Borders</t>
  </si>
  <si>
    <t>2008/09Shetland Islands</t>
  </si>
  <si>
    <t>2008/09South Ayrshire</t>
  </si>
  <si>
    <t>2008/09South Lanarkshire</t>
  </si>
  <si>
    <t>2008/09Stirling</t>
  </si>
  <si>
    <t>2008/09West Dunbartonshire</t>
  </si>
  <si>
    <t>2008/09West Lothian</t>
  </si>
  <si>
    <t>2009/10Aberdeen City</t>
  </si>
  <si>
    <t>2009/10Aberdeenshire</t>
  </si>
  <si>
    <t>2009/10Angus</t>
  </si>
  <si>
    <t>2009/10Argyll and Bute</t>
  </si>
  <si>
    <t>2009/10City of Edinburgh</t>
  </si>
  <si>
    <t>2009/10Clackmannanshire</t>
  </si>
  <si>
    <t>2009/10Dumfries and Galloway</t>
  </si>
  <si>
    <t>2009/10Dundee City</t>
  </si>
  <si>
    <t>2009/10East Ayrshire</t>
  </si>
  <si>
    <t>2009/10East Dunbartonshire</t>
  </si>
  <si>
    <t>2009/10East Lothian</t>
  </si>
  <si>
    <t>2009/10East Renfrewshire</t>
  </si>
  <si>
    <t>2009/10Falkirk</t>
  </si>
  <si>
    <t>2009/10Fife</t>
  </si>
  <si>
    <t>2009/10Glasgow City</t>
  </si>
  <si>
    <t>2009/10Highland</t>
  </si>
  <si>
    <t>2009/10Inverclyde</t>
  </si>
  <si>
    <t>2009/10Midlothian</t>
  </si>
  <si>
    <t>2009/10Moray</t>
  </si>
  <si>
    <t>2009/10Na h-Eileanan Siar</t>
  </si>
  <si>
    <t>2009/10North Ayrshire</t>
  </si>
  <si>
    <t>2009/10North Lanarkshire</t>
  </si>
  <si>
    <t>2009/10Orkney Islands</t>
  </si>
  <si>
    <t>2009/10Perth and Kinross</t>
  </si>
  <si>
    <t>2009/10Renfrewshire</t>
  </si>
  <si>
    <t>2009/10Scottish Borders</t>
  </si>
  <si>
    <t>2009/10Shetland Islands</t>
  </si>
  <si>
    <t>2009/10South Ayrshire</t>
  </si>
  <si>
    <t>2009/10South Lanarkshire</t>
  </si>
  <si>
    <t>2009/10Stirling</t>
  </si>
  <si>
    <t>2009/10West Dunbartonshire</t>
  </si>
  <si>
    <t>2009/10West Lothian</t>
  </si>
  <si>
    <t>2010/11Aberdeen City</t>
  </si>
  <si>
    <t>2010/11Aberdeenshire</t>
  </si>
  <si>
    <t>2010/11Angus</t>
  </si>
  <si>
    <t>2010/11Argyll and Bute</t>
  </si>
  <si>
    <t>2010/11City of Edinburgh</t>
  </si>
  <si>
    <t>2010/11Clackmannanshire</t>
  </si>
  <si>
    <t>2010/11Dumfries and Galloway</t>
  </si>
  <si>
    <t>2010/11Dundee City</t>
  </si>
  <si>
    <t>2010/11East Ayrshire</t>
  </si>
  <si>
    <t>2010/11East Dunbartonshire</t>
  </si>
  <si>
    <t>2010/11East Lothian</t>
  </si>
  <si>
    <t>2010/11East Renfrewshire</t>
  </si>
  <si>
    <t>2010/11Falkirk</t>
  </si>
  <si>
    <t>2010/11Fife</t>
  </si>
  <si>
    <t>2010/11Glasgow City</t>
  </si>
  <si>
    <t>2010/11Highland</t>
  </si>
  <si>
    <t>2010/11Inverclyde</t>
  </si>
  <si>
    <t>2010/11Midlothian</t>
  </si>
  <si>
    <t>2010/11Moray</t>
  </si>
  <si>
    <t>2010/11Na h-Eileanan Siar</t>
  </si>
  <si>
    <t>2010/11North Ayrshire</t>
  </si>
  <si>
    <t>2010/11North Lanarkshire</t>
  </si>
  <si>
    <t>2010/11Orkney Islands</t>
  </si>
  <si>
    <t>2010/11Perth and Kinross</t>
  </si>
  <si>
    <t>2010/11Renfrewshire</t>
  </si>
  <si>
    <t>2010/11Scottish Borders</t>
  </si>
  <si>
    <t>2010/11Shetland Islands</t>
  </si>
  <si>
    <t>2010/11South Ayrshire</t>
  </si>
  <si>
    <t>2010/11South Lanarkshire</t>
  </si>
  <si>
    <t>2010/11Stirling</t>
  </si>
  <si>
    <t>2010/11West Dunbartonshire</t>
  </si>
  <si>
    <t>2010/11West Lothian</t>
  </si>
  <si>
    <t>2011/12Aberdeen City</t>
  </si>
  <si>
    <t>2011/12Aberdeenshire</t>
  </si>
  <si>
    <t>2011/12Angus</t>
  </si>
  <si>
    <t>2011/12Argyll and Bute</t>
  </si>
  <si>
    <t>2011/12City of Edinburgh</t>
  </si>
  <si>
    <t>2011/12Clackmannanshire</t>
  </si>
  <si>
    <t>2011/12Dumfries and Galloway</t>
  </si>
  <si>
    <t>2011/12Dundee City</t>
  </si>
  <si>
    <t>2011/12East Ayrshire</t>
  </si>
  <si>
    <t>2011/12East Dunbartonshire</t>
  </si>
  <si>
    <t>2011/12East Lothian</t>
  </si>
  <si>
    <t>2011/12East Renfrewshire</t>
  </si>
  <si>
    <t>2011/12Falkirk</t>
  </si>
  <si>
    <t>2011/12Fife</t>
  </si>
  <si>
    <t>2011/12Glasgow City</t>
  </si>
  <si>
    <t>2011/12Highland</t>
  </si>
  <si>
    <t>2011/12Inverclyde</t>
  </si>
  <si>
    <t>2011/12Midlothian</t>
  </si>
  <si>
    <t>2011/12Moray</t>
  </si>
  <si>
    <t>2011/12Na h-Eileanan Siar</t>
  </si>
  <si>
    <t>2011/12North Ayrshire</t>
  </si>
  <si>
    <t>2011/12North Lanarkshire</t>
  </si>
  <si>
    <t>2011/12Orkney Islands</t>
  </si>
  <si>
    <t>2011/12Perth and Kinross</t>
  </si>
  <si>
    <t>2011/12Renfrewshire</t>
  </si>
  <si>
    <t>2011/12Scottish Borders</t>
  </si>
  <si>
    <t>2011/12Shetland Islands</t>
  </si>
  <si>
    <t>2011/12South Ayrshire</t>
  </si>
  <si>
    <t>2011/12South Lanarkshire</t>
  </si>
  <si>
    <t>2011/12Stirling</t>
  </si>
  <si>
    <t>2011/12West Dunbartonshire</t>
  </si>
  <si>
    <t>2011/12West Lothian</t>
  </si>
  <si>
    <t>2012/13Aberdeen City</t>
  </si>
  <si>
    <t>2012/13Aberdeenshire</t>
  </si>
  <si>
    <t>2012/13Angus</t>
  </si>
  <si>
    <t>2012/13Argyll and Bute</t>
  </si>
  <si>
    <t>2012/13City of Edinburgh</t>
  </si>
  <si>
    <t>2012/13Clackmannanshire</t>
  </si>
  <si>
    <t>2012/13Dumfries and Galloway</t>
  </si>
  <si>
    <t>2012/13Dundee City</t>
  </si>
  <si>
    <t>2012/13East Ayrshire</t>
  </si>
  <si>
    <t>2012/13East Dunbartonshire</t>
  </si>
  <si>
    <t>2012/13East Lothian</t>
  </si>
  <si>
    <t>2012/13East Renfrewshire</t>
  </si>
  <si>
    <t>2012/13Falkirk</t>
  </si>
  <si>
    <t>2012/13Fife</t>
  </si>
  <si>
    <t>2012/13Glasgow City</t>
  </si>
  <si>
    <t>2012/13Highland</t>
  </si>
  <si>
    <t>2012/13Inverclyde</t>
  </si>
  <si>
    <t>2012/13Midlothian</t>
  </si>
  <si>
    <t>2012/13Moray</t>
  </si>
  <si>
    <t>2012/13Na h-Eileanan Siar</t>
  </si>
  <si>
    <t>2012/13North Ayrshire</t>
  </si>
  <si>
    <t>2012/13North Lanarkshire</t>
  </si>
  <si>
    <t>2012/13Orkney Islands</t>
  </si>
  <si>
    <t>2012/13Perth and Kinross</t>
  </si>
  <si>
    <t>2012/13Renfrewshire</t>
  </si>
  <si>
    <t>2012/13Scottish Borders</t>
  </si>
  <si>
    <t>2012/13Shetland Islands</t>
  </si>
  <si>
    <t>2012/13South Ayrshire</t>
  </si>
  <si>
    <t>2012/13South Lanarkshire</t>
  </si>
  <si>
    <t>2012/13Stirling</t>
  </si>
  <si>
    <t>2012/13West Dunbartonshire</t>
  </si>
  <si>
    <t>2012/13West Lothian</t>
  </si>
  <si>
    <t>2013/14Aberdeen City</t>
  </si>
  <si>
    <t>2013/14Aberdeenshire</t>
  </si>
  <si>
    <t>2013/14Angus</t>
  </si>
  <si>
    <t>2013/14Argyll and Bute</t>
  </si>
  <si>
    <t>2013/14City of Edinburgh</t>
  </si>
  <si>
    <t>2013/14Clackmannanshire</t>
  </si>
  <si>
    <t>2013/14Dumfries and Galloway</t>
  </si>
  <si>
    <t>2013/14Dundee City</t>
  </si>
  <si>
    <t>2013/14East Ayrshire</t>
  </si>
  <si>
    <t>2013/14East Dunbartonshire</t>
  </si>
  <si>
    <t>2013/14East Lothian</t>
  </si>
  <si>
    <t>2013/14East Renfrewshire</t>
  </si>
  <si>
    <t>2013/14Falkirk</t>
  </si>
  <si>
    <t>2013/14Fife</t>
  </si>
  <si>
    <t>2013/14Glasgow City</t>
  </si>
  <si>
    <t>2013/14Highland</t>
  </si>
  <si>
    <t>2013/14Inverclyde</t>
  </si>
  <si>
    <t>2013/14Midlothian</t>
  </si>
  <si>
    <t>2013/14Moray</t>
  </si>
  <si>
    <t>2013/14Na h-Eileanan Siar</t>
  </si>
  <si>
    <t>2013/14North Ayrshire</t>
  </si>
  <si>
    <t>2013/14North Lanarkshire</t>
  </si>
  <si>
    <t>2013/14Orkney Islands</t>
  </si>
  <si>
    <t>2013/14Perth and Kinross</t>
  </si>
  <si>
    <t>2013/14Renfrewshire</t>
  </si>
  <si>
    <t>2013/14Scottish Borders</t>
  </si>
  <si>
    <t>2013/14Shetland Islands</t>
  </si>
  <si>
    <t>2013/14South Ayrshire</t>
  </si>
  <si>
    <t>2013/14South Lanarkshire</t>
  </si>
  <si>
    <t>2013/14Stirling</t>
  </si>
  <si>
    <t>2013/14West Dunbartonshire</t>
  </si>
  <si>
    <t>2013/14West Lothian</t>
  </si>
  <si>
    <t>2014/15Aberdeen City</t>
  </si>
  <si>
    <t>2014/15Aberdeenshire</t>
  </si>
  <si>
    <t>2014/15Angus</t>
  </si>
  <si>
    <t>2014/15Argyll and Bute</t>
  </si>
  <si>
    <t>2014/15City of Edinburgh</t>
  </si>
  <si>
    <t>2014/15Clackmannanshire</t>
  </si>
  <si>
    <t>2014/15Dumfries and Galloway</t>
  </si>
  <si>
    <t>2014/15Dundee City</t>
  </si>
  <si>
    <t>2014/15East Ayrshire</t>
  </si>
  <si>
    <t>2014/15East Dunbartonshire</t>
  </si>
  <si>
    <t>2014/15East Lothian</t>
  </si>
  <si>
    <t>2014/15East Renfrewshire</t>
  </si>
  <si>
    <t>2014/15Falkirk</t>
  </si>
  <si>
    <t>2014/15Fife</t>
  </si>
  <si>
    <t>2014/15Glasgow City</t>
  </si>
  <si>
    <t>2014/15Highland</t>
  </si>
  <si>
    <t>2014/15Inverclyde</t>
  </si>
  <si>
    <t>2014/15Midlothian</t>
  </si>
  <si>
    <t>2014/15Moray</t>
  </si>
  <si>
    <t>2014/15Na h-Eileanan Siar</t>
  </si>
  <si>
    <t>2014/15North Ayrshire</t>
  </si>
  <si>
    <t>2014/15North Lanarkshire</t>
  </si>
  <si>
    <t>2014/15Orkney Islands</t>
  </si>
  <si>
    <t>2014/15Perth and Kinross</t>
  </si>
  <si>
    <t>2014/15Renfrewshire</t>
  </si>
  <si>
    <t>2014/15Scottish Borders</t>
  </si>
  <si>
    <t>2014/15Shetland Islands</t>
  </si>
  <si>
    <t>2014/15South Ayrshire</t>
  </si>
  <si>
    <t>2014/15South Lanarkshire</t>
  </si>
  <si>
    <t>2014/15Stirling</t>
  </si>
  <si>
    <t>2014/15West Dunbartonshire</t>
  </si>
  <si>
    <t>2014/15West Lothian</t>
  </si>
  <si>
    <t>2015/16Aberdeen City</t>
  </si>
  <si>
    <t>2015/16Aberdeenshire</t>
  </si>
  <si>
    <t>2015/16Angus</t>
  </si>
  <si>
    <t>2015/16Argyll and Bute</t>
  </si>
  <si>
    <t>2015/16City of Edinburgh</t>
  </si>
  <si>
    <t>2015/16Clackmannanshire</t>
  </si>
  <si>
    <t>2015/16Dumfries and Galloway</t>
  </si>
  <si>
    <t>2015/16Dundee City</t>
  </si>
  <si>
    <t>2015/16East Ayrshire</t>
  </si>
  <si>
    <t>2015/16East Dunbartonshire</t>
  </si>
  <si>
    <t>2015/16East Lothian</t>
  </si>
  <si>
    <t>2015/16East Renfrewshire</t>
  </si>
  <si>
    <t>2015/16Falkirk</t>
  </si>
  <si>
    <t>2015/16Fife</t>
  </si>
  <si>
    <t>2015/16Glasgow City</t>
  </si>
  <si>
    <t>2015/16Highland</t>
  </si>
  <si>
    <t>2015/16Inverclyde</t>
  </si>
  <si>
    <t>2015/16Midlothian</t>
  </si>
  <si>
    <t>2015/16Moray</t>
  </si>
  <si>
    <t>2015/16Na h-Eileanan Siar</t>
  </si>
  <si>
    <t>2015/16North Ayrshire</t>
  </si>
  <si>
    <t>2015/16North Lanarkshire</t>
  </si>
  <si>
    <t>2015/16Orkney Islands</t>
  </si>
  <si>
    <t>2015/16Perth and Kinross</t>
  </si>
  <si>
    <t>2015/16Renfrewshire</t>
  </si>
  <si>
    <t>2015/16Scottish Borders</t>
  </si>
  <si>
    <t>2015/16Shetland Islands</t>
  </si>
  <si>
    <t>2015/16South Ayrshire</t>
  </si>
  <si>
    <t>2015/16South Lanarkshire</t>
  </si>
  <si>
    <t>2015/16Stirling</t>
  </si>
  <si>
    <t>2015/16West Dunbartonshire</t>
  </si>
  <si>
    <t>2015/16West Lothian</t>
  </si>
  <si>
    <t>2016/17Aberdeen City</t>
  </si>
  <si>
    <t>2016/17Aberdeenshire</t>
  </si>
  <si>
    <t>2016/17Angus</t>
  </si>
  <si>
    <t>2016/17Argyll and Bute</t>
  </si>
  <si>
    <t>2016/17City of Edinburgh</t>
  </si>
  <si>
    <t>2016/17Clackmannanshire</t>
  </si>
  <si>
    <t>2016/17Dumfries and Galloway</t>
  </si>
  <si>
    <t>2016/17Dundee City</t>
  </si>
  <si>
    <t>2016/17East Ayrshire</t>
  </si>
  <si>
    <t>2016/17East Dunbartonshire</t>
  </si>
  <si>
    <t>2016/17East Lothian</t>
  </si>
  <si>
    <t>2016/17East Renfrewshire</t>
  </si>
  <si>
    <t>2016/17Falkirk</t>
  </si>
  <si>
    <t>2016/17Fife</t>
  </si>
  <si>
    <t>2016/17Glasgow City</t>
  </si>
  <si>
    <t>2016/17Highland</t>
  </si>
  <si>
    <t>2016/17Inverclyde</t>
  </si>
  <si>
    <t>2016/17Midlothian</t>
  </si>
  <si>
    <t>2016/17Moray</t>
  </si>
  <si>
    <t>2016/17Na h-Eileanan Siar</t>
  </si>
  <si>
    <t>2016/17North Ayrshire</t>
  </si>
  <si>
    <t>2016/17North Lanarkshire</t>
  </si>
  <si>
    <t>2016/17Orkney Islands</t>
  </si>
  <si>
    <t>2016/17Perth and Kinross</t>
  </si>
  <si>
    <t>2016/17Renfrewshire</t>
  </si>
  <si>
    <t>2016/17Scottish Borders</t>
  </si>
  <si>
    <t>2016/17Shetland Islands</t>
  </si>
  <si>
    <t>2016/17South Ayrshire</t>
  </si>
  <si>
    <t>2016/17South Lanarkshire</t>
  </si>
  <si>
    <t>2016/17Stirling</t>
  </si>
  <si>
    <t>2016/17West Dunbartonshire</t>
  </si>
  <si>
    <t>2016/17West Lothian</t>
  </si>
  <si>
    <t>2017/18Aberdeen City</t>
  </si>
  <si>
    <t>2017/18Aberdeenshire</t>
  </si>
  <si>
    <t>2017/18Angus</t>
  </si>
  <si>
    <t>2017/18Argyll and Bute</t>
  </si>
  <si>
    <t>2017/18City of Edinburgh</t>
  </si>
  <si>
    <t>2017/18Clackmannanshire</t>
  </si>
  <si>
    <t>2017/18Dumfries and Galloway</t>
  </si>
  <si>
    <t>2017/18Dundee City</t>
  </si>
  <si>
    <t>2017/18East Ayrshire</t>
  </si>
  <si>
    <t>2017/18East Dunbartonshire</t>
  </si>
  <si>
    <t>2017/18East Lothian</t>
  </si>
  <si>
    <t>2017/18East Renfrewshire</t>
  </si>
  <si>
    <t>2017/18Falkirk</t>
  </si>
  <si>
    <t>2017/18Fife</t>
  </si>
  <si>
    <t>2017/18Glasgow City</t>
  </si>
  <si>
    <t>2017/18Highland</t>
  </si>
  <si>
    <t>2017/18Inverclyde</t>
  </si>
  <si>
    <t>2017/18Midlothian</t>
  </si>
  <si>
    <t>2017/18Moray</t>
  </si>
  <si>
    <t>2017/18Na h-Eileanan Siar</t>
  </si>
  <si>
    <t>2017/18North Ayrshire</t>
  </si>
  <si>
    <t>2017/18North Lanarkshire</t>
  </si>
  <si>
    <t>2017/18Orkney Islands</t>
  </si>
  <si>
    <t>2017/18Perth and Kinross</t>
  </si>
  <si>
    <t>2017/18Renfrewshire</t>
  </si>
  <si>
    <t>2017/18Scottish Borders</t>
  </si>
  <si>
    <t>2017/18Shetland Islands</t>
  </si>
  <si>
    <t>2017/18South Ayrshire</t>
  </si>
  <si>
    <t>2017/18South Lanarkshire</t>
  </si>
  <si>
    <t>2017/18Stirling</t>
  </si>
  <si>
    <t>2017/18West Dunbartonshire</t>
  </si>
  <si>
    <t>2017/18West Lothian</t>
  </si>
  <si>
    <t>2018/19Aberdeen City</t>
  </si>
  <si>
    <t>2018/19Aberdeenshire</t>
  </si>
  <si>
    <t>2018/19Angus</t>
  </si>
  <si>
    <t>2018/19Argyll and Bute</t>
  </si>
  <si>
    <t>2018/19City of Edinburgh</t>
  </si>
  <si>
    <t>2018/19Clackmannanshire</t>
  </si>
  <si>
    <t>2018/19Dumfries and Galloway</t>
  </si>
  <si>
    <t>2018/19Dundee City</t>
  </si>
  <si>
    <t>2018/19East Ayrshire</t>
  </si>
  <si>
    <t>2018/19East Dunbartonshire</t>
  </si>
  <si>
    <t>2018/19East Lothian</t>
  </si>
  <si>
    <t>2018/19East Renfrewshire</t>
  </si>
  <si>
    <t>2018/19Falkirk</t>
  </si>
  <si>
    <t>2018/19Fife</t>
  </si>
  <si>
    <t>2018/19Glasgow City</t>
  </si>
  <si>
    <t>2018/19Highland</t>
  </si>
  <si>
    <t>2018/19Inverclyde</t>
  </si>
  <si>
    <t>2018/19Midlothian</t>
  </si>
  <si>
    <t>2018/19Moray</t>
  </si>
  <si>
    <t>2018/19Na h-Eileanan Siar</t>
  </si>
  <si>
    <t>2018/19North Ayrshire</t>
  </si>
  <si>
    <t>2018/19North Lanarkshire</t>
  </si>
  <si>
    <t>2018/19Orkney Islands</t>
  </si>
  <si>
    <t>2018/19Perth and Kinross</t>
  </si>
  <si>
    <t>2018/19Renfrewshire</t>
  </si>
  <si>
    <t>2018/19Scottish Borders</t>
  </si>
  <si>
    <t>2018/19Shetland Islands</t>
  </si>
  <si>
    <t>2018/19South Ayrshire</t>
  </si>
  <si>
    <t>2018/19South Lanarkshire</t>
  </si>
  <si>
    <t>2018/19Stirling</t>
  </si>
  <si>
    <t>2018/19West Dunbartonshire</t>
  </si>
  <si>
    <t>2018/19West Lothian</t>
  </si>
  <si>
    <t>2019/20Aberdeen City</t>
  </si>
  <si>
    <t>2019/20Aberdeenshire</t>
  </si>
  <si>
    <t>2019/20Angus</t>
  </si>
  <si>
    <t>2019/20Argyll and Bute</t>
  </si>
  <si>
    <t>2019/20City of Edinburgh</t>
  </si>
  <si>
    <t>2019/20Clackmannanshire</t>
  </si>
  <si>
    <t>2019/20Dumfries and Galloway</t>
  </si>
  <si>
    <t>2019/20Dundee City</t>
  </si>
  <si>
    <t>2019/20East Ayrshire</t>
  </si>
  <si>
    <t>2019/20East Dunbartonshire</t>
  </si>
  <si>
    <t>2019/20East Lothian</t>
  </si>
  <si>
    <t>2019/20East Renfrewshire</t>
  </si>
  <si>
    <t>2019/20Falkirk</t>
  </si>
  <si>
    <t>2019/20Fife</t>
  </si>
  <si>
    <t>2019/20Glasgow City</t>
  </si>
  <si>
    <t>2019/20Highland</t>
  </si>
  <si>
    <t>2019/20Inverclyde</t>
  </si>
  <si>
    <t>2019/20Midlothian</t>
  </si>
  <si>
    <t>2019/20Moray</t>
  </si>
  <si>
    <t>2019/20Na h-Eileanan Siar</t>
  </si>
  <si>
    <t>2019/20North Ayrshire</t>
  </si>
  <si>
    <t>2019/20North Lanarkshire</t>
  </si>
  <si>
    <t>2019/20Orkney Islands</t>
  </si>
  <si>
    <t>2019/20Perth and Kinross</t>
  </si>
  <si>
    <t>2019/20Renfrewshire</t>
  </si>
  <si>
    <t>2019/20Scottish Borders</t>
  </si>
  <si>
    <t>2019/20Shetland Islands</t>
  </si>
  <si>
    <t>2019/20South Ayrshire</t>
  </si>
  <si>
    <t>2019/20South Lanarkshire</t>
  </si>
  <si>
    <t>2019/20Stirling</t>
  </si>
  <si>
    <t>2019/20West Dunbartonshire</t>
  </si>
  <si>
    <t>2019/20West Lothian</t>
  </si>
  <si>
    <t>2020/21Aberdeen City</t>
  </si>
  <si>
    <t>2020/21Aberdeenshire</t>
  </si>
  <si>
    <t>2020/21Angus</t>
  </si>
  <si>
    <t>2020/21Argyll and Bute</t>
  </si>
  <si>
    <t>2020/21City of Edinburgh</t>
  </si>
  <si>
    <t>2020/21Clackmannanshire</t>
  </si>
  <si>
    <t>2020/21Dumfries and Galloway</t>
  </si>
  <si>
    <t>2020/21Dundee City</t>
  </si>
  <si>
    <t>2020/21East Ayrshire</t>
  </si>
  <si>
    <t>2020/21East Dunbartonshire</t>
  </si>
  <si>
    <t>2020/21East Lothian</t>
  </si>
  <si>
    <t>2020/21East Renfrewshire</t>
  </si>
  <si>
    <t>2020/21Falkirk</t>
  </si>
  <si>
    <t>2020/21Fife</t>
  </si>
  <si>
    <t>2020/21Glasgow City</t>
  </si>
  <si>
    <t>2020/21Highland</t>
  </si>
  <si>
    <t>2020/21Inverclyde</t>
  </si>
  <si>
    <t>2020/21Midlothian</t>
  </si>
  <si>
    <t>2020/21Moray</t>
  </si>
  <si>
    <t>2020/21Na h-Eileanan Siar</t>
  </si>
  <si>
    <t>2020/21North Ayrshire</t>
  </si>
  <si>
    <t>2020/21North Lanarkshire</t>
  </si>
  <si>
    <t>2020/21Orkney Islands</t>
  </si>
  <si>
    <t>2020/21Perth and Kinross</t>
  </si>
  <si>
    <t>2020/21Renfrewshire</t>
  </si>
  <si>
    <t>2020/21Scottish Borders</t>
  </si>
  <si>
    <t>2020/21Shetland Islands</t>
  </si>
  <si>
    <t>2020/21South Ayrshire</t>
  </si>
  <si>
    <t>2020/21South Lanarkshire</t>
  </si>
  <si>
    <t>2020/21Stirling</t>
  </si>
  <si>
    <t>2020/21West Dunbartonshire</t>
  </si>
  <si>
    <t>2020/21West Lothian</t>
  </si>
  <si>
    <t>2021/22Aberdeen City</t>
  </si>
  <si>
    <t>2021/22Aberdeenshire</t>
  </si>
  <si>
    <t>2021/22Angus</t>
  </si>
  <si>
    <t>2021/22Argyll and Bute</t>
  </si>
  <si>
    <t>2021/22City of Edinburgh</t>
  </si>
  <si>
    <t>2021/22Clackmannanshire</t>
  </si>
  <si>
    <t>2021/22Dumfries and Galloway</t>
  </si>
  <si>
    <t>2021/22Dundee City</t>
  </si>
  <si>
    <t>2021/22East Ayrshire</t>
  </si>
  <si>
    <t>2021/22East Dunbartonshire</t>
  </si>
  <si>
    <t>2021/22East Lothian</t>
  </si>
  <si>
    <t>2021/22East Renfrewshire</t>
  </si>
  <si>
    <t>2021/22Falkirk</t>
  </si>
  <si>
    <t>2021/22Fife</t>
  </si>
  <si>
    <t>2021/22Glasgow City</t>
  </si>
  <si>
    <t>2021/22Highland</t>
  </si>
  <si>
    <t>2021/22Inverclyde</t>
  </si>
  <si>
    <t>2021/22Midlothian</t>
  </si>
  <si>
    <t>2021/22Moray</t>
  </si>
  <si>
    <t>2021/22Na h-Eileanan Siar</t>
  </si>
  <si>
    <t>2021/22North Ayrshire</t>
  </si>
  <si>
    <t>2021/22North Lanarkshire</t>
  </si>
  <si>
    <t>2021/22Orkney Islands</t>
  </si>
  <si>
    <t>2021/22Perth and Kinross</t>
  </si>
  <si>
    <t>2021/22Renfrewshire</t>
  </si>
  <si>
    <t>2021/22Scottish Borders</t>
  </si>
  <si>
    <t>2021/22Shetland Islands</t>
  </si>
  <si>
    <t>2021/22South Ayrshire</t>
  </si>
  <si>
    <t>2021/22South Lanarkshire</t>
  </si>
  <si>
    <t>2021/22Stirling</t>
  </si>
  <si>
    <t>2021/22West Dunbartonshire</t>
  </si>
  <si>
    <t>2021/22West Lothian</t>
  </si>
  <si>
    <t>2022/23Aberdeen City</t>
  </si>
  <si>
    <t>2022/23Aberdeenshire</t>
  </si>
  <si>
    <t>2022/23Angus</t>
  </si>
  <si>
    <t>2022/23Argyll and Bute</t>
  </si>
  <si>
    <t>2022/23City of Edinburgh</t>
  </si>
  <si>
    <t>2022/23Clackmannanshire</t>
  </si>
  <si>
    <t>2022/23Dumfries and Galloway</t>
  </si>
  <si>
    <t>2022/23Dundee City</t>
  </si>
  <si>
    <t>2022/23East Ayrshire</t>
  </si>
  <si>
    <t>2022/23East Dunbartonshire</t>
  </si>
  <si>
    <t>2022/23East Lothian</t>
  </si>
  <si>
    <t>2022/23East Renfrewshire</t>
  </si>
  <si>
    <t>2022/23Falkirk</t>
  </si>
  <si>
    <t>2022/23Fife</t>
  </si>
  <si>
    <t>2022/23Glasgow City</t>
  </si>
  <si>
    <t>2022/23Highland</t>
  </si>
  <si>
    <t>2022/23Inverclyde</t>
  </si>
  <si>
    <t>2022/23Midlothian</t>
  </si>
  <si>
    <t>2022/23Moray</t>
  </si>
  <si>
    <t>2022/23Na h-Eileanan Siar</t>
  </si>
  <si>
    <t>2022/23North Ayrshire</t>
  </si>
  <si>
    <t>2022/23North Lanarkshire</t>
  </si>
  <si>
    <t>2022/23Orkney Islands</t>
  </si>
  <si>
    <t>2022/23Perth and Kinross</t>
  </si>
  <si>
    <t>2022/23Renfrewshire</t>
  </si>
  <si>
    <t>2022/23Scottish Borders</t>
  </si>
  <si>
    <t>2022/23Shetland Islands</t>
  </si>
  <si>
    <t>2022/23South Ayrshire</t>
  </si>
  <si>
    <t>2022/23South Lanarkshire</t>
  </si>
  <si>
    <t>2022/23Stirling</t>
  </si>
  <si>
    <t>2022/23West Dunbartonshire</t>
  </si>
  <si>
    <t>2022/23West Lothian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</si>
  <si>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</si>
  <si>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</si>
  <si>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</si>
  <si>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</si>
  <si>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</si>
  <si>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</si>
  <si>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</si>
  <si>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</si>
  <si>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</si>
  <si>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</si>
  <si>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</si>
  <si>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</si>
  <si>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</si>
  <si>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</si>
  <si>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</si>
  <si>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</si>
  <si>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</si>
  <si>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</si>
  <si>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</si>
  <si>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Gestation at birth (premature or full term) for live singletons by year and local authority of residence</t>
  </si>
  <si>
    <t>Gestation at birth (groups) for live singletons by maternal age in Scotland</t>
  </si>
  <si>
    <t>Gestation at birth (groups) for live singletons by maternal ethnicity in Scotland</t>
  </si>
  <si>
    <t>Content</t>
  </si>
  <si>
    <t>Gestation at birth (groups) for live singletons by SIMD in Scotland</t>
  </si>
  <si>
    <t>Gestation at birth</t>
  </si>
  <si>
    <t>Table 7.1</t>
  </si>
  <si>
    <t>Table 7.2</t>
  </si>
  <si>
    <t>Table 7.3</t>
  </si>
  <si>
    <t>Table 7.4</t>
  </si>
  <si>
    <t>Table 7.5</t>
  </si>
  <si>
    <t>Table 7.6</t>
  </si>
  <si>
    <t>Table 7.7</t>
  </si>
  <si>
    <t>Table 7.8</t>
  </si>
  <si>
    <t>2008/09UnknownAll live births</t>
  </si>
  <si>
    <t>2008/09UnknownSingleton</t>
  </si>
  <si>
    <t>2009/10UnknownAll live births</t>
  </si>
  <si>
    <t>2009/10UnknownSingleton</t>
  </si>
  <si>
    <t>2010/11UnknownAll live births</t>
  </si>
  <si>
    <t>2010/11UnknownSingleton</t>
  </si>
  <si>
    <t>2011/12UnknownAll live births</t>
  </si>
  <si>
    <t>2011/12UnknownSingleton</t>
  </si>
  <si>
    <t>2016/17UnknownAll live births</t>
  </si>
  <si>
    <t>2016/17UnknownSingleton</t>
  </si>
  <si>
    <t>2017/18UnknownAll live births</t>
  </si>
  <si>
    <t>2017/18UnknownSingleton</t>
  </si>
  <si>
    <t>2018/19UnknownAll live births</t>
  </si>
  <si>
    <t>2018/19UnknownSingleton</t>
  </si>
  <si>
    <t>2021/22UnknownMultiple</t>
  </si>
  <si>
    <t>*  Indicates values that have been suppressed due to the potential risk of disclosure.</t>
  </si>
  <si>
    <t>Percentage of live singleton births with a known gestation.</t>
  </si>
  <si>
    <t>Group A - white</t>
  </si>
  <si>
    <t>Group B - mixed or multiple</t>
  </si>
  <si>
    <t>Group E - Caribbean or black</t>
  </si>
  <si>
    <t>Group F - other</t>
  </si>
  <si>
    <t>Group G - refused or not provided</t>
  </si>
  <si>
    <t>Group H - unknown</t>
  </si>
  <si>
    <t>&lt;37 Weeks</t>
  </si>
  <si>
    <t>&lt;28 Weeks</t>
  </si>
  <si>
    <t>2023/24</t>
  </si>
  <si>
    <t>2023/24 data are provisional.</t>
  </si>
  <si>
    <t>Year ending 31 March 2024</t>
  </si>
  <si>
    <t>2023/24All live births</t>
  </si>
  <si>
    <t>2023/24Multiple</t>
  </si>
  <si>
    <t>2023/24Singleton</t>
  </si>
  <si>
    <t>2023/24NHS Ayrshire and ArranAll live births</t>
  </si>
  <si>
    <t>2023/24NHS Ayrshire and ArranMultiple</t>
  </si>
  <si>
    <t>2023/24NHS Ayrshire and ArranSingleton</t>
  </si>
  <si>
    <t>2023/24NHS BordersAll live births</t>
  </si>
  <si>
    <t>2023/24NHS BordersMultiple</t>
  </si>
  <si>
    <t>2023/24NHS BordersSingleton</t>
  </si>
  <si>
    <t>2023/24NHS Dumfries and GallowayAll live births</t>
  </si>
  <si>
    <t>2023/24NHS Dumfries and GallowayMultiple</t>
  </si>
  <si>
    <t>2023/24NHS Dumfries and GallowaySingleton</t>
  </si>
  <si>
    <t>2023/24NHS FifeAll live births</t>
  </si>
  <si>
    <t>2023/24NHS FifeMultiple</t>
  </si>
  <si>
    <t>2023/24NHS FifeSingleton</t>
  </si>
  <si>
    <t>2023/24NHS Forth ValleyAll live births</t>
  </si>
  <si>
    <t>2023/24NHS Forth ValleyMultiple</t>
  </si>
  <si>
    <t>2023/24NHS Forth ValleySingleton</t>
  </si>
  <si>
    <t>2023/24NHS GrampianAll live births</t>
  </si>
  <si>
    <t>2023/24NHS GrampianMultiple</t>
  </si>
  <si>
    <t>2023/24NHS GrampianSingleton</t>
  </si>
  <si>
    <t>2023/24NHS Greater Glasgow and ClydeAll live births</t>
  </si>
  <si>
    <t>2023/24NHS Greater Glasgow and ClydeMultiple</t>
  </si>
  <si>
    <t>2023/24NHS Greater Glasgow and ClydeSingleton</t>
  </si>
  <si>
    <t>2023/24NHS HighlandAll live births</t>
  </si>
  <si>
    <t>2023/24NHS HighlandMultiple</t>
  </si>
  <si>
    <t>2023/24NHS HighlandSingleton</t>
  </si>
  <si>
    <t>2023/24NHS LanarkshireAll live births</t>
  </si>
  <si>
    <t>2023/24NHS LanarkshireMultiple</t>
  </si>
  <si>
    <t>2023/24NHS LanarkshireSingleton</t>
  </si>
  <si>
    <t>2023/24NHS LothianAll live births</t>
  </si>
  <si>
    <t>2023/24NHS LothianMultiple</t>
  </si>
  <si>
    <t>2023/24NHS LothianSingleton</t>
  </si>
  <si>
    <t>2023/24NHS OrkneyAll live births</t>
  </si>
  <si>
    <t>2023/24NHS OrkneySingleton</t>
  </si>
  <si>
    <t>2023/24NHS ShetlandAll live births</t>
  </si>
  <si>
    <t>2023/24NHS ShetlandSingleton</t>
  </si>
  <si>
    <t>2023/24NHS TaysideAll live births</t>
  </si>
  <si>
    <t>2023/24NHS TaysideMultiple</t>
  </si>
  <si>
    <t>2023/24NHS TaysideSingleton</t>
  </si>
  <si>
    <t>2023/24NHS Western IslesAll live births</t>
  </si>
  <si>
    <t>2023/24NHS Western IslesSingleton</t>
  </si>
  <si>
    <t>2023/24ScotlandAll live births</t>
  </si>
  <si>
    <t>2023/24ScotlandMultiple</t>
  </si>
  <si>
    <t>2023/24ScotlandSingleton</t>
  </si>
  <si>
    <t>2023/24UnknownAll live births</t>
  </si>
  <si>
    <t>2023/24UnknownMultiple</t>
  </si>
  <si>
    <t>2023/24UnknownSingleton</t>
  </si>
  <si>
    <t>2023/24NHS Ayrshire and Arran</t>
  </si>
  <si>
    <t>2023/24NHS Borders</t>
  </si>
  <si>
    <t>2023/24NHS Dumfries and Galloway</t>
  </si>
  <si>
    <t>2023/24NHS Fife</t>
  </si>
  <si>
    <t>2023/24NHS Forth Valley</t>
  </si>
  <si>
    <t>2023/24NHS Grampian</t>
  </si>
  <si>
    <t>2023/24NHS Greater Glasgow and Clyde</t>
  </si>
  <si>
    <t>2023/24NHS Highland</t>
  </si>
  <si>
    <t>2023/24NHS Lanarkshire</t>
  </si>
  <si>
    <t>2023/24NHS Lothian</t>
  </si>
  <si>
    <t>2023/24NHS Orkney</t>
  </si>
  <si>
    <t>2023/24NHS Shetland</t>
  </si>
  <si>
    <t>2023/24NHS Tayside</t>
  </si>
  <si>
    <t>2023/24NHS Western Isles</t>
  </si>
  <si>
    <t>2023/24Unknown</t>
  </si>
  <si>
    <t>2023/24Scotland</t>
  </si>
  <si>
    <t>2023/24Aberdeen City</t>
  </si>
  <si>
    <t>2023/24Aberdeenshire</t>
  </si>
  <si>
    <t>2023/24Angus</t>
  </si>
  <si>
    <t>2023/24Argyll and Bute</t>
  </si>
  <si>
    <t>2023/24City of Edinburgh</t>
  </si>
  <si>
    <t>2023/24Clackmannanshire</t>
  </si>
  <si>
    <t>2023/24Dumfries and Galloway</t>
  </si>
  <si>
    <t>2023/24Dundee City</t>
  </si>
  <si>
    <t>2023/24East Ayrshire</t>
  </si>
  <si>
    <t>2023/24East Dunbartonshire</t>
  </si>
  <si>
    <t>2023/24East Lothian</t>
  </si>
  <si>
    <t>2023/24East Renfrewshire</t>
  </si>
  <si>
    <t>2023/24Falkirk</t>
  </si>
  <si>
    <t>2023/24Fife</t>
  </si>
  <si>
    <t>2023/24Glasgow City</t>
  </si>
  <si>
    <t>2023/24Highland</t>
  </si>
  <si>
    <t>2023/24Inverclyde</t>
  </si>
  <si>
    <t>2023/24Midlothian</t>
  </si>
  <si>
    <t>2023/24Moray</t>
  </si>
  <si>
    <t>2023/24Na h-Eileanan Siar</t>
  </si>
  <si>
    <t>2023/24North Ayrshire</t>
  </si>
  <si>
    <t>2023/24North Lanarkshire</t>
  </si>
  <si>
    <t>2023/24Orkney Islands</t>
  </si>
  <si>
    <t>2023/24Perth and Kinross</t>
  </si>
  <si>
    <t>2023/24Renfrewshire</t>
  </si>
  <si>
    <t>2023/24Scottish Borders</t>
  </si>
  <si>
    <t>2023/24Shetland Islands</t>
  </si>
  <si>
    <t>2023/24South Ayrshire</t>
  </si>
  <si>
    <t>2023/24South Lanarkshire</t>
  </si>
  <si>
    <t>2023/24Stirling</t>
  </si>
  <si>
    <t>2023/24West Dunbartonshire</t>
  </si>
  <si>
    <t>2023/24West Lothian</t>
  </si>
  <si>
    <t>Gestation at birth (premature or full term) for live singletons by year and NHS board of residence</t>
  </si>
  <si>
    <t>-</t>
  </si>
  <si>
    <t>*</t>
  </si>
  <si>
    <t>Gestation at birth (premature or full term) by live singleton/multiple status and year in Scotland</t>
  </si>
  <si>
    <t>Gestation at birth (premature or full term) by live singleton/multiple status, year and NHS board of treatment</t>
  </si>
  <si>
    <t>Gestation at birth (groups) by live singleton/multiple status, year and NHS board of treatment</t>
  </si>
  <si>
    <t>Premature is less than 37 weeks gestation.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</si>
</sst>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7" fillId="0" borderId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3" fontId="6" fillId="0" borderId="0" xfId="0" applyNumberFormat="1" applyFont="1"/>
    <xf numFmtId="164" fontId="6" fillId="0" borderId="0" xfId="0" applyNumberFormat="1" applyFont="1"/>
    <xf numFmtId="0" fontId="6" fillId="0" borderId="1" xfId="0" applyFont="1" applyBorder="1"/>
    <xf numFmtId="0" fontId="11" fillId="0" borderId="0" xfId="0" applyFont="1"/>
    <xf numFmtId="0" fontId="12" fillId="0" borderId="0" xfId="0" applyFont="1"/>
    <xf numFmtId="0" fontId="6" fillId="0" borderId="1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right" wrapText="1"/>
    </xf>
    <xf numFmtId="165" fontId="6" fillId="0" borderId="0" xfId="0" applyNumberFormat="1" applyFont="1"/>
    <xf numFmtId="3" fontId="8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4" fillId="2" borderId="0" xfId="2" applyFont="1" applyFill="1"/>
    <xf numFmtId="0" fontId="7" fillId="2" borderId="0" xfId="2" applyFill="1"/>
    <xf numFmtId="0" fontId="15" fillId="2" borderId="0" xfId="2" applyFont="1" applyFill="1"/>
    <xf numFmtId="0" fontId="13" fillId="2" borderId="0" xfId="1" applyFill="1" applyAlignment="1" applyProtection="1"/>
    <xf numFmtId="0" fontId="7" fillId="2" borderId="0" xfId="2" applyFill="1" applyAlignment="1">
      <alignment vertical="center"/>
    </xf>
    <xf numFmtId="0" fontId="7" fillId="2" borderId="0" xfId="2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16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89622723-0AB4-48E5-8D30-480194BAAB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Proportion of live singleton babies born prematurely</a:t>
            </a:r>
            <a:endParaRPr lang="en-GB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165387628381926"/>
          <c:y val="2.06980443591458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34342996215995E-2"/>
          <c:y val="7.7115315958586214E-2"/>
          <c:w val="0.92182610902132811"/>
          <c:h val="0.80800627759042865"/>
        </c:manualLayout>
      </c:layout>
      <c:lineChart>
        <c:grouping val="standard"/>
        <c:varyColors val="0"/>
        <c:ser>
          <c:idx val="0"/>
          <c:order val="0"/>
          <c:tx>
            <c:strRef>
              <c:f>Figure7.1_data!$B$1</c:f>
              <c:strCache>
                <c:ptCount val="1"/>
                <c:pt idx="0">
                  <c:v>Singleton</c:v>
                </c:pt>
              </c:strCache>
            </c:strRef>
          </c:tx>
          <c:spPr>
            <a:ln w="412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Figure7.1_data!$A$3:$A$22</c:f>
              <c:strCache>
                <c:ptCount val="20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  <c:pt idx="16">
                  <c:v>2020/21</c:v>
                </c:pt>
                <c:pt idx="17">
                  <c:v>2021/22</c:v>
                </c:pt>
                <c:pt idx="18">
                  <c:v>2022/23</c:v>
                </c:pt>
                <c:pt idx="19">
                  <c:v>2023/24</c:v>
                </c:pt>
              </c:strCache>
            </c:strRef>
          </c:cat>
          <c:val>
            <c:numRef>
              <c:f>Figure7.1_data!$B$3:$B$22</c:f>
              <c:numCache>
                <c:formatCode>0.0</c:formatCode>
                <c:ptCount val="20"/>
                <c:pt idx="0">
                  <c:v>6.1643175288741396</c:v>
                </c:pt>
                <c:pt idx="1">
                  <c:v>6.31388353484025</c:v>
                </c:pt>
                <c:pt idx="2">
                  <c:v>5.9150969918470597</c:v>
                </c:pt>
                <c:pt idx="3">
                  <c:v>5.9212284233215096</c:v>
                </c:pt>
                <c:pt idx="4">
                  <c:v>6.1128360736715797</c:v>
                </c:pt>
                <c:pt idx="5">
                  <c:v>5.6788848735157398</c:v>
                </c:pt>
                <c:pt idx="6">
                  <c:v>5.5596353280435498</c:v>
                </c:pt>
                <c:pt idx="7">
                  <c:v>5.6700023106592399</c:v>
                </c:pt>
                <c:pt idx="8">
                  <c:v>5.7727098295049597</c:v>
                </c:pt>
                <c:pt idx="9">
                  <c:v>5.8779636987706798</c:v>
                </c:pt>
                <c:pt idx="10">
                  <c:v>6.0179640718562801</c:v>
                </c:pt>
                <c:pt idx="11">
                  <c:v>6.4587635702241304</c:v>
                </c:pt>
                <c:pt idx="12">
                  <c:v>6.4974049113021897</c:v>
                </c:pt>
                <c:pt idx="13">
                  <c:v>6.6238338670857102</c:v>
                </c:pt>
                <c:pt idx="14">
                  <c:v>6.8588671859071004</c:v>
                </c:pt>
                <c:pt idx="15">
                  <c:v>6.7676019057702401</c:v>
                </c:pt>
                <c:pt idx="16">
                  <c:v>6.3662311019934803</c:v>
                </c:pt>
                <c:pt idx="17">
                  <c:v>6.4466665226875097</c:v>
                </c:pt>
                <c:pt idx="18">
                  <c:v>6.6259847898356004</c:v>
                </c:pt>
                <c:pt idx="19">
                  <c:v>6.7842480677048602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4AFB-8BEB-AEB44E7A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932640"/>
        <c:axId val="2077918240"/>
      </c:lineChart>
      <c:catAx>
        <c:axId val="20779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7918240"/>
        <c:crosses val="autoZero"/>
        <c:auto val="1"/>
        <c:lblAlgn val="ctr"/>
        <c:lblOffset val="100"/>
        <c:noMultiLvlLbl val="0"/>
      </c:catAx>
      <c:valAx>
        <c:axId val="2077918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1.504053780481196E-4"/>
              <c:y val="0.46383278204188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79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BDB3D-77BB-448E-A408-4BD1BA6B6B4A}">
  <sheetPr/>
  <sheetViews>
    <sheetView zoomScale="90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Style="combo" dx="16" fmlaLink="Lookup!$A$2" fmlaRange="Lookup!$B$4:$B$6" noThreeD="1" sel="1" val="0"/>
</file>

<file path=xl/ctrlProps/ctrlProp2.xml><?xml version="1.0" encoding="utf-8"?>
<formControlPr xmlns="http://schemas.microsoft.com/office/spreadsheetml/2009/9/main" objectType="Drop" dropLines="5" dropStyle="combo" dx="16" fmlaLink="Lookup!$D$2" fmlaRange="Lookup!$E$4:$E$23" noThreeD="1" sel="20" val="15"/>
</file>

<file path=xl/ctrlProps/ctrlProp3.xml><?xml version="1.0" encoding="utf-8"?>
<formControlPr xmlns="http://schemas.microsoft.com/office/spreadsheetml/2009/9/main" objectType="Drop" dropStyle="combo" dx="16" fmlaLink="Lookup!$A$2" fmlaRange="Lookup!$B$4:$B$6" noThreeD="1" sel="1" val="0"/>
</file>

<file path=xl/ctrlProps/ctrlProp4.xml><?xml version="1.0" encoding="utf-8"?>
<formControlPr xmlns="http://schemas.microsoft.com/office/spreadsheetml/2009/9/main" objectType="Drop" dropLines="5" dropStyle="combo" dx="16" fmlaLink="Lookup!$D$2" fmlaRange="Lookup!$E$4:$E$23" noThreeD="1" sel="20" val="15"/>
</file>

<file path=xl/ctrlProps/ctrlProp5.xml><?xml version="1.0" encoding="utf-8"?>
<formControlPr xmlns="http://schemas.microsoft.com/office/spreadsheetml/2009/9/main" objectType="Drop" dropStyle="combo" dx="16" fmlaLink="Lookup!$A$2" fmlaRange="Lookup!$B$4:$B$6" noThreeD="1" sel="1" val="0"/>
</file>

<file path=xl/ctrlProps/ctrlProp6.xml><?xml version="1.0" encoding="utf-8"?>
<formControlPr xmlns="http://schemas.microsoft.com/office/spreadsheetml/2009/9/main" objectType="Drop" dropLines="5" dropStyle="combo" dx="16" fmlaLink="Lookup!$D$2" fmlaRange="Lookup!$E$4:$E$23" noThreeD="1" sel="20" val="15"/>
</file>

<file path=xl/ctrlProps/ctrlProp7.xml><?xml version="1.0" encoding="utf-8"?>
<formControlPr xmlns="http://schemas.microsoft.com/office/spreadsheetml/2009/9/main" objectType="Drop" dropLines="5" dropStyle="combo" dx="16" fmlaLink="Lookup!$D$2" fmlaRange="Lookup!$E$4:$E$23" noThreeD="1" sel="2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3</xdr:row>
          <xdr:rowOff>0</xdr:rowOff>
        </xdr:from>
        <xdr:to>
          <xdr:col>3</xdr:col>
          <xdr:colOff>190500</xdr:colOff>
          <xdr:row>4</xdr:row>
          <xdr:rowOff>38100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2</xdr:row>
          <xdr:rowOff>152400</xdr:rowOff>
        </xdr:from>
        <xdr:to>
          <xdr:col>4</xdr:col>
          <xdr:colOff>762000</xdr:colOff>
          <xdr:row>4</xdr:row>
          <xdr:rowOff>28575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476250</xdr:colOff>
          <xdr:row>2</xdr:row>
          <xdr:rowOff>142875</xdr:rowOff>
        </xdr:from>
        <xdr:to>
          <xdr:col>1</xdr:col>
          <xdr:colOff>1552575</xdr:colOff>
          <xdr:row>4</xdr:row>
          <xdr:rowOff>19050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3</xdr:row>
          <xdr:rowOff>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3</xdr:row>
          <xdr:rowOff>0</xdr:rowOff>
        </xdr:from>
        <xdr:to>
          <xdr:col>1</xdr:col>
          <xdr:colOff>1533525</xdr:colOff>
          <xdr:row>4</xdr:row>
          <xdr:rowOff>38100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3</xdr:row>
          <xdr:rowOff>0</xdr:rowOff>
        </xdr:from>
        <xdr:to>
          <xdr:col>1</xdr:col>
          <xdr:colOff>1533525</xdr:colOff>
          <xdr:row>4</xdr:row>
          <xdr:rowOff>38100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3</xdr:row>
          <xdr:rowOff>0</xdr:rowOff>
        </xdr:from>
        <xdr:to>
          <xdr:col>1</xdr:col>
          <xdr:colOff>1533525</xdr:colOff>
          <xdr:row>4</xdr:row>
          <xdr:rowOff>38100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B7AA-E3BC-43A5-B0B6-2A67ADC99621}">
  <dimension ref="A1:I19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12.42578125" style="33" bestFit="1" customWidth="1"/>
    <col min="2" max="2" width="13.42578125" style="33" customWidth="1"/>
    <col min="3" max="3" width="84.7109375" style="33" bestFit="1" customWidth="1"/>
    <col min="4" max="9" width="9.140625" style="33"/>
    <col min="10" max="10" width="25.140625" style="33" customWidth="1"/>
    <col min="11" max="16384" width="9.140625" style="33"/>
  </cols>
  <sheetData>
    <row r="1" spans="1:9" ht="15" customHeight="1" x14ac:dyDescent="0.25">
      <c r="A1" s="32" t="s">
        <v>1938</v>
      </c>
    </row>
    <row r="3" spans="1:9" x14ac:dyDescent="0.2">
      <c r="A3" s="34" t="s">
        <v>1936</v>
      </c>
    </row>
    <row r="5" spans="1:9" ht="15" x14ac:dyDescent="0.25">
      <c r="A5" s="35" t="s">
        <v>1939</v>
      </c>
      <c r="B5" s="36" t="s">
        <v>2074</v>
      </c>
      <c r="C5" s="37"/>
      <c r="D5" s="37"/>
      <c r="E5" s="37"/>
    </row>
    <row r="6" spans="1:9" ht="15" x14ac:dyDescent="0.25">
      <c r="A6" s="35"/>
      <c r="B6" s="37"/>
      <c r="C6" s="37"/>
      <c r="D6" s="37"/>
      <c r="E6" s="37"/>
    </row>
    <row r="7" spans="1:9" ht="15" x14ac:dyDescent="0.25">
      <c r="A7" s="35" t="s">
        <v>1940</v>
      </c>
      <c r="B7" s="36" t="s">
        <v>2075</v>
      </c>
      <c r="C7" s="37"/>
      <c r="D7" s="37"/>
      <c r="E7" s="37"/>
      <c r="F7" s="37"/>
    </row>
    <row r="8" spans="1:9" ht="15" x14ac:dyDescent="0.25">
      <c r="A8" s="35"/>
      <c r="B8" s="37"/>
      <c r="C8" s="37"/>
      <c r="D8" s="37"/>
      <c r="E8" s="37"/>
      <c r="F8" s="37"/>
    </row>
    <row r="9" spans="1:9" ht="15" x14ac:dyDescent="0.25">
      <c r="A9" s="35" t="s">
        <v>1941</v>
      </c>
      <c r="B9" s="36" t="s">
        <v>2076</v>
      </c>
      <c r="C9" s="37"/>
      <c r="D9" s="37"/>
      <c r="E9" s="37"/>
      <c r="F9" s="37"/>
      <c r="G9" s="37"/>
      <c r="H9" s="37"/>
      <c r="I9" s="37"/>
    </row>
    <row r="10" spans="1:9" ht="15" x14ac:dyDescent="0.25">
      <c r="A10" s="35"/>
      <c r="B10" s="36"/>
      <c r="C10" s="37"/>
      <c r="D10" s="37"/>
      <c r="E10" s="37"/>
      <c r="F10" s="37"/>
      <c r="G10" s="37"/>
      <c r="H10" s="37"/>
      <c r="I10" s="37"/>
    </row>
    <row r="11" spans="1:9" ht="15" x14ac:dyDescent="0.25">
      <c r="A11" s="35" t="s">
        <v>1942</v>
      </c>
      <c r="B11" s="36" t="s">
        <v>2071</v>
      </c>
    </row>
    <row r="12" spans="1:9" ht="15" x14ac:dyDescent="0.25">
      <c r="B12" s="35"/>
      <c r="C12" s="36"/>
    </row>
    <row r="13" spans="1:9" ht="15" x14ac:dyDescent="0.25">
      <c r="A13" s="35" t="s">
        <v>1943</v>
      </c>
      <c r="B13" s="33" t="s">
        <v>1933</v>
      </c>
    </row>
    <row r="15" spans="1:9" ht="15" x14ac:dyDescent="0.25">
      <c r="A15" s="35" t="s">
        <v>1944</v>
      </c>
      <c r="B15" s="33" t="s">
        <v>1934</v>
      </c>
    </row>
    <row r="17" spans="1:2" ht="15" x14ac:dyDescent="0.25">
      <c r="A17" s="35" t="s">
        <v>1945</v>
      </c>
      <c r="B17" s="33" t="s">
        <v>1937</v>
      </c>
    </row>
    <row r="19" spans="1:2" ht="15" x14ac:dyDescent="0.25">
      <c r="A19" s="35" t="s">
        <v>1946</v>
      </c>
      <c r="B19" s="33" t="s">
        <v>1935</v>
      </c>
    </row>
  </sheetData>
  <hyperlinks>
    <hyperlink ref="A5" location="'7.1'!A1" display="Table 7.1" xr:uid="{10329E12-C6B8-4FFB-8F63-E3103AB86B5B}"/>
    <hyperlink ref="A7" location="'7.2'!A1" display="Table 7.2" xr:uid="{75D5F562-B219-451A-93FF-E8CEC5FD3886}"/>
    <hyperlink ref="A9" location="'7.3'!A1" display="Table 7.3" xr:uid="{BCA8C720-502A-422F-974C-A9EA3E4EA1D0}"/>
    <hyperlink ref="A11" location="'7.4'!A1" display="Table 7.4" xr:uid="{EED4723B-8C37-4943-98B2-CB156E9CEB2A}"/>
    <hyperlink ref="A13" location="'7.5'!A1" display="Table 7.5" xr:uid="{DAD0AB94-CE6F-47C6-93EA-541689AF38FC}"/>
    <hyperlink ref="A15" location="'7.6'!A1" display="Table 7.6" xr:uid="{542B09D2-0CBA-4417-8498-79C534DBB256}"/>
    <hyperlink ref="A17" location="'7.7'!A1" display="Table 7.7" xr:uid="{62543B36-F534-4E0A-B7D3-68A4A9FF085E}"/>
    <hyperlink ref="A19" location="'7.8'!A1" display="Table 7.8" xr:uid="{03235D0E-D07C-41AC-88C2-9540EC9144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7E9E-DB0F-4EAB-9F5D-635F21DF952D}">
  <dimension ref="A1:G321"/>
  <sheetViews>
    <sheetView zoomScale="90" zoomScaleNormal="90" workbookViewId="0">
      <selection activeCell="A2" sqref="A2"/>
    </sheetView>
  </sheetViews>
  <sheetFormatPr defaultRowHeight="15" x14ac:dyDescent="0.25"/>
  <cols>
    <col min="1" max="1" width="36.5703125" bestFit="1" customWidth="1"/>
    <col min="2" max="7" width="9.140625" style="29"/>
  </cols>
  <sheetData>
    <row r="1" spans="1:7" x14ac:dyDescent="0.25">
      <c r="A1" t="s">
        <v>83</v>
      </c>
      <c r="B1" s="29" t="s">
        <v>17</v>
      </c>
      <c r="C1" s="29" t="s">
        <v>91</v>
      </c>
      <c r="D1" s="29" t="s">
        <v>92</v>
      </c>
      <c r="E1" s="29" t="s">
        <v>31</v>
      </c>
      <c r="F1" s="29" t="s">
        <v>88</v>
      </c>
      <c r="G1" s="29" t="s">
        <v>89</v>
      </c>
    </row>
    <row r="2" spans="1:7" x14ac:dyDescent="0.25">
      <c r="A2" t="s">
        <v>1006</v>
      </c>
      <c r="B2" s="29">
        <v>3531</v>
      </c>
      <c r="C2" s="29">
        <v>257</v>
      </c>
      <c r="D2" s="29">
        <v>3274</v>
      </c>
      <c r="E2" s="29" t="s">
        <v>2072</v>
      </c>
      <c r="F2" s="29">
        <v>7.2783913905409197</v>
      </c>
      <c r="G2" s="29">
        <v>92.721608609458997</v>
      </c>
    </row>
    <row r="3" spans="1:7" x14ac:dyDescent="0.25">
      <c r="A3" t="s">
        <v>1007</v>
      </c>
      <c r="B3" s="29">
        <v>983</v>
      </c>
      <c r="C3" s="29">
        <v>43</v>
      </c>
      <c r="D3" s="29">
        <v>940</v>
      </c>
      <c r="E3" s="29" t="s">
        <v>2072</v>
      </c>
      <c r="F3" s="29">
        <v>4.3743641912512699</v>
      </c>
      <c r="G3" s="29">
        <v>95.625635808748697</v>
      </c>
    </row>
    <row r="4" spans="1:7" x14ac:dyDescent="0.25">
      <c r="A4" t="s">
        <v>1008</v>
      </c>
      <c r="B4" s="29">
        <v>1376</v>
      </c>
      <c r="C4" s="29">
        <v>72</v>
      </c>
      <c r="D4" s="29">
        <v>1302</v>
      </c>
      <c r="E4" s="29">
        <v>2</v>
      </c>
      <c r="F4" s="29">
        <v>5.2401746724890801</v>
      </c>
      <c r="G4" s="29">
        <v>94.759825327510896</v>
      </c>
    </row>
    <row r="5" spans="1:7" x14ac:dyDescent="0.25">
      <c r="A5" t="s">
        <v>1009</v>
      </c>
      <c r="B5" s="29">
        <v>3680</v>
      </c>
      <c r="C5" s="29">
        <v>185</v>
      </c>
      <c r="D5" s="29">
        <v>3488</v>
      </c>
      <c r="E5" s="29">
        <v>7</v>
      </c>
      <c r="F5" s="29">
        <v>5.0367546964334302</v>
      </c>
      <c r="G5" s="29">
        <v>94.963245303566495</v>
      </c>
    </row>
    <row r="6" spans="1:7" x14ac:dyDescent="0.25">
      <c r="A6" t="s">
        <v>1010</v>
      </c>
      <c r="B6" s="29">
        <v>3045</v>
      </c>
      <c r="C6" s="29">
        <v>156</v>
      </c>
      <c r="D6" s="29">
        <v>2889</v>
      </c>
      <c r="E6" s="29" t="s">
        <v>2072</v>
      </c>
      <c r="F6" s="29">
        <v>5.1231527093595997</v>
      </c>
      <c r="G6" s="29">
        <v>94.876847290640399</v>
      </c>
    </row>
    <row r="7" spans="1:7" x14ac:dyDescent="0.25">
      <c r="A7" t="s">
        <v>1011</v>
      </c>
      <c r="B7" s="29">
        <v>5210</v>
      </c>
      <c r="C7" s="29">
        <v>331</v>
      </c>
      <c r="D7" s="29">
        <v>4878</v>
      </c>
      <c r="E7" s="29">
        <v>1</v>
      </c>
      <c r="F7" s="29">
        <v>6.3543866385102703</v>
      </c>
      <c r="G7" s="29">
        <v>93.645613361489694</v>
      </c>
    </row>
    <row r="8" spans="1:7" x14ac:dyDescent="0.25">
      <c r="A8" t="s">
        <v>1012</v>
      </c>
      <c r="B8" s="29">
        <v>11943</v>
      </c>
      <c r="C8" s="29">
        <v>829</v>
      </c>
      <c r="D8" s="29">
        <v>11110</v>
      </c>
      <c r="E8" s="29">
        <v>4</v>
      </c>
      <c r="F8" s="29">
        <v>6.9436301197755199</v>
      </c>
      <c r="G8" s="29">
        <v>93.056369880224395</v>
      </c>
    </row>
    <row r="9" spans="1:7" x14ac:dyDescent="0.25">
      <c r="A9" t="s">
        <v>1013</v>
      </c>
      <c r="B9" s="29">
        <v>2856</v>
      </c>
      <c r="C9" s="29">
        <v>172</v>
      </c>
      <c r="D9" s="29">
        <v>2683</v>
      </c>
      <c r="E9" s="29">
        <v>1</v>
      </c>
      <c r="F9" s="29">
        <v>6.0245183887915896</v>
      </c>
      <c r="G9" s="29">
        <v>93.975481611208394</v>
      </c>
    </row>
    <row r="10" spans="1:7" x14ac:dyDescent="0.25">
      <c r="A10" t="s">
        <v>1014</v>
      </c>
      <c r="B10" s="29">
        <v>6773</v>
      </c>
      <c r="C10" s="29">
        <v>378</v>
      </c>
      <c r="D10" s="29">
        <v>6395</v>
      </c>
      <c r="E10" s="29" t="s">
        <v>2072</v>
      </c>
      <c r="F10" s="29">
        <v>5.5809833161080702</v>
      </c>
      <c r="G10" s="29">
        <v>94.419016683891897</v>
      </c>
    </row>
    <row r="11" spans="1:7" x14ac:dyDescent="0.25">
      <c r="A11" t="s">
        <v>1015</v>
      </c>
      <c r="B11" s="29">
        <v>8060</v>
      </c>
      <c r="C11" s="29">
        <v>498</v>
      </c>
      <c r="D11" s="29">
        <v>7557</v>
      </c>
      <c r="E11" s="29">
        <v>5</v>
      </c>
      <c r="F11" s="29">
        <v>6.1824953445065098</v>
      </c>
      <c r="G11" s="29">
        <v>93.817504655493394</v>
      </c>
    </row>
    <row r="12" spans="1:7" x14ac:dyDescent="0.25">
      <c r="A12" t="s">
        <v>1016</v>
      </c>
      <c r="B12" s="29">
        <v>178</v>
      </c>
      <c r="C12" s="29">
        <v>14</v>
      </c>
      <c r="D12" s="29">
        <v>164</v>
      </c>
      <c r="E12" s="29" t="s">
        <v>2072</v>
      </c>
      <c r="F12" s="29">
        <v>7.8651685393258397</v>
      </c>
      <c r="G12" s="29">
        <v>92.134831460674107</v>
      </c>
    </row>
    <row r="13" spans="1:7" x14ac:dyDescent="0.25">
      <c r="A13" t="s">
        <v>1017</v>
      </c>
      <c r="B13" s="29">
        <v>223</v>
      </c>
      <c r="C13" s="29">
        <v>11</v>
      </c>
      <c r="D13" s="29">
        <v>212</v>
      </c>
      <c r="E13" s="29" t="s">
        <v>2072</v>
      </c>
      <c r="F13" s="29">
        <v>4.9327354260089598</v>
      </c>
      <c r="G13" s="29">
        <v>95.067264573990997</v>
      </c>
    </row>
    <row r="14" spans="1:7" x14ac:dyDescent="0.25">
      <c r="A14" t="s">
        <v>1018</v>
      </c>
      <c r="B14" s="29">
        <v>3717</v>
      </c>
      <c r="C14" s="29">
        <v>224</v>
      </c>
      <c r="D14" s="29">
        <v>3491</v>
      </c>
      <c r="E14" s="29">
        <v>2</v>
      </c>
      <c r="F14" s="29">
        <v>6.0296096904441399</v>
      </c>
      <c r="G14" s="29">
        <v>93.970390309555796</v>
      </c>
    </row>
    <row r="15" spans="1:7" x14ac:dyDescent="0.25">
      <c r="A15" t="s">
        <v>1019</v>
      </c>
      <c r="B15" s="29">
        <v>210</v>
      </c>
      <c r="C15" s="29">
        <v>13</v>
      </c>
      <c r="D15" s="29">
        <v>197</v>
      </c>
      <c r="E15" s="29" t="s">
        <v>2072</v>
      </c>
      <c r="F15" s="29">
        <v>6.1904761904761898</v>
      </c>
      <c r="G15" s="29">
        <v>93.809523809523796</v>
      </c>
    </row>
    <row r="16" spans="1:7" x14ac:dyDescent="0.25">
      <c r="A16" t="s">
        <v>112</v>
      </c>
      <c r="B16" s="29">
        <v>100</v>
      </c>
      <c r="C16" s="29">
        <v>14</v>
      </c>
      <c r="D16" s="29">
        <v>86</v>
      </c>
      <c r="E16" s="29" t="s">
        <v>2072</v>
      </c>
      <c r="F16" s="29">
        <v>14</v>
      </c>
      <c r="G16" s="29">
        <v>86</v>
      </c>
    </row>
    <row r="17" spans="1:7" x14ac:dyDescent="0.25">
      <c r="A17" t="s">
        <v>1020</v>
      </c>
      <c r="B17" s="29">
        <v>51885</v>
      </c>
      <c r="C17" s="29">
        <v>3197</v>
      </c>
      <c r="D17" s="29">
        <v>48666</v>
      </c>
      <c r="E17" s="29">
        <v>22</v>
      </c>
      <c r="F17" s="29">
        <v>6.1643175288741396</v>
      </c>
      <c r="G17" s="29">
        <v>93.835682471125807</v>
      </c>
    </row>
    <row r="18" spans="1:7" x14ac:dyDescent="0.25">
      <c r="A18" t="s">
        <v>1021</v>
      </c>
      <c r="B18" s="29">
        <v>3532</v>
      </c>
      <c r="C18" s="29">
        <v>286</v>
      </c>
      <c r="D18" s="29">
        <v>3243</v>
      </c>
      <c r="E18" s="29">
        <v>3</v>
      </c>
      <c r="F18" s="29">
        <v>8.1042788325304596</v>
      </c>
      <c r="G18" s="29">
        <v>91.895721167469503</v>
      </c>
    </row>
    <row r="19" spans="1:7" x14ac:dyDescent="0.25">
      <c r="A19" t="s">
        <v>1022</v>
      </c>
      <c r="B19" s="29">
        <v>943</v>
      </c>
      <c r="C19" s="29">
        <v>39</v>
      </c>
      <c r="D19" s="29">
        <v>904</v>
      </c>
      <c r="E19" s="29" t="s">
        <v>2072</v>
      </c>
      <c r="F19" s="29">
        <v>4.135737009544</v>
      </c>
      <c r="G19" s="29">
        <v>95.864262990455998</v>
      </c>
    </row>
    <row r="20" spans="1:7" x14ac:dyDescent="0.25">
      <c r="A20" t="s">
        <v>1023</v>
      </c>
      <c r="B20" s="29">
        <v>1373</v>
      </c>
      <c r="C20" s="29">
        <v>95</v>
      </c>
      <c r="D20" s="29">
        <v>1277</v>
      </c>
      <c r="E20" s="29">
        <v>1</v>
      </c>
      <c r="F20" s="29">
        <v>6.9241982507288604</v>
      </c>
      <c r="G20" s="29">
        <v>93.075801749271093</v>
      </c>
    </row>
    <row r="21" spans="1:7" x14ac:dyDescent="0.25">
      <c r="A21" t="s">
        <v>1024</v>
      </c>
      <c r="B21" s="29">
        <v>3656</v>
      </c>
      <c r="C21" s="29">
        <v>192</v>
      </c>
      <c r="D21" s="29">
        <v>3454</v>
      </c>
      <c r="E21" s="29">
        <v>10</v>
      </c>
      <c r="F21" s="29">
        <v>5.2660449808008698</v>
      </c>
      <c r="G21" s="29">
        <v>94.733955019199101</v>
      </c>
    </row>
    <row r="22" spans="1:7" x14ac:dyDescent="0.25">
      <c r="A22" t="s">
        <v>1025</v>
      </c>
      <c r="B22" s="29">
        <v>3037</v>
      </c>
      <c r="C22" s="29">
        <v>149</v>
      </c>
      <c r="D22" s="29">
        <v>2888</v>
      </c>
      <c r="E22" s="29" t="s">
        <v>2072</v>
      </c>
      <c r="F22" s="29">
        <v>4.9061573921633101</v>
      </c>
      <c r="G22" s="29">
        <v>95.093842607836606</v>
      </c>
    </row>
    <row r="23" spans="1:7" x14ac:dyDescent="0.25">
      <c r="A23" t="s">
        <v>1026</v>
      </c>
      <c r="B23" s="29">
        <v>5196</v>
      </c>
      <c r="C23" s="29">
        <v>332</v>
      </c>
      <c r="D23" s="29">
        <v>4860</v>
      </c>
      <c r="E23" s="29">
        <v>4</v>
      </c>
      <c r="F23" s="29">
        <v>6.3944530046224903</v>
      </c>
      <c r="G23" s="29">
        <v>93.605546995377495</v>
      </c>
    </row>
    <row r="24" spans="1:7" x14ac:dyDescent="0.25">
      <c r="A24" t="s">
        <v>1027</v>
      </c>
      <c r="B24" s="29">
        <v>11662</v>
      </c>
      <c r="C24" s="29">
        <v>804</v>
      </c>
      <c r="D24" s="29">
        <v>10853</v>
      </c>
      <c r="E24" s="29">
        <v>5</v>
      </c>
      <c r="F24" s="29">
        <v>6.8971433473449402</v>
      </c>
      <c r="G24" s="29">
        <v>93.102856652655007</v>
      </c>
    </row>
    <row r="25" spans="1:7" x14ac:dyDescent="0.25">
      <c r="A25" t="s">
        <v>1028</v>
      </c>
      <c r="B25" s="29">
        <v>2834</v>
      </c>
      <c r="C25" s="29">
        <v>179</v>
      </c>
      <c r="D25" s="29">
        <v>2655</v>
      </c>
      <c r="E25" s="29" t="s">
        <v>2072</v>
      </c>
      <c r="F25" s="29">
        <v>6.3161609033168604</v>
      </c>
      <c r="G25" s="29">
        <v>93.683839096683101</v>
      </c>
    </row>
    <row r="26" spans="1:7" x14ac:dyDescent="0.25">
      <c r="A26" t="s">
        <v>1029</v>
      </c>
      <c r="B26" s="29">
        <v>6513</v>
      </c>
      <c r="C26" s="29">
        <v>398</v>
      </c>
      <c r="D26" s="29">
        <v>6113</v>
      </c>
      <c r="E26" s="29">
        <v>2</v>
      </c>
      <c r="F26" s="29">
        <v>6.11273229918599</v>
      </c>
      <c r="G26" s="29">
        <v>93.887267700813993</v>
      </c>
    </row>
    <row r="27" spans="1:7" x14ac:dyDescent="0.25">
      <c r="A27" t="s">
        <v>1030</v>
      </c>
      <c r="B27" s="29">
        <v>8214</v>
      </c>
      <c r="C27" s="29">
        <v>498</v>
      </c>
      <c r="D27" s="29">
        <v>7713</v>
      </c>
      <c r="E27" s="29">
        <v>3</v>
      </c>
      <c r="F27" s="29">
        <v>6.06503470953598</v>
      </c>
      <c r="G27" s="29">
        <v>93.934965290464007</v>
      </c>
    </row>
    <row r="28" spans="1:7" x14ac:dyDescent="0.25">
      <c r="A28" t="s">
        <v>1031</v>
      </c>
      <c r="B28" s="29">
        <v>179</v>
      </c>
      <c r="C28" s="29">
        <v>7</v>
      </c>
      <c r="D28" s="29">
        <v>172</v>
      </c>
      <c r="E28" s="29" t="s">
        <v>2072</v>
      </c>
      <c r="F28" s="29">
        <v>3.91061452513966</v>
      </c>
      <c r="G28" s="29">
        <v>96.089385474860293</v>
      </c>
    </row>
    <row r="29" spans="1:7" x14ac:dyDescent="0.25">
      <c r="A29" t="s">
        <v>1032</v>
      </c>
      <c r="B29" s="29">
        <v>220</v>
      </c>
      <c r="C29" s="29">
        <v>11</v>
      </c>
      <c r="D29" s="29">
        <v>209</v>
      </c>
      <c r="E29" s="29" t="s">
        <v>2072</v>
      </c>
      <c r="F29" s="29">
        <v>5</v>
      </c>
      <c r="G29" s="29">
        <v>95</v>
      </c>
    </row>
    <row r="30" spans="1:7" x14ac:dyDescent="0.25">
      <c r="A30" t="s">
        <v>1033</v>
      </c>
      <c r="B30" s="29">
        <v>3674</v>
      </c>
      <c r="C30" s="29">
        <v>227</v>
      </c>
      <c r="D30" s="29">
        <v>3444</v>
      </c>
      <c r="E30" s="29">
        <v>3</v>
      </c>
      <c r="F30" s="29">
        <v>6.1836011985834904</v>
      </c>
      <c r="G30" s="29">
        <v>93.816398801416497</v>
      </c>
    </row>
    <row r="31" spans="1:7" x14ac:dyDescent="0.25">
      <c r="A31" t="s">
        <v>1034</v>
      </c>
      <c r="B31" s="29">
        <v>212</v>
      </c>
      <c r="C31" s="29">
        <v>10</v>
      </c>
      <c r="D31" s="29">
        <v>202</v>
      </c>
      <c r="E31" s="29" t="s">
        <v>2072</v>
      </c>
      <c r="F31" s="29">
        <v>4.7169811320754702</v>
      </c>
      <c r="G31" s="29">
        <v>95.283018867924497</v>
      </c>
    </row>
    <row r="32" spans="1:7" x14ac:dyDescent="0.25">
      <c r="A32" t="s">
        <v>116</v>
      </c>
      <c r="B32" s="29">
        <v>149</v>
      </c>
      <c r="C32" s="29">
        <v>16</v>
      </c>
      <c r="D32" s="29">
        <v>133</v>
      </c>
      <c r="E32" s="29" t="s">
        <v>2072</v>
      </c>
      <c r="F32" s="29">
        <v>10.738255033557</v>
      </c>
      <c r="G32" s="29">
        <v>89.261744966442905</v>
      </c>
    </row>
    <row r="33" spans="1:7" x14ac:dyDescent="0.25">
      <c r="A33" t="s">
        <v>1035</v>
      </c>
      <c r="B33" s="29">
        <v>51394</v>
      </c>
      <c r="C33" s="29">
        <v>3243</v>
      </c>
      <c r="D33" s="29">
        <v>48120</v>
      </c>
      <c r="E33" s="29">
        <v>31</v>
      </c>
      <c r="F33" s="29">
        <v>6.31388353484025</v>
      </c>
      <c r="G33" s="29">
        <v>93.686116465159699</v>
      </c>
    </row>
    <row r="34" spans="1:7" x14ac:dyDescent="0.25">
      <c r="A34" t="s">
        <v>1036</v>
      </c>
      <c r="B34" s="29">
        <v>3694</v>
      </c>
      <c r="C34" s="29">
        <v>252</v>
      </c>
      <c r="D34" s="29">
        <v>3441</v>
      </c>
      <c r="E34" s="29">
        <v>1</v>
      </c>
      <c r="F34" s="29">
        <v>6.8237205523964199</v>
      </c>
      <c r="G34" s="29">
        <v>93.176279447603505</v>
      </c>
    </row>
    <row r="35" spans="1:7" x14ac:dyDescent="0.25">
      <c r="A35" t="s">
        <v>1037</v>
      </c>
      <c r="B35" s="29">
        <v>1034</v>
      </c>
      <c r="C35" s="29">
        <v>50</v>
      </c>
      <c r="D35" s="29">
        <v>984</v>
      </c>
      <c r="E35" s="29" t="s">
        <v>2072</v>
      </c>
      <c r="F35" s="29">
        <v>4.8355899419729198</v>
      </c>
      <c r="G35" s="29">
        <v>95.164410058027002</v>
      </c>
    </row>
    <row r="36" spans="1:7" x14ac:dyDescent="0.25">
      <c r="A36" t="s">
        <v>1038</v>
      </c>
      <c r="B36" s="29">
        <v>1425</v>
      </c>
      <c r="C36" s="29">
        <v>98</v>
      </c>
      <c r="D36" s="29">
        <v>1327</v>
      </c>
      <c r="E36" s="29" t="s">
        <v>2072</v>
      </c>
      <c r="F36" s="29">
        <v>6.8771929824561404</v>
      </c>
      <c r="G36" s="29">
        <v>93.122807017543806</v>
      </c>
    </row>
    <row r="37" spans="1:7" x14ac:dyDescent="0.25">
      <c r="A37" t="s">
        <v>1039</v>
      </c>
      <c r="B37" s="29">
        <v>3796</v>
      </c>
      <c r="C37" s="29">
        <v>200</v>
      </c>
      <c r="D37" s="29">
        <v>3595</v>
      </c>
      <c r="E37" s="29">
        <v>1</v>
      </c>
      <c r="F37" s="29">
        <v>5.2700922266139596</v>
      </c>
      <c r="G37" s="29">
        <v>94.729907773386003</v>
      </c>
    </row>
    <row r="38" spans="1:7" x14ac:dyDescent="0.25">
      <c r="A38" t="s">
        <v>1040</v>
      </c>
      <c r="B38" s="29">
        <v>3136</v>
      </c>
      <c r="C38" s="29">
        <v>174</v>
      </c>
      <c r="D38" s="29">
        <v>2962</v>
      </c>
      <c r="E38" s="29" t="s">
        <v>2072</v>
      </c>
      <c r="F38" s="29">
        <v>5.5484693877550999</v>
      </c>
      <c r="G38" s="29">
        <v>94.451530612244895</v>
      </c>
    </row>
    <row r="39" spans="1:7" x14ac:dyDescent="0.25">
      <c r="A39" t="s">
        <v>1041</v>
      </c>
      <c r="B39" s="29">
        <v>5657</v>
      </c>
      <c r="C39" s="29">
        <v>340</v>
      </c>
      <c r="D39" s="29">
        <v>5316</v>
      </c>
      <c r="E39" s="29">
        <v>1</v>
      </c>
      <c r="F39" s="29">
        <v>6.0113154172560099</v>
      </c>
      <c r="G39" s="29">
        <v>93.9886845827439</v>
      </c>
    </row>
    <row r="40" spans="1:7" x14ac:dyDescent="0.25">
      <c r="A40" t="s">
        <v>1042</v>
      </c>
      <c r="B40" s="29">
        <v>11845</v>
      </c>
      <c r="C40" s="29">
        <v>736</v>
      </c>
      <c r="D40" s="29">
        <v>11103</v>
      </c>
      <c r="E40" s="29">
        <v>6</v>
      </c>
      <c r="F40" s="29">
        <v>6.2167412788242196</v>
      </c>
      <c r="G40" s="29">
        <v>93.783258721175699</v>
      </c>
    </row>
    <row r="41" spans="1:7" x14ac:dyDescent="0.25">
      <c r="A41" t="s">
        <v>1043</v>
      </c>
      <c r="B41" s="29">
        <v>2833</v>
      </c>
      <c r="C41" s="29">
        <v>166</v>
      </c>
      <c r="D41" s="29">
        <v>2664</v>
      </c>
      <c r="E41" s="29">
        <v>3</v>
      </c>
      <c r="F41" s="29">
        <v>5.8657243816254399</v>
      </c>
      <c r="G41" s="29">
        <v>94.134275618374502</v>
      </c>
    </row>
    <row r="42" spans="1:7" x14ac:dyDescent="0.25">
      <c r="A42" t="s">
        <v>1044</v>
      </c>
      <c r="B42" s="29">
        <v>6998</v>
      </c>
      <c r="C42" s="29">
        <v>388</v>
      </c>
      <c r="D42" s="29">
        <v>6608</v>
      </c>
      <c r="E42" s="29">
        <v>2</v>
      </c>
      <c r="F42" s="29">
        <v>5.5460263007432804</v>
      </c>
      <c r="G42" s="29">
        <v>94.453973699256693</v>
      </c>
    </row>
    <row r="43" spans="1:7" x14ac:dyDescent="0.25">
      <c r="A43" t="s">
        <v>1045</v>
      </c>
      <c r="B43" s="29">
        <v>8464</v>
      </c>
      <c r="C43" s="29">
        <v>470</v>
      </c>
      <c r="D43" s="29">
        <v>7992</v>
      </c>
      <c r="E43" s="29">
        <v>2</v>
      </c>
      <c r="F43" s="29">
        <v>5.5542424958638597</v>
      </c>
      <c r="G43" s="29">
        <v>94.445757504136097</v>
      </c>
    </row>
    <row r="44" spans="1:7" x14ac:dyDescent="0.25">
      <c r="A44" t="s">
        <v>1046</v>
      </c>
      <c r="B44" s="29">
        <v>200</v>
      </c>
      <c r="C44" s="29">
        <v>11</v>
      </c>
      <c r="D44" s="29">
        <v>189</v>
      </c>
      <c r="E44" s="29" t="s">
        <v>2072</v>
      </c>
      <c r="F44" s="29">
        <v>5.5</v>
      </c>
      <c r="G44" s="29">
        <v>94.5</v>
      </c>
    </row>
    <row r="45" spans="1:7" x14ac:dyDescent="0.25">
      <c r="A45" t="s">
        <v>1047</v>
      </c>
      <c r="B45" s="29">
        <v>257</v>
      </c>
      <c r="C45" s="29">
        <v>13</v>
      </c>
      <c r="D45" s="29">
        <v>244</v>
      </c>
      <c r="E45" s="29" t="s">
        <v>2072</v>
      </c>
      <c r="F45" s="29">
        <v>5.0583657587548601</v>
      </c>
      <c r="G45" s="29">
        <v>94.941634241245097</v>
      </c>
    </row>
    <row r="46" spans="1:7" x14ac:dyDescent="0.25">
      <c r="A46" t="s">
        <v>1048</v>
      </c>
      <c r="B46" s="29">
        <v>3601</v>
      </c>
      <c r="C46" s="29">
        <v>224</v>
      </c>
      <c r="D46" s="29">
        <v>3377</v>
      </c>
      <c r="E46" s="29" t="s">
        <v>2072</v>
      </c>
      <c r="F46" s="29">
        <v>6.2204943071369003</v>
      </c>
      <c r="G46" s="29">
        <v>93.779505692863097</v>
      </c>
    </row>
    <row r="47" spans="1:7" x14ac:dyDescent="0.25">
      <c r="A47" t="s">
        <v>1049</v>
      </c>
      <c r="B47" s="29">
        <v>270</v>
      </c>
      <c r="C47" s="29">
        <v>15</v>
      </c>
      <c r="D47" s="29">
        <v>254</v>
      </c>
      <c r="E47" s="29">
        <v>1</v>
      </c>
      <c r="F47" s="29">
        <v>5.5762081784386597</v>
      </c>
      <c r="G47" s="29">
        <v>94.423791821561295</v>
      </c>
    </row>
    <row r="48" spans="1:7" x14ac:dyDescent="0.25">
      <c r="A48" t="s">
        <v>120</v>
      </c>
      <c r="B48" s="29">
        <v>162</v>
      </c>
      <c r="C48" s="29">
        <v>19</v>
      </c>
      <c r="D48" s="29">
        <v>143</v>
      </c>
      <c r="E48" s="29" t="s">
        <v>2072</v>
      </c>
      <c r="F48" s="29">
        <v>11.7283950617283</v>
      </c>
      <c r="G48" s="29">
        <v>88.271604938271594</v>
      </c>
    </row>
    <row r="49" spans="1:7" x14ac:dyDescent="0.25">
      <c r="A49" t="s">
        <v>1050</v>
      </c>
      <c r="B49" s="29">
        <v>53372</v>
      </c>
      <c r="C49" s="29">
        <v>3156</v>
      </c>
      <c r="D49" s="29">
        <v>50199</v>
      </c>
      <c r="E49" s="29">
        <v>17</v>
      </c>
      <c r="F49" s="29">
        <v>5.9150969918470597</v>
      </c>
      <c r="G49" s="29">
        <v>94.084903008152907</v>
      </c>
    </row>
    <row r="50" spans="1:7" x14ac:dyDescent="0.25">
      <c r="A50" t="s">
        <v>1051</v>
      </c>
      <c r="B50" s="29">
        <v>3743</v>
      </c>
      <c r="C50" s="29">
        <v>262</v>
      </c>
      <c r="D50" s="29">
        <v>3481</v>
      </c>
      <c r="E50" s="29" t="s">
        <v>2072</v>
      </c>
      <c r="F50" s="29">
        <v>6.9997328346246297</v>
      </c>
      <c r="G50" s="29">
        <v>93.000267165375305</v>
      </c>
    </row>
    <row r="51" spans="1:7" x14ac:dyDescent="0.25">
      <c r="A51" t="s">
        <v>1052</v>
      </c>
      <c r="B51" s="29">
        <v>1057</v>
      </c>
      <c r="C51" s="29">
        <v>59</v>
      </c>
      <c r="D51" s="29">
        <v>998</v>
      </c>
      <c r="E51" s="29" t="s">
        <v>2072</v>
      </c>
      <c r="F51" s="29">
        <v>5.5818353831598797</v>
      </c>
      <c r="G51" s="29">
        <v>94.418164616840102</v>
      </c>
    </row>
    <row r="52" spans="1:7" x14ac:dyDescent="0.25">
      <c r="A52" t="s">
        <v>1053</v>
      </c>
      <c r="B52" s="29">
        <v>1423</v>
      </c>
      <c r="C52" s="29">
        <v>86</v>
      </c>
      <c r="D52" s="29">
        <v>1336</v>
      </c>
      <c r="E52" s="29">
        <v>1</v>
      </c>
      <c r="F52" s="29">
        <v>6.0478199718705996</v>
      </c>
      <c r="G52" s="29">
        <v>93.952180028129305</v>
      </c>
    </row>
    <row r="53" spans="1:7" x14ac:dyDescent="0.25">
      <c r="A53" t="s">
        <v>1054</v>
      </c>
      <c r="B53" s="29">
        <v>4065</v>
      </c>
      <c r="C53" s="29">
        <v>213</v>
      </c>
      <c r="D53" s="29">
        <v>3835</v>
      </c>
      <c r="E53" s="29">
        <v>17</v>
      </c>
      <c r="F53" s="29">
        <v>5.26185770750988</v>
      </c>
      <c r="G53" s="29">
        <v>94.738142292490096</v>
      </c>
    </row>
    <row r="54" spans="1:7" x14ac:dyDescent="0.25">
      <c r="A54" t="s">
        <v>1055</v>
      </c>
      <c r="B54" s="29">
        <v>3239</v>
      </c>
      <c r="C54" s="29">
        <v>153</v>
      </c>
      <c r="D54" s="29">
        <v>3086</v>
      </c>
      <c r="E54" s="29" t="s">
        <v>2072</v>
      </c>
      <c r="F54" s="29">
        <v>4.7236801481938802</v>
      </c>
      <c r="G54" s="29">
        <v>95.276319851806093</v>
      </c>
    </row>
    <row r="55" spans="1:7" x14ac:dyDescent="0.25">
      <c r="A55" t="s">
        <v>1056</v>
      </c>
      <c r="B55" s="29">
        <v>5898</v>
      </c>
      <c r="C55" s="29">
        <v>389</v>
      </c>
      <c r="D55" s="29">
        <v>5499</v>
      </c>
      <c r="E55" s="29">
        <v>10</v>
      </c>
      <c r="F55" s="29">
        <v>6.6066576086956497</v>
      </c>
      <c r="G55" s="29">
        <v>93.393342391304301</v>
      </c>
    </row>
    <row r="56" spans="1:7" x14ac:dyDescent="0.25">
      <c r="A56" t="s">
        <v>1057</v>
      </c>
      <c r="B56" s="29">
        <v>12664</v>
      </c>
      <c r="C56" s="29">
        <v>775</v>
      </c>
      <c r="D56" s="29">
        <v>11884</v>
      </c>
      <c r="E56" s="29">
        <v>5</v>
      </c>
      <c r="F56" s="29">
        <v>6.1221265502804298</v>
      </c>
      <c r="G56" s="29">
        <v>93.877873449719502</v>
      </c>
    </row>
    <row r="57" spans="1:7" x14ac:dyDescent="0.25">
      <c r="A57" t="s">
        <v>1058</v>
      </c>
      <c r="B57" s="29">
        <v>2905</v>
      </c>
      <c r="C57" s="29">
        <v>158</v>
      </c>
      <c r="D57" s="29">
        <v>2747</v>
      </c>
      <c r="E57" s="29" t="s">
        <v>2072</v>
      </c>
      <c r="F57" s="29">
        <v>5.43889845094664</v>
      </c>
      <c r="G57" s="29">
        <v>94.561101549053305</v>
      </c>
    </row>
    <row r="58" spans="1:7" x14ac:dyDescent="0.25">
      <c r="A58" t="s">
        <v>1059</v>
      </c>
      <c r="B58" s="29">
        <v>7001</v>
      </c>
      <c r="C58" s="29">
        <v>398</v>
      </c>
      <c r="D58" s="29">
        <v>6600</v>
      </c>
      <c r="E58" s="29">
        <v>3</v>
      </c>
      <c r="F58" s="29">
        <v>5.6873392397827898</v>
      </c>
      <c r="G58" s="29">
        <v>94.312660760217199</v>
      </c>
    </row>
    <row r="59" spans="1:7" x14ac:dyDescent="0.25">
      <c r="A59" t="s">
        <v>1060</v>
      </c>
      <c r="B59" s="29">
        <v>9174</v>
      </c>
      <c r="C59" s="29">
        <v>527</v>
      </c>
      <c r="D59" s="29">
        <v>8642</v>
      </c>
      <c r="E59" s="29">
        <v>5</v>
      </c>
      <c r="F59" s="29">
        <v>5.74762787654051</v>
      </c>
      <c r="G59" s="29">
        <v>94.252372123459395</v>
      </c>
    </row>
    <row r="60" spans="1:7" x14ac:dyDescent="0.25">
      <c r="A60" t="s">
        <v>1061</v>
      </c>
      <c r="B60" s="29">
        <v>193</v>
      </c>
      <c r="C60" s="29">
        <v>13</v>
      </c>
      <c r="D60" s="29">
        <v>180</v>
      </c>
      <c r="E60" s="29" t="s">
        <v>2072</v>
      </c>
      <c r="F60" s="29">
        <v>6.7357512953367804</v>
      </c>
      <c r="G60" s="29">
        <v>93.264248704663203</v>
      </c>
    </row>
    <row r="61" spans="1:7" x14ac:dyDescent="0.25">
      <c r="A61" t="s">
        <v>1062</v>
      </c>
      <c r="B61" s="29">
        <v>210</v>
      </c>
      <c r="C61" s="29">
        <v>7</v>
      </c>
      <c r="D61" s="29">
        <v>203</v>
      </c>
      <c r="E61" s="29" t="s">
        <v>2072</v>
      </c>
      <c r="F61" s="29">
        <v>3.3333333333333299</v>
      </c>
      <c r="G61" s="29">
        <v>96.6666666666666</v>
      </c>
    </row>
    <row r="62" spans="1:7" x14ac:dyDescent="0.25">
      <c r="A62" t="s">
        <v>1063</v>
      </c>
      <c r="B62" s="29">
        <v>4231</v>
      </c>
      <c r="C62" s="29">
        <v>258</v>
      </c>
      <c r="D62" s="29">
        <v>3972</v>
      </c>
      <c r="E62" s="29">
        <v>1</v>
      </c>
      <c r="F62" s="29">
        <v>6.0992907801418399</v>
      </c>
      <c r="G62" s="29">
        <v>93.900709219858101</v>
      </c>
    </row>
    <row r="63" spans="1:7" x14ac:dyDescent="0.25">
      <c r="A63" t="s">
        <v>1064</v>
      </c>
      <c r="B63" s="29">
        <v>242</v>
      </c>
      <c r="C63" s="29">
        <v>9</v>
      </c>
      <c r="D63" s="29">
        <v>233</v>
      </c>
      <c r="E63" s="29" t="s">
        <v>2072</v>
      </c>
      <c r="F63" s="29">
        <v>3.71900826446281</v>
      </c>
      <c r="G63" s="29">
        <v>96.2809917355371</v>
      </c>
    </row>
    <row r="64" spans="1:7" x14ac:dyDescent="0.25">
      <c r="A64" t="s">
        <v>124</v>
      </c>
      <c r="B64" s="29">
        <v>134</v>
      </c>
      <c r="C64" s="29">
        <v>17</v>
      </c>
      <c r="D64" s="29">
        <v>117</v>
      </c>
      <c r="E64" s="29" t="s">
        <v>2072</v>
      </c>
      <c r="F64" s="29">
        <v>12.686567164179101</v>
      </c>
      <c r="G64" s="29">
        <v>87.313432835820805</v>
      </c>
    </row>
    <row r="65" spans="1:7" x14ac:dyDescent="0.25">
      <c r="A65" t="s">
        <v>1065</v>
      </c>
      <c r="B65" s="29">
        <v>56179</v>
      </c>
      <c r="C65" s="29">
        <v>3324</v>
      </c>
      <c r="D65" s="29">
        <v>52813</v>
      </c>
      <c r="E65" s="29">
        <v>42</v>
      </c>
      <c r="F65" s="29">
        <v>5.9212284233215096</v>
      </c>
      <c r="G65" s="29">
        <v>94.078771576678406</v>
      </c>
    </row>
    <row r="66" spans="1:7" x14ac:dyDescent="0.25">
      <c r="A66" t="s">
        <v>1066</v>
      </c>
      <c r="B66" s="29">
        <v>3782</v>
      </c>
      <c r="C66" s="29">
        <v>244</v>
      </c>
      <c r="D66" s="29">
        <v>3537</v>
      </c>
      <c r="E66" s="29">
        <v>1</v>
      </c>
      <c r="F66" s="29">
        <v>6.4533192277175297</v>
      </c>
      <c r="G66" s="29">
        <v>93.5466807722824</v>
      </c>
    </row>
    <row r="67" spans="1:7" x14ac:dyDescent="0.25">
      <c r="A67" t="s">
        <v>1067</v>
      </c>
      <c r="B67" s="29">
        <v>1071</v>
      </c>
      <c r="C67" s="29">
        <v>64</v>
      </c>
      <c r="D67" s="29">
        <v>1007</v>
      </c>
      <c r="E67" s="29" t="s">
        <v>2072</v>
      </c>
      <c r="F67" s="29">
        <v>5.9757236227824402</v>
      </c>
      <c r="G67" s="29">
        <v>94.024276377217504</v>
      </c>
    </row>
    <row r="68" spans="1:7" x14ac:dyDescent="0.25">
      <c r="A68" t="s">
        <v>1068</v>
      </c>
      <c r="B68" s="29">
        <v>1391</v>
      </c>
      <c r="C68" s="29">
        <v>79</v>
      </c>
      <c r="D68" s="29">
        <v>1312</v>
      </c>
      <c r="E68" s="29" t="s">
        <v>2072</v>
      </c>
      <c r="F68" s="29">
        <v>5.6793673616103497</v>
      </c>
      <c r="G68" s="29">
        <v>94.320632638389597</v>
      </c>
    </row>
    <row r="69" spans="1:7" x14ac:dyDescent="0.25">
      <c r="A69" t="s">
        <v>1069</v>
      </c>
      <c r="B69" s="29">
        <v>4112</v>
      </c>
      <c r="C69" s="29">
        <v>208</v>
      </c>
      <c r="D69" s="29">
        <v>3867</v>
      </c>
      <c r="E69" s="29">
        <v>37</v>
      </c>
      <c r="F69" s="29">
        <v>5.1042944785276001</v>
      </c>
      <c r="G69" s="29">
        <v>94.895705521472394</v>
      </c>
    </row>
    <row r="70" spans="1:7" x14ac:dyDescent="0.25">
      <c r="A70" t="s">
        <v>1070</v>
      </c>
      <c r="B70" s="29">
        <v>3179</v>
      </c>
      <c r="C70" s="29">
        <v>164</v>
      </c>
      <c r="D70" s="29">
        <v>3014</v>
      </c>
      <c r="E70" s="29">
        <v>1</v>
      </c>
      <c r="F70" s="29">
        <v>5.16047828823159</v>
      </c>
      <c r="G70" s="29">
        <v>94.839521711768398</v>
      </c>
    </row>
    <row r="71" spans="1:7" x14ac:dyDescent="0.25">
      <c r="A71" t="s">
        <v>1071</v>
      </c>
      <c r="B71" s="29">
        <v>6023</v>
      </c>
      <c r="C71" s="29">
        <v>368</v>
      </c>
      <c r="D71" s="29">
        <v>5655</v>
      </c>
      <c r="E71" s="29" t="s">
        <v>2072</v>
      </c>
      <c r="F71" s="29">
        <v>6.1099120039847197</v>
      </c>
      <c r="G71" s="29">
        <v>93.890087996015197</v>
      </c>
    </row>
    <row r="72" spans="1:7" x14ac:dyDescent="0.25">
      <c r="A72" t="s">
        <v>1072</v>
      </c>
      <c r="B72" s="29">
        <v>12647</v>
      </c>
      <c r="C72" s="29">
        <v>840</v>
      </c>
      <c r="D72" s="29">
        <v>11806</v>
      </c>
      <c r="E72" s="29">
        <v>1</v>
      </c>
      <c r="F72" s="29">
        <v>6.6424165744108796</v>
      </c>
      <c r="G72" s="29">
        <v>93.357583425589098</v>
      </c>
    </row>
    <row r="73" spans="1:7" x14ac:dyDescent="0.25">
      <c r="A73" t="s">
        <v>1073</v>
      </c>
      <c r="B73" s="29">
        <v>3133</v>
      </c>
      <c r="C73" s="29">
        <v>184</v>
      </c>
      <c r="D73" s="29">
        <v>2949</v>
      </c>
      <c r="E73" s="29" t="s">
        <v>2072</v>
      </c>
      <c r="F73" s="29">
        <v>5.8729652090647901</v>
      </c>
      <c r="G73" s="29">
        <v>94.127034790935198</v>
      </c>
    </row>
    <row r="74" spans="1:7" x14ac:dyDescent="0.25">
      <c r="A74" t="s">
        <v>1074</v>
      </c>
      <c r="B74" s="29">
        <v>7100</v>
      </c>
      <c r="C74" s="29">
        <v>431</v>
      </c>
      <c r="D74" s="29">
        <v>6667</v>
      </c>
      <c r="E74" s="29">
        <v>2</v>
      </c>
      <c r="F74" s="29">
        <v>6.0721329952099099</v>
      </c>
      <c r="G74" s="29">
        <v>93.927867004790002</v>
      </c>
    </row>
    <row r="75" spans="1:7" x14ac:dyDescent="0.25">
      <c r="A75" t="s">
        <v>1075</v>
      </c>
      <c r="B75" s="29">
        <v>9245</v>
      </c>
      <c r="C75" s="29">
        <v>558</v>
      </c>
      <c r="D75" s="29">
        <v>8675</v>
      </c>
      <c r="E75" s="29">
        <v>12</v>
      </c>
      <c r="F75" s="29">
        <v>6.0435394779594898</v>
      </c>
      <c r="G75" s="29">
        <v>93.956460522040501</v>
      </c>
    </row>
    <row r="76" spans="1:7" x14ac:dyDescent="0.25">
      <c r="A76" t="s">
        <v>1076</v>
      </c>
      <c r="B76" s="29">
        <v>195</v>
      </c>
      <c r="C76" s="29">
        <v>10</v>
      </c>
      <c r="D76" s="29">
        <v>185</v>
      </c>
      <c r="E76" s="29" t="s">
        <v>2072</v>
      </c>
      <c r="F76" s="29">
        <v>5.1282051282051198</v>
      </c>
      <c r="G76" s="29">
        <v>94.871794871794805</v>
      </c>
    </row>
    <row r="77" spans="1:7" x14ac:dyDescent="0.25">
      <c r="A77" t="s">
        <v>1077</v>
      </c>
      <c r="B77" s="29">
        <v>245</v>
      </c>
      <c r="C77" s="29">
        <v>14</v>
      </c>
      <c r="D77" s="29">
        <v>231</v>
      </c>
      <c r="E77" s="29" t="s">
        <v>2072</v>
      </c>
      <c r="F77" s="29">
        <v>5.71428571428571</v>
      </c>
      <c r="G77" s="29">
        <v>94.285714285714207</v>
      </c>
    </row>
    <row r="78" spans="1:7" x14ac:dyDescent="0.25">
      <c r="A78" t="s">
        <v>1078</v>
      </c>
      <c r="B78" s="29">
        <v>4215</v>
      </c>
      <c r="C78" s="29">
        <v>267</v>
      </c>
      <c r="D78" s="29">
        <v>3947</v>
      </c>
      <c r="E78" s="29">
        <v>1</v>
      </c>
      <c r="F78" s="29">
        <v>6.3360227812055001</v>
      </c>
      <c r="G78" s="29">
        <v>93.6639772187944</v>
      </c>
    </row>
    <row r="79" spans="1:7" x14ac:dyDescent="0.25">
      <c r="A79" t="s">
        <v>1079</v>
      </c>
      <c r="B79" s="29">
        <v>237</v>
      </c>
      <c r="C79" s="29">
        <v>10</v>
      </c>
      <c r="D79" s="29">
        <v>227</v>
      </c>
      <c r="E79" s="29" t="s">
        <v>2072</v>
      </c>
      <c r="F79" s="29">
        <v>4.2194092827004201</v>
      </c>
      <c r="G79" s="29">
        <v>95.780590717299503</v>
      </c>
    </row>
    <row r="80" spans="1:7" x14ac:dyDescent="0.25">
      <c r="A80" t="s">
        <v>1080</v>
      </c>
      <c r="B80" s="29">
        <v>164</v>
      </c>
      <c r="C80" s="29">
        <v>24</v>
      </c>
      <c r="D80" s="29">
        <v>140</v>
      </c>
      <c r="E80" s="29" t="s">
        <v>2072</v>
      </c>
      <c r="F80" s="29">
        <v>14.634146341463399</v>
      </c>
      <c r="G80" s="29">
        <v>85.365853658536494</v>
      </c>
    </row>
    <row r="81" spans="1:7" x14ac:dyDescent="0.25">
      <c r="A81" t="s">
        <v>1081</v>
      </c>
      <c r="B81" s="29">
        <v>56739</v>
      </c>
      <c r="C81" s="29">
        <v>3465</v>
      </c>
      <c r="D81" s="29">
        <v>53219</v>
      </c>
      <c r="E81" s="29">
        <v>55</v>
      </c>
      <c r="F81" s="29">
        <v>6.1128360736715797</v>
      </c>
      <c r="G81" s="29">
        <v>93.887163926328398</v>
      </c>
    </row>
    <row r="82" spans="1:7" x14ac:dyDescent="0.25">
      <c r="A82" t="s">
        <v>1082</v>
      </c>
      <c r="B82" s="29">
        <v>3661</v>
      </c>
      <c r="C82" s="29">
        <v>211</v>
      </c>
      <c r="D82" s="29">
        <v>3449</v>
      </c>
      <c r="E82" s="29">
        <v>1</v>
      </c>
      <c r="F82" s="29">
        <v>5.7650273224043698</v>
      </c>
      <c r="G82" s="29">
        <v>94.234972677595593</v>
      </c>
    </row>
    <row r="83" spans="1:7" x14ac:dyDescent="0.25">
      <c r="A83" t="s">
        <v>1083</v>
      </c>
      <c r="B83" s="29">
        <v>1041</v>
      </c>
      <c r="C83" s="29">
        <v>64</v>
      </c>
      <c r="D83" s="29">
        <v>977</v>
      </c>
      <c r="E83" s="29" t="s">
        <v>2072</v>
      </c>
      <c r="F83" s="29">
        <v>6.1479346781940398</v>
      </c>
      <c r="G83" s="29">
        <v>93.852065321805895</v>
      </c>
    </row>
    <row r="84" spans="1:7" x14ac:dyDescent="0.25">
      <c r="A84" t="s">
        <v>1084</v>
      </c>
      <c r="B84" s="29">
        <v>1433</v>
      </c>
      <c r="C84" s="29">
        <v>73</v>
      </c>
      <c r="D84" s="29">
        <v>1360</v>
      </c>
      <c r="E84" s="29" t="s">
        <v>2072</v>
      </c>
      <c r="F84" s="29">
        <v>5.0942079553384501</v>
      </c>
      <c r="G84" s="29">
        <v>94.905792044661496</v>
      </c>
    </row>
    <row r="85" spans="1:7" x14ac:dyDescent="0.25">
      <c r="A85" t="s">
        <v>1085</v>
      </c>
      <c r="B85" s="29">
        <v>4036</v>
      </c>
      <c r="C85" s="29">
        <v>218</v>
      </c>
      <c r="D85" s="29">
        <v>3795</v>
      </c>
      <c r="E85" s="29">
        <v>23</v>
      </c>
      <c r="F85" s="29">
        <v>5.4323448791427804</v>
      </c>
      <c r="G85" s="29">
        <v>94.567655120857196</v>
      </c>
    </row>
    <row r="86" spans="1:7" x14ac:dyDescent="0.25">
      <c r="A86" t="s">
        <v>1086</v>
      </c>
      <c r="B86" s="29">
        <v>3203</v>
      </c>
      <c r="C86" s="29">
        <v>202</v>
      </c>
      <c r="D86" s="29">
        <v>3001</v>
      </c>
      <c r="E86" s="29" t="s">
        <v>2072</v>
      </c>
      <c r="F86" s="29">
        <v>6.3065875741492299</v>
      </c>
      <c r="G86" s="29">
        <v>93.693412425850696</v>
      </c>
    </row>
    <row r="87" spans="1:7" x14ac:dyDescent="0.25">
      <c r="A87" t="s">
        <v>1087</v>
      </c>
      <c r="B87" s="29">
        <v>6173</v>
      </c>
      <c r="C87" s="29">
        <v>349</v>
      </c>
      <c r="D87" s="29">
        <v>5824</v>
      </c>
      <c r="E87" s="29" t="s">
        <v>2072</v>
      </c>
      <c r="F87" s="29">
        <v>5.6536530050218596</v>
      </c>
      <c r="G87" s="29">
        <v>94.346346994978106</v>
      </c>
    </row>
    <row r="88" spans="1:7" x14ac:dyDescent="0.25">
      <c r="A88" t="s">
        <v>1088</v>
      </c>
      <c r="B88" s="29">
        <v>12737</v>
      </c>
      <c r="C88" s="29">
        <v>721</v>
      </c>
      <c r="D88" s="29">
        <v>12011</v>
      </c>
      <c r="E88" s="29">
        <v>5</v>
      </c>
      <c r="F88" s="29">
        <v>5.6628966383914499</v>
      </c>
      <c r="G88" s="29">
        <v>94.337103361608499</v>
      </c>
    </row>
    <row r="89" spans="1:7" x14ac:dyDescent="0.25">
      <c r="A89" t="s">
        <v>1089</v>
      </c>
      <c r="B89" s="29">
        <v>2986</v>
      </c>
      <c r="C89" s="29">
        <v>166</v>
      </c>
      <c r="D89" s="29">
        <v>2820</v>
      </c>
      <c r="E89" s="29" t="s">
        <v>2072</v>
      </c>
      <c r="F89" s="29">
        <v>5.5592766242464799</v>
      </c>
      <c r="G89" s="29">
        <v>94.440723375753507</v>
      </c>
    </row>
    <row r="90" spans="1:7" x14ac:dyDescent="0.25">
      <c r="A90" t="s">
        <v>1090</v>
      </c>
      <c r="B90" s="29">
        <v>6913</v>
      </c>
      <c r="C90" s="29">
        <v>379</v>
      </c>
      <c r="D90" s="29">
        <v>6532</v>
      </c>
      <c r="E90" s="29">
        <v>2</v>
      </c>
      <c r="F90" s="29">
        <v>5.4840109969613602</v>
      </c>
      <c r="G90" s="29">
        <v>94.515989003038598</v>
      </c>
    </row>
    <row r="91" spans="1:7" x14ac:dyDescent="0.25">
      <c r="A91" t="s">
        <v>1091</v>
      </c>
      <c r="B91" s="29">
        <v>8950</v>
      </c>
      <c r="C91" s="29">
        <v>510</v>
      </c>
      <c r="D91" s="29">
        <v>8435</v>
      </c>
      <c r="E91" s="29">
        <v>5</v>
      </c>
      <c r="F91" s="29">
        <v>5.7015092230296203</v>
      </c>
      <c r="G91" s="29">
        <v>94.298490776970297</v>
      </c>
    </row>
    <row r="92" spans="1:7" x14ac:dyDescent="0.25">
      <c r="A92" t="s">
        <v>1092</v>
      </c>
      <c r="B92" s="29">
        <v>184</v>
      </c>
      <c r="C92" s="29">
        <v>12</v>
      </c>
      <c r="D92" s="29">
        <v>172</v>
      </c>
      <c r="E92" s="29" t="s">
        <v>2072</v>
      </c>
      <c r="F92" s="29">
        <v>6.5217391304347796</v>
      </c>
      <c r="G92" s="29">
        <v>93.478260869565204</v>
      </c>
    </row>
    <row r="93" spans="1:7" x14ac:dyDescent="0.25">
      <c r="A93" t="s">
        <v>1093</v>
      </c>
      <c r="B93" s="29">
        <v>273</v>
      </c>
      <c r="C93" s="29">
        <v>12</v>
      </c>
      <c r="D93" s="29">
        <v>261</v>
      </c>
      <c r="E93" s="29" t="s">
        <v>2072</v>
      </c>
      <c r="F93" s="29">
        <v>4.3956043956043898</v>
      </c>
      <c r="G93" s="29">
        <v>95.604395604395606</v>
      </c>
    </row>
    <row r="94" spans="1:7" x14ac:dyDescent="0.25">
      <c r="A94" t="s">
        <v>1094</v>
      </c>
      <c r="B94" s="29">
        <v>4178</v>
      </c>
      <c r="C94" s="29">
        <v>242</v>
      </c>
      <c r="D94" s="29">
        <v>3936</v>
      </c>
      <c r="E94" s="29" t="s">
        <v>2072</v>
      </c>
      <c r="F94" s="29">
        <v>5.7922450933460903</v>
      </c>
      <c r="G94" s="29">
        <v>94.207754906653904</v>
      </c>
    </row>
    <row r="95" spans="1:7" x14ac:dyDescent="0.25">
      <c r="A95" t="s">
        <v>1095</v>
      </c>
      <c r="B95" s="29">
        <v>214</v>
      </c>
      <c r="C95" s="29">
        <v>16</v>
      </c>
      <c r="D95" s="29">
        <v>198</v>
      </c>
      <c r="E95" s="29" t="s">
        <v>2072</v>
      </c>
      <c r="F95" s="29">
        <v>7.4766355140186898</v>
      </c>
      <c r="G95" s="29">
        <v>92.523364485981304</v>
      </c>
    </row>
    <row r="96" spans="1:7" x14ac:dyDescent="0.25">
      <c r="A96" t="s">
        <v>1096</v>
      </c>
      <c r="B96" s="29">
        <v>228</v>
      </c>
      <c r="C96" s="29">
        <v>15</v>
      </c>
      <c r="D96" s="29">
        <v>212</v>
      </c>
      <c r="E96" s="29">
        <v>1</v>
      </c>
      <c r="F96" s="29">
        <v>6.6079295154185003</v>
      </c>
      <c r="G96" s="29">
        <v>93.392070484581495</v>
      </c>
    </row>
    <row r="97" spans="1:7" x14ac:dyDescent="0.25">
      <c r="A97" t="s">
        <v>1097</v>
      </c>
      <c r="B97" s="29">
        <v>56210</v>
      </c>
      <c r="C97" s="29">
        <v>3190</v>
      </c>
      <c r="D97" s="29">
        <v>52983</v>
      </c>
      <c r="E97" s="29">
        <v>37</v>
      </c>
      <c r="F97" s="29">
        <v>5.6788848735157398</v>
      </c>
      <c r="G97" s="29">
        <v>94.321115126484202</v>
      </c>
    </row>
    <row r="98" spans="1:7" x14ac:dyDescent="0.25">
      <c r="A98" t="s">
        <v>1098</v>
      </c>
      <c r="B98" s="29">
        <v>3769</v>
      </c>
      <c r="C98" s="29">
        <v>228</v>
      </c>
      <c r="D98" s="29">
        <v>3541</v>
      </c>
      <c r="E98" s="29" t="s">
        <v>2072</v>
      </c>
      <c r="F98" s="29">
        <v>6.0493499602016403</v>
      </c>
      <c r="G98" s="29">
        <v>93.950650039798305</v>
      </c>
    </row>
    <row r="99" spans="1:7" x14ac:dyDescent="0.25">
      <c r="A99" t="s">
        <v>1099</v>
      </c>
      <c r="B99" s="29">
        <v>1042</v>
      </c>
      <c r="C99" s="29">
        <v>51</v>
      </c>
      <c r="D99" s="29">
        <v>991</v>
      </c>
      <c r="E99" s="29" t="s">
        <v>2072</v>
      </c>
      <c r="F99" s="29">
        <v>4.8944337811900098</v>
      </c>
      <c r="G99" s="29">
        <v>95.105566218809898</v>
      </c>
    </row>
    <row r="100" spans="1:7" x14ac:dyDescent="0.25">
      <c r="A100" t="s">
        <v>1100</v>
      </c>
      <c r="B100" s="29">
        <v>1388</v>
      </c>
      <c r="C100" s="29">
        <v>78</v>
      </c>
      <c r="D100" s="29">
        <v>1310</v>
      </c>
      <c r="E100" s="29" t="s">
        <v>2072</v>
      </c>
      <c r="F100" s="29">
        <v>5.6195965417867404</v>
      </c>
      <c r="G100" s="29">
        <v>94.380403458213195</v>
      </c>
    </row>
    <row r="101" spans="1:7" x14ac:dyDescent="0.25">
      <c r="A101" t="s">
        <v>1101</v>
      </c>
      <c r="B101" s="29">
        <v>4022</v>
      </c>
      <c r="C101" s="29">
        <v>213</v>
      </c>
      <c r="D101" s="29">
        <v>3789</v>
      </c>
      <c r="E101" s="29">
        <v>20</v>
      </c>
      <c r="F101" s="29">
        <v>5.3223388305846999</v>
      </c>
      <c r="G101" s="29">
        <v>94.677661169415302</v>
      </c>
    </row>
    <row r="102" spans="1:7" x14ac:dyDescent="0.25">
      <c r="A102" t="s">
        <v>1102</v>
      </c>
      <c r="B102" s="29">
        <v>3112</v>
      </c>
      <c r="C102" s="29">
        <v>150</v>
      </c>
      <c r="D102" s="29">
        <v>2962</v>
      </c>
      <c r="E102" s="29" t="s">
        <v>2072</v>
      </c>
      <c r="F102" s="29">
        <v>4.8200514138817399</v>
      </c>
      <c r="G102" s="29">
        <v>95.179948586118201</v>
      </c>
    </row>
    <row r="103" spans="1:7" x14ac:dyDescent="0.25">
      <c r="A103" t="s">
        <v>1103</v>
      </c>
      <c r="B103" s="29">
        <v>5971</v>
      </c>
      <c r="C103" s="29">
        <v>362</v>
      </c>
      <c r="D103" s="29">
        <v>5606</v>
      </c>
      <c r="E103" s="29">
        <v>3</v>
      </c>
      <c r="F103" s="29">
        <v>6.0656836461125998</v>
      </c>
      <c r="G103" s="29">
        <v>93.934316353887397</v>
      </c>
    </row>
    <row r="104" spans="1:7" x14ac:dyDescent="0.25">
      <c r="A104" t="s">
        <v>1104</v>
      </c>
      <c r="B104" s="29">
        <v>12533</v>
      </c>
      <c r="C104" s="29">
        <v>725</v>
      </c>
      <c r="D104" s="29">
        <v>11805</v>
      </c>
      <c r="E104" s="29">
        <v>3</v>
      </c>
      <c r="F104" s="29">
        <v>5.7861133280127603</v>
      </c>
      <c r="G104" s="29">
        <v>94.213886671987197</v>
      </c>
    </row>
    <row r="105" spans="1:7" x14ac:dyDescent="0.25">
      <c r="A105" t="s">
        <v>1105</v>
      </c>
      <c r="B105" s="29">
        <v>2999</v>
      </c>
      <c r="C105" s="29">
        <v>160</v>
      </c>
      <c r="D105" s="29">
        <v>2839</v>
      </c>
      <c r="E105" s="29" t="s">
        <v>2072</v>
      </c>
      <c r="F105" s="29">
        <v>5.3351117039013003</v>
      </c>
      <c r="G105" s="29">
        <v>94.664888296098695</v>
      </c>
    </row>
    <row r="106" spans="1:7" x14ac:dyDescent="0.25">
      <c r="A106" t="s">
        <v>1106</v>
      </c>
      <c r="B106" s="29">
        <v>6887</v>
      </c>
      <c r="C106" s="29">
        <v>399</v>
      </c>
      <c r="D106" s="29">
        <v>6487</v>
      </c>
      <c r="E106" s="29">
        <v>1</v>
      </c>
      <c r="F106" s="29">
        <v>5.7943653790299097</v>
      </c>
      <c r="G106" s="29">
        <v>94.205634620970002</v>
      </c>
    </row>
    <row r="107" spans="1:7" x14ac:dyDescent="0.25">
      <c r="A107" t="s">
        <v>1107</v>
      </c>
      <c r="B107" s="29">
        <v>9146</v>
      </c>
      <c r="C107" s="29">
        <v>440</v>
      </c>
      <c r="D107" s="29">
        <v>8700</v>
      </c>
      <c r="E107" s="29">
        <v>6</v>
      </c>
      <c r="F107" s="29">
        <v>4.8140043763676097</v>
      </c>
      <c r="G107" s="29">
        <v>95.185995623632294</v>
      </c>
    </row>
    <row r="108" spans="1:7" x14ac:dyDescent="0.25">
      <c r="A108" t="s">
        <v>1108</v>
      </c>
      <c r="B108" s="29">
        <v>186</v>
      </c>
      <c r="C108" s="29">
        <v>9</v>
      </c>
      <c r="D108" s="29">
        <v>177</v>
      </c>
      <c r="E108" s="29" t="s">
        <v>2072</v>
      </c>
      <c r="F108" s="29">
        <v>4.8387096774193497</v>
      </c>
      <c r="G108" s="29">
        <v>95.161290322580598</v>
      </c>
    </row>
    <row r="109" spans="1:7" x14ac:dyDescent="0.25">
      <c r="A109" t="s">
        <v>1109</v>
      </c>
      <c r="B109" s="29">
        <v>237</v>
      </c>
      <c r="C109" s="29">
        <v>12</v>
      </c>
      <c r="D109" s="29">
        <v>225</v>
      </c>
      <c r="E109" s="29" t="s">
        <v>2072</v>
      </c>
      <c r="F109" s="29">
        <v>5.0632911392404996</v>
      </c>
      <c r="G109" s="29">
        <v>94.936708860759495</v>
      </c>
    </row>
    <row r="110" spans="1:7" x14ac:dyDescent="0.25">
      <c r="A110" t="s">
        <v>1110</v>
      </c>
      <c r="B110" s="29">
        <v>4157</v>
      </c>
      <c r="C110" s="29">
        <v>246</v>
      </c>
      <c r="D110" s="29">
        <v>3911</v>
      </c>
      <c r="E110" s="29" t="s">
        <v>2072</v>
      </c>
      <c r="F110" s="29">
        <v>5.9177291315852703</v>
      </c>
      <c r="G110" s="29">
        <v>94.082270868414696</v>
      </c>
    </row>
    <row r="111" spans="1:7" x14ac:dyDescent="0.25">
      <c r="A111" t="s">
        <v>1111</v>
      </c>
      <c r="B111" s="29">
        <v>204</v>
      </c>
      <c r="C111" s="29">
        <v>7</v>
      </c>
      <c r="D111" s="29">
        <v>197</v>
      </c>
      <c r="E111" s="29" t="s">
        <v>2072</v>
      </c>
      <c r="F111" s="29">
        <v>3.4313725490196001</v>
      </c>
      <c r="G111" s="29">
        <v>96.568627450980301</v>
      </c>
    </row>
    <row r="112" spans="1:7" x14ac:dyDescent="0.25">
      <c r="A112" t="s">
        <v>1112</v>
      </c>
      <c r="B112" s="29">
        <v>211</v>
      </c>
      <c r="C112" s="29">
        <v>24</v>
      </c>
      <c r="D112" s="29">
        <v>187</v>
      </c>
      <c r="E112" s="29" t="s">
        <v>2072</v>
      </c>
      <c r="F112" s="29">
        <v>11.3744075829383</v>
      </c>
      <c r="G112" s="29">
        <v>88.625592417061597</v>
      </c>
    </row>
    <row r="113" spans="1:7" x14ac:dyDescent="0.25">
      <c r="A113" t="s">
        <v>1113</v>
      </c>
      <c r="B113" s="29">
        <v>55864</v>
      </c>
      <c r="C113" s="29">
        <v>3104</v>
      </c>
      <c r="D113" s="29">
        <v>52727</v>
      </c>
      <c r="E113" s="29">
        <v>33</v>
      </c>
      <c r="F113" s="29">
        <v>5.5596353280435498</v>
      </c>
      <c r="G113" s="29">
        <v>94.440364671956402</v>
      </c>
    </row>
    <row r="114" spans="1:7" x14ac:dyDescent="0.25">
      <c r="A114" t="s">
        <v>1114</v>
      </c>
      <c r="B114" s="29">
        <v>3710</v>
      </c>
      <c r="C114" s="29">
        <v>205</v>
      </c>
      <c r="D114" s="29">
        <v>3505</v>
      </c>
      <c r="E114" s="29" t="s">
        <v>2072</v>
      </c>
      <c r="F114" s="29">
        <v>5.5256064690026898</v>
      </c>
      <c r="G114" s="29">
        <v>94.474393530997304</v>
      </c>
    </row>
    <row r="115" spans="1:7" x14ac:dyDescent="0.25">
      <c r="A115" t="s">
        <v>1115</v>
      </c>
      <c r="B115" s="29">
        <v>978</v>
      </c>
      <c r="C115" s="29">
        <v>50</v>
      </c>
      <c r="D115" s="29">
        <v>928</v>
      </c>
      <c r="E115" s="29" t="s">
        <v>2072</v>
      </c>
      <c r="F115" s="29">
        <v>5.1124744376278102</v>
      </c>
      <c r="G115" s="29">
        <v>94.887525562372105</v>
      </c>
    </row>
    <row r="116" spans="1:7" x14ac:dyDescent="0.25">
      <c r="A116" t="s">
        <v>1116</v>
      </c>
      <c r="B116" s="29">
        <v>1351</v>
      </c>
      <c r="C116" s="29">
        <v>61</v>
      </c>
      <c r="D116" s="29">
        <v>1290</v>
      </c>
      <c r="E116" s="29" t="s">
        <v>2072</v>
      </c>
      <c r="F116" s="29">
        <v>4.51517394522575</v>
      </c>
      <c r="G116" s="29">
        <v>95.484826054774203</v>
      </c>
    </row>
    <row r="117" spans="1:7" x14ac:dyDescent="0.25">
      <c r="A117" t="s">
        <v>1117</v>
      </c>
      <c r="B117" s="29">
        <v>4048</v>
      </c>
      <c r="C117" s="29">
        <v>226</v>
      </c>
      <c r="D117" s="29">
        <v>3811</v>
      </c>
      <c r="E117" s="29">
        <v>11</v>
      </c>
      <c r="F117" s="29">
        <v>5.5982164973990498</v>
      </c>
      <c r="G117" s="29">
        <v>94.401783502600907</v>
      </c>
    </row>
    <row r="118" spans="1:7" x14ac:dyDescent="0.25">
      <c r="A118" t="s">
        <v>1118</v>
      </c>
      <c r="B118" s="29">
        <v>3092</v>
      </c>
      <c r="C118" s="29">
        <v>185</v>
      </c>
      <c r="D118" s="29">
        <v>2907</v>
      </c>
      <c r="E118" s="29" t="s">
        <v>2072</v>
      </c>
      <c r="F118" s="29">
        <v>5.9831824062095702</v>
      </c>
      <c r="G118" s="29">
        <v>94.016817593790407</v>
      </c>
    </row>
    <row r="119" spans="1:7" x14ac:dyDescent="0.25">
      <c r="A119" t="s">
        <v>1119</v>
      </c>
      <c r="B119" s="29">
        <v>5959</v>
      </c>
      <c r="C119" s="29">
        <v>342</v>
      </c>
      <c r="D119" s="29">
        <v>5606</v>
      </c>
      <c r="E119" s="29">
        <v>11</v>
      </c>
      <c r="F119" s="29">
        <v>5.7498318762609202</v>
      </c>
      <c r="G119" s="29">
        <v>94.250168123739002</v>
      </c>
    </row>
    <row r="120" spans="1:7" x14ac:dyDescent="0.25">
      <c r="A120" t="s">
        <v>1120</v>
      </c>
      <c r="B120" s="29">
        <v>12674</v>
      </c>
      <c r="C120" s="29">
        <v>783</v>
      </c>
      <c r="D120" s="29">
        <v>11890</v>
      </c>
      <c r="E120" s="29">
        <v>1</v>
      </c>
      <c r="F120" s="29">
        <v>6.1784897025171599</v>
      </c>
      <c r="G120" s="29">
        <v>93.821510297482803</v>
      </c>
    </row>
    <row r="121" spans="1:7" x14ac:dyDescent="0.25">
      <c r="A121" t="s">
        <v>1121</v>
      </c>
      <c r="B121" s="29">
        <v>3018</v>
      </c>
      <c r="C121" s="29">
        <v>144</v>
      </c>
      <c r="D121" s="29">
        <v>2874</v>
      </c>
      <c r="E121" s="29" t="s">
        <v>2072</v>
      </c>
      <c r="F121" s="29">
        <v>4.7713717693836903</v>
      </c>
      <c r="G121" s="29">
        <v>95.228628230616295</v>
      </c>
    </row>
    <row r="122" spans="1:7" x14ac:dyDescent="0.25">
      <c r="A122" t="s">
        <v>1122</v>
      </c>
      <c r="B122" s="29">
        <v>7054</v>
      </c>
      <c r="C122" s="29">
        <v>398</v>
      </c>
      <c r="D122" s="29">
        <v>6656</v>
      </c>
      <c r="E122" s="29" t="s">
        <v>2072</v>
      </c>
      <c r="F122" s="29">
        <v>5.6421888290331701</v>
      </c>
      <c r="G122" s="29">
        <v>94.357811170966798</v>
      </c>
    </row>
    <row r="123" spans="1:7" x14ac:dyDescent="0.25">
      <c r="A123" t="s">
        <v>1123</v>
      </c>
      <c r="B123" s="29">
        <v>9232</v>
      </c>
      <c r="C123" s="29">
        <v>475</v>
      </c>
      <c r="D123" s="29">
        <v>8744</v>
      </c>
      <c r="E123" s="29">
        <v>13</v>
      </c>
      <c r="F123" s="29">
        <v>5.1524026467078796</v>
      </c>
      <c r="G123" s="29">
        <v>94.847597353292102</v>
      </c>
    </row>
    <row r="124" spans="1:7" x14ac:dyDescent="0.25">
      <c r="A124" t="s">
        <v>1124</v>
      </c>
      <c r="B124" s="29">
        <v>196</v>
      </c>
      <c r="C124" s="29">
        <v>11</v>
      </c>
      <c r="D124" s="29">
        <v>184</v>
      </c>
      <c r="E124" s="29">
        <v>1</v>
      </c>
      <c r="F124" s="29">
        <v>5.6410256410256396</v>
      </c>
      <c r="G124" s="29">
        <v>94.358974358974294</v>
      </c>
    </row>
    <row r="125" spans="1:7" x14ac:dyDescent="0.25">
      <c r="A125" t="s">
        <v>1125</v>
      </c>
      <c r="B125" s="29">
        <v>238</v>
      </c>
      <c r="C125" s="29">
        <v>12</v>
      </c>
      <c r="D125" s="29">
        <v>226</v>
      </c>
      <c r="E125" s="29" t="s">
        <v>2072</v>
      </c>
      <c r="F125" s="29">
        <v>5.04201680672268</v>
      </c>
      <c r="G125" s="29">
        <v>94.9579831932773</v>
      </c>
    </row>
    <row r="126" spans="1:7" x14ac:dyDescent="0.25">
      <c r="A126" t="s">
        <v>1126</v>
      </c>
      <c r="B126" s="29">
        <v>4252</v>
      </c>
      <c r="C126" s="29">
        <v>261</v>
      </c>
      <c r="D126" s="29">
        <v>3991</v>
      </c>
      <c r="E126" s="29" t="s">
        <v>2072</v>
      </c>
      <c r="F126" s="29">
        <v>6.1382878645343304</v>
      </c>
      <c r="G126" s="29">
        <v>93.861712135465595</v>
      </c>
    </row>
    <row r="127" spans="1:7" x14ac:dyDescent="0.25">
      <c r="A127" t="s">
        <v>1127</v>
      </c>
      <c r="B127" s="29">
        <v>245</v>
      </c>
      <c r="C127" s="29">
        <v>13</v>
      </c>
      <c r="D127" s="29">
        <v>232</v>
      </c>
      <c r="E127" s="29" t="s">
        <v>2072</v>
      </c>
      <c r="F127" s="29">
        <v>5.3061224489795897</v>
      </c>
      <c r="G127" s="29">
        <v>94.693877551020407</v>
      </c>
    </row>
    <row r="128" spans="1:7" x14ac:dyDescent="0.25">
      <c r="A128" t="s">
        <v>1128</v>
      </c>
      <c r="B128" s="29">
        <v>251</v>
      </c>
      <c r="C128" s="29">
        <v>24</v>
      </c>
      <c r="D128" s="29">
        <v>227</v>
      </c>
      <c r="E128" s="29" t="s">
        <v>2072</v>
      </c>
      <c r="F128" s="29">
        <v>9.5617529880478092</v>
      </c>
      <c r="G128" s="29">
        <v>90.4382470119521</v>
      </c>
    </row>
    <row r="129" spans="1:7" x14ac:dyDescent="0.25">
      <c r="A129" t="s">
        <v>1129</v>
      </c>
      <c r="B129" s="29">
        <v>56298</v>
      </c>
      <c r="C129" s="29">
        <v>3190</v>
      </c>
      <c r="D129" s="29">
        <v>53071</v>
      </c>
      <c r="E129" s="29">
        <v>37</v>
      </c>
      <c r="F129" s="29">
        <v>5.6700023106592399</v>
      </c>
      <c r="G129" s="29">
        <v>94.329997689340701</v>
      </c>
    </row>
    <row r="130" spans="1:7" x14ac:dyDescent="0.25">
      <c r="A130" t="s">
        <v>1130</v>
      </c>
      <c r="B130" s="29">
        <v>3528</v>
      </c>
      <c r="C130" s="29">
        <v>224</v>
      </c>
      <c r="D130" s="29">
        <v>3303</v>
      </c>
      <c r="E130" s="29">
        <v>1</v>
      </c>
      <c r="F130" s="29">
        <v>6.35100652112276</v>
      </c>
      <c r="G130" s="29">
        <v>93.648993478877202</v>
      </c>
    </row>
    <row r="131" spans="1:7" x14ac:dyDescent="0.25">
      <c r="A131" t="s">
        <v>1131</v>
      </c>
      <c r="B131" s="29">
        <v>998</v>
      </c>
      <c r="C131" s="29">
        <v>65</v>
      </c>
      <c r="D131" s="29">
        <v>933</v>
      </c>
      <c r="E131" s="29" t="s">
        <v>2072</v>
      </c>
      <c r="F131" s="29">
        <v>6.5130260521042</v>
      </c>
      <c r="G131" s="29">
        <v>93.486973947895706</v>
      </c>
    </row>
    <row r="132" spans="1:7" x14ac:dyDescent="0.25">
      <c r="A132" t="s">
        <v>1132</v>
      </c>
      <c r="B132" s="29">
        <v>1299</v>
      </c>
      <c r="C132" s="29">
        <v>67</v>
      </c>
      <c r="D132" s="29">
        <v>1231</v>
      </c>
      <c r="E132" s="29">
        <v>1</v>
      </c>
      <c r="F132" s="29">
        <v>5.1617873651771902</v>
      </c>
      <c r="G132" s="29">
        <v>94.838212634822796</v>
      </c>
    </row>
    <row r="133" spans="1:7" x14ac:dyDescent="0.25">
      <c r="A133" t="s">
        <v>1133</v>
      </c>
      <c r="B133" s="29">
        <v>3791</v>
      </c>
      <c r="C133" s="29">
        <v>224</v>
      </c>
      <c r="D133" s="29">
        <v>3553</v>
      </c>
      <c r="E133" s="29">
        <v>14</v>
      </c>
      <c r="F133" s="29">
        <v>5.93063277733651</v>
      </c>
      <c r="G133" s="29">
        <v>94.069367222663402</v>
      </c>
    </row>
    <row r="134" spans="1:7" x14ac:dyDescent="0.25">
      <c r="A134" t="s">
        <v>1134</v>
      </c>
      <c r="B134" s="29">
        <v>3004</v>
      </c>
      <c r="C134" s="29">
        <v>168</v>
      </c>
      <c r="D134" s="29">
        <v>2835</v>
      </c>
      <c r="E134" s="29">
        <v>1</v>
      </c>
      <c r="F134" s="29">
        <v>5.5944055944055897</v>
      </c>
      <c r="G134" s="29">
        <v>94.4055944055944</v>
      </c>
    </row>
    <row r="135" spans="1:7" x14ac:dyDescent="0.25">
      <c r="A135" t="s">
        <v>1135</v>
      </c>
      <c r="B135" s="29">
        <v>6062</v>
      </c>
      <c r="C135" s="29">
        <v>363</v>
      </c>
      <c r="D135" s="29">
        <v>5678</v>
      </c>
      <c r="E135" s="29">
        <v>21</v>
      </c>
      <c r="F135" s="29">
        <v>6.0089389173977796</v>
      </c>
      <c r="G135" s="29">
        <v>93.991061082602201</v>
      </c>
    </row>
    <row r="136" spans="1:7" x14ac:dyDescent="0.25">
      <c r="A136" t="s">
        <v>1136</v>
      </c>
      <c r="B136" s="29">
        <v>12478</v>
      </c>
      <c r="C136" s="29">
        <v>777</v>
      </c>
      <c r="D136" s="29">
        <v>11682</v>
      </c>
      <c r="E136" s="29">
        <v>19</v>
      </c>
      <c r="F136" s="29">
        <v>6.2364555742836503</v>
      </c>
      <c r="G136" s="29">
        <v>93.763544425716304</v>
      </c>
    </row>
    <row r="137" spans="1:7" x14ac:dyDescent="0.25">
      <c r="A137" t="s">
        <v>1137</v>
      </c>
      <c r="B137" s="29">
        <v>2879</v>
      </c>
      <c r="C137" s="29">
        <v>158</v>
      </c>
      <c r="D137" s="29">
        <v>2716</v>
      </c>
      <c r="E137" s="29">
        <v>5</v>
      </c>
      <c r="F137" s="29">
        <v>5.49756437021572</v>
      </c>
      <c r="G137" s="29">
        <v>94.502435629784202</v>
      </c>
    </row>
    <row r="138" spans="1:7" x14ac:dyDescent="0.25">
      <c r="A138" t="s">
        <v>1138</v>
      </c>
      <c r="B138" s="29">
        <v>6754</v>
      </c>
      <c r="C138" s="29">
        <v>388</v>
      </c>
      <c r="D138" s="29">
        <v>6366</v>
      </c>
      <c r="E138" s="29" t="s">
        <v>2072</v>
      </c>
      <c r="F138" s="29">
        <v>5.7447438554930397</v>
      </c>
      <c r="G138" s="29">
        <v>94.255256144506902</v>
      </c>
    </row>
    <row r="139" spans="1:7" x14ac:dyDescent="0.25">
      <c r="A139" t="s">
        <v>1139</v>
      </c>
      <c r="B139" s="29">
        <v>9077</v>
      </c>
      <c r="C139" s="29">
        <v>423</v>
      </c>
      <c r="D139" s="29">
        <v>8651</v>
      </c>
      <c r="E139" s="29">
        <v>3</v>
      </c>
      <c r="F139" s="29">
        <v>4.6616707075159702</v>
      </c>
      <c r="G139" s="29">
        <v>95.338329292484005</v>
      </c>
    </row>
    <row r="140" spans="1:7" x14ac:dyDescent="0.25">
      <c r="A140" t="s">
        <v>1140</v>
      </c>
      <c r="B140" s="29">
        <v>193</v>
      </c>
      <c r="C140" s="29">
        <v>7</v>
      </c>
      <c r="D140" s="29">
        <v>186</v>
      </c>
      <c r="E140" s="29" t="s">
        <v>2072</v>
      </c>
      <c r="F140" s="29">
        <v>3.6269430051813401</v>
      </c>
      <c r="G140" s="29">
        <v>96.373056994818597</v>
      </c>
    </row>
    <row r="141" spans="1:7" x14ac:dyDescent="0.25">
      <c r="A141" t="s">
        <v>1141</v>
      </c>
      <c r="B141" s="29">
        <v>276</v>
      </c>
      <c r="C141" s="29">
        <v>14</v>
      </c>
      <c r="D141" s="29">
        <v>262</v>
      </c>
      <c r="E141" s="29" t="s">
        <v>2072</v>
      </c>
      <c r="F141" s="29">
        <v>5.0724637681159397</v>
      </c>
      <c r="G141" s="29">
        <v>94.927536231884005</v>
      </c>
    </row>
    <row r="142" spans="1:7" x14ac:dyDescent="0.25">
      <c r="A142" t="s">
        <v>1142</v>
      </c>
      <c r="B142" s="29">
        <v>3981</v>
      </c>
      <c r="C142" s="29">
        <v>257</v>
      </c>
      <c r="D142" s="29">
        <v>3724</v>
      </c>
      <c r="E142" s="29" t="s">
        <v>2072</v>
      </c>
      <c r="F142" s="29">
        <v>6.4556644059281503</v>
      </c>
      <c r="G142" s="29">
        <v>93.544335594071796</v>
      </c>
    </row>
    <row r="143" spans="1:7" x14ac:dyDescent="0.25">
      <c r="A143" t="s">
        <v>1143</v>
      </c>
      <c r="B143" s="29">
        <v>231</v>
      </c>
      <c r="C143" s="29">
        <v>11</v>
      </c>
      <c r="D143" s="29">
        <v>220</v>
      </c>
      <c r="E143" s="29" t="s">
        <v>2072</v>
      </c>
      <c r="F143" s="29">
        <v>4.7619047619047601</v>
      </c>
      <c r="G143" s="29">
        <v>95.238095238095198</v>
      </c>
    </row>
    <row r="144" spans="1:7" x14ac:dyDescent="0.25">
      <c r="A144" t="s">
        <v>1144</v>
      </c>
      <c r="B144" s="29">
        <v>237</v>
      </c>
      <c r="C144" s="29">
        <v>13</v>
      </c>
      <c r="D144" s="29">
        <v>224</v>
      </c>
      <c r="E144" s="29" t="s">
        <v>2072</v>
      </c>
      <c r="F144" s="29">
        <v>5.4852320675105402</v>
      </c>
      <c r="G144" s="29">
        <v>94.514767932489406</v>
      </c>
    </row>
    <row r="145" spans="1:7" x14ac:dyDescent="0.25">
      <c r="A145" t="s">
        <v>1145</v>
      </c>
      <c r="B145" s="29">
        <v>54788</v>
      </c>
      <c r="C145" s="29">
        <v>3159</v>
      </c>
      <c r="D145" s="29">
        <v>51564</v>
      </c>
      <c r="E145" s="29">
        <v>65</v>
      </c>
      <c r="F145" s="29">
        <v>5.7727098295049597</v>
      </c>
      <c r="G145" s="29">
        <v>94.227290170494996</v>
      </c>
    </row>
    <row r="146" spans="1:7" x14ac:dyDescent="0.25">
      <c r="A146" t="s">
        <v>1146</v>
      </c>
      <c r="B146" s="29">
        <v>3436</v>
      </c>
      <c r="C146" s="29">
        <v>233</v>
      </c>
      <c r="D146" s="29">
        <v>3203</v>
      </c>
      <c r="E146" s="29" t="s">
        <v>2072</v>
      </c>
      <c r="F146" s="29">
        <v>6.7811408614668203</v>
      </c>
      <c r="G146" s="29">
        <v>93.218859138533105</v>
      </c>
    </row>
    <row r="147" spans="1:7" x14ac:dyDescent="0.25">
      <c r="A147" t="s">
        <v>1147</v>
      </c>
      <c r="B147" s="29">
        <v>1014</v>
      </c>
      <c r="C147" s="29">
        <v>64</v>
      </c>
      <c r="D147" s="29">
        <v>950</v>
      </c>
      <c r="E147" s="29" t="s">
        <v>2072</v>
      </c>
      <c r="F147" s="29">
        <v>6.3116370808678504</v>
      </c>
      <c r="G147" s="29">
        <v>93.688362919132103</v>
      </c>
    </row>
    <row r="148" spans="1:7" x14ac:dyDescent="0.25">
      <c r="A148" t="s">
        <v>1148</v>
      </c>
      <c r="B148" s="29">
        <v>1242</v>
      </c>
      <c r="C148" s="29">
        <v>57</v>
      </c>
      <c r="D148" s="29">
        <v>1183</v>
      </c>
      <c r="E148" s="29">
        <v>2</v>
      </c>
      <c r="F148" s="29">
        <v>4.5967741935483799</v>
      </c>
      <c r="G148" s="29">
        <v>95.403225806451601</v>
      </c>
    </row>
    <row r="149" spans="1:7" x14ac:dyDescent="0.25">
      <c r="A149" t="s">
        <v>1149</v>
      </c>
      <c r="B149" s="29">
        <v>3772</v>
      </c>
      <c r="C149" s="29">
        <v>204</v>
      </c>
      <c r="D149" s="29">
        <v>3534</v>
      </c>
      <c r="E149" s="29">
        <v>34</v>
      </c>
      <c r="F149" s="29">
        <v>5.4574638844301697</v>
      </c>
      <c r="G149" s="29">
        <v>94.542536115569803</v>
      </c>
    </row>
    <row r="150" spans="1:7" x14ac:dyDescent="0.25">
      <c r="A150" t="s">
        <v>1150</v>
      </c>
      <c r="B150" s="29">
        <v>2965</v>
      </c>
      <c r="C150" s="29">
        <v>187</v>
      </c>
      <c r="D150" s="29">
        <v>2777</v>
      </c>
      <c r="E150" s="29">
        <v>1</v>
      </c>
      <c r="F150" s="29">
        <v>6.3090418353576201</v>
      </c>
      <c r="G150" s="29">
        <v>93.690958164642296</v>
      </c>
    </row>
    <row r="151" spans="1:7" x14ac:dyDescent="0.25">
      <c r="A151" t="s">
        <v>1151</v>
      </c>
      <c r="B151" s="29">
        <v>6003</v>
      </c>
      <c r="C151" s="29">
        <v>348</v>
      </c>
      <c r="D151" s="29">
        <v>5635</v>
      </c>
      <c r="E151" s="29">
        <v>20</v>
      </c>
      <c r="F151" s="29">
        <v>5.8164800267424299</v>
      </c>
      <c r="G151" s="29">
        <v>94.183519973257503</v>
      </c>
    </row>
    <row r="152" spans="1:7" x14ac:dyDescent="0.25">
      <c r="A152" t="s">
        <v>1152</v>
      </c>
      <c r="B152" s="29">
        <v>11703</v>
      </c>
      <c r="C152" s="29">
        <v>654</v>
      </c>
      <c r="D152" s="29">
        <v>11041</v>
      </c>
      <c r="E152" s="29">
        <v>8</v>
      </c>
      <c r="F152" s="29">
        <v>5.5921333903377501</v>
      </c>
      <c r="G152" s="29">
        <v>94.407866609662193</v>
      </c>
    </row>
    <row r="153" spans="1:7" x14ac:dyDescent="0.25">
      <c r="A153" t="s">
        <v>1153</v>
      </c>
      <c r="B153" s="29">
        <v>2862</v>
      </c>
      <c r="C153" s="29">
        <v>152</v>
      </c>
      <c r="D153" s="29">
        <v>2699</v>
      </c>
      <c r="E153" s="29">
        <v>11</v>
      </c>
      <c r="F153" s="29">
        <v>5.33146264468607</v>
      </c>
      <c r="G153" s="29">
        <v>94.668537355313902</v>
      </c>
    </row>
    <row r="154" spans="1:7" x14ac:dyDescent="0.25">
      <c r="A154" t="s">
        <v>1154</v>
      </c>
      <c r="B154" s="29">
        <v>6707</v>
      </c>
      <c r="C154" s="29">
        <v>426</v>
      </c>
      <c r="D154" s="29">
        <v>6277</v>
      </c>
      <c r="E154" s="29">
        <v>4</v>
      </c>
      <c r="F154" s="29">
        <v>6.3553632701775298</v>
      </c>
      <c r="G154" s="29">
        <v>93.644636729822395</v>
      </c>
    </row>
    <row r="155" spans="1:7" x14ac:dyDescent="0.25">
      <c r="A155" t="s">
        <v>1155</v>
      </c>
      <c r="B155" s="29">
        <v>9268</v>
      </c>
      <c r="C155" s="29">
        <v>520</v>
      </c>
      <c r="D155" s="29">
        <v>8745</v>
      </c>
      <c r="E155" s="29">
        <v>3</v>
      </c>
      <c r="F155" s="29">
        <v>5.6125202374527703</v>
      </c>
      <c r="G155" s="29">
        <v>94.387479762547201</v>
      </c>
    </row>
    <row r="156" spans="1:7" x14ac:dyDescent="0.25">
      <c r="A156" t="s">
        <v>1156</v>
      </c>
      <c r="B156" s="29">
        <v>180</v>
      </c>
      <c r="C156" s="29">
        <v>8</v>
      </c>
      <c r="D156" s="29">
        <v>172</v>
      </c>
      <c r="E156" s="29" t="s">
        <v>2072</v>
      </c>
      <c r="F156" s="29">
        <v>4.4444444444444402</v>
      </c>
      <c r="G156" s="29">
        <v>95.5555555555555</v>
      </c>
    </row>
    <row r="157" spans="1:7" x14ac:dyDescent="0.25">
      <c r="A157" t="s">
        <v>1157</v>
      </c>
      <c r="B157" s="29">
        <v>228</v>
      </c>
      <c r="C157" s="29">
        <v>13</v>
      </c>
      <c r="D157" s="29">
        <v>215</v>
      </c>
      <c r="E157" s="29" t="s">
        <v>2072</v>
      </c>
      <c r="F157" s="29">
        <v>5.70175438596491</v>
      </c>
      <c r="G157" s="29">
        <v>94.298245614035096</v>
      </c>
    </row>
    <row r="158" spans="1:7" x14ac:dyDescent="0.25">
      <c r="A158" t="s">
        <v>1158</v>
      </c>
      <c r="B158" s="29">
        <v>3900</v>
      </c>
      <c r="C158" s="29">
        <v>254</v>
      </c>
      <c r="D158" s="29">
        <v>3645</v>
      </c>
      <c r="E158" s="29">
        <v>1</v>
      </c>
      <c r="F158" s="29">
        <v>6.5144908951013001</v>
      </c>
      <c r="G158" s="29">
        <v>93.485509104898696</v>
      </c>
    </row>
    <row r="159" spans="1:7" x14ac:dyDescent="0.25">
      <c r="A159" t="s">
        <v>1159</v>
      </c>
      <c r="B159" s="29">
        <v>242</v>
      </c>
      <c r="C159" s="29">
        <v>13</v>
      </c>
      <c r="D159" s="29">
        <v>229</v>
      </c>
      <c r="E159" s="29" t="s">
        <v>2072</v>
      </c>
      <c r="F159" s="29">
        <v>5.3719008264462804</v>
      </c>
      <c r="G159" s="29">
        <v>94.628099173553693</v>
      </c>
    </row>
    <row r="160" spans="1:7" x14ac:dyDescent="0.25">
      <c r="A160" t="s">
        <v>1160</v>
      </c>
      <c r="B160" s="29">
        <v>169</v>
      </c>
      <c r="C160" s="29">
        <v>18</v>
      </c>
      <c r="D160" s="29">
        <v>151</v>
      </c>
      <c r="E160" s="29" t="s">
        <v>2072</v>
      </c>
      <c r="F160" s="29">
        <v>10.6508875739644</v>
      </c>
      <c r="G160" s="29">
        <v>89.349112426035504</v>
      </c>
    </row>
    <row r="161" spans="1:7" x14ac:dyDescent="0.25">
      <c r="A161" t="s">
        <v>1161</v>
      </c>
      <c r="B161" s="29">
        <v>53691</v>
      </c>
      <c r="C161" s="29">
        <v>3151</v>
      </c>
      <c r="D161" s="29">
        <v>50456</v>
      </c>
      <c r="E161" s="29">
        <v>84</v>
      </c>
      <c r="F161" s="29">
        <v>5.8779636987706798</v>
      </c>
      <c r="G161" s="29">
        <v>94.122036301229301</v>
      </c>
    </row>
    <row r="162" spans="1:7" x14ac:dyDescent="0.25">
      <c r="A162" t="s">
        <v>1162</v>
      </c>
      <c r="B162" s="29">
        <v>3458</v>
      </c>
      <c r="C162" s="29">
        <v>207</v>
      </c>
      <c r="D162" s="29">
        <v>3248</v>
      </c>
      <c r="E162" s="29">
        <v>3</v>
      </c>
      <c r="F162" s="29">
        <v>5.99131693198263</v>
      </c>
      <c r="G162" s="29">
        <v>94.008683068017305</v>
      </c>
    </row>
    <row r="163" spans="1:7" x14ac:dyDescent="0.25">
      <c r="A163" t="s">
        <v>1163</v>
      </c>
      <c r="B163" s="29">
        <v>888</v>
      </c>
      <c r="C163" s="29">
        <v>57</v>
      </c>
      <c r="D163" s="29">
        <v>831</v>
      </c>
      <c r="E163" s="29" t="s">
        <v>2072</v>
      </c>
      <c r="F163" s="29">
        <v>6.4189189189189104</v>
      </c>
      <c r="G163" s="29">
        <v>93.581081081080995</v>
      </c>
    </row>
    <row r="164" spans="1:7" x14ac:dyDescent="0.25">
      <c r="A164" t="s">
        <v>1164</v>
      </c>
      <c r="B164" s="29">
        <v>1183</v>
      </c>
      <c r="C164" s="29">
        <v>60</v>
      </c>
      <c r="D164" s="29">
        <v>1121</v>
      </c>
      <c r="E164" s="29">
        <v>2</v>
      </c>
      <c r="F164" s="29">
        <v>5.0804403048264097</v>
      </c>
      <c r="G164" s="29">
        <v>94.919559695173504</v>
      </c>
    </row>
    <row r="165" spans="1:7" x14ac:dyDescent="0.25">
      <c r="A165" t="s">
        <v>1165</v>
      </c>
      <c r="B165" s="29">
        <v>3669</v>
      </c>
      <c r="C165" s="29">
        <v>240</v>
      </c>
      <c r="D165" s="29">
        <v>3383</v>
      </c>
      <c r="E165" s="29">
        <v>46</v>
      </c>
      <c r="F165" s="29">
        <v>6.6243444659122197</v>
      </c>
      <c r="G165" s="29">
        <v>93.375655534087699</v>
      </c>
    </row>
    <row r="166" spans="1:7" x14ac:dyDescent="0.25">
      <c r="A166" t="s">
        <v>1166</v>
      </c>
      <c r="B166" s="29">
        <v>2934</v>
      </c>
      <c r="C166" s="29">
        <v>207</v>
      </c>
      <c r="D166" s="29">
        <v>2727</v>
      </c>
      <c r="E166" s="29" t="s">
        <v>2072</v>
      </c>
      <c r="F166" s="29">
        <v>7.0552147239263796</v>
      </c>
      <c r="G166" s="29">
        <v>92.944785276073603</v>
      </c>
    </row>
    <row r="167" spans="1:7" x14ac:dyDescent="0.25">
      <c r="A167" t="s">
        <v>1167</v>
      </c>
      <c r="B167" s="29">
        <v>6037</v>
      </c>
      <c r="C167" s="29">
        <v>313</v>
      </c>
      <c r="D167" s="29">
        <v>5701</v>
      </c>
      <c r="E167" s="29">
        <v>23</v>
      </c>
      <c r="F167" s="29">
        <v>5.2045227801795804</v>
      </c>
      <c r="G167" s="29">
        <v>94.795477219820398</v>
      </c>
    </row>
    <row r="168" spans="1:7" x14ac:dyDescent="0.25">
      <c r="A168" t="s">
        <v>1168</v>
      </c>
      <c r="B168" s="29">
        <v>11991</v>
      </c>
      <c r="C168" s="29">
        <v>778</v>
      </c>
      <c r="D168" s="29">
        <v>11083</v>
      </c>
      <c r="E168" s="29">
        <v>130</v>
      </c>
      <c r="F168" s="29">
        <v>6.5593120310260504</v>
      </c>
      <c r="G168" s="29">
        <v>93.440687968973904</v>
      </c>
    </row>
    <row r="169" spans="1:7" x14ac:dyDescent="0.25">
      <c r="A169" t="s">
        <v>1169</v>
      </c>
      <c r="B169" s="29">
        <v>2851</v>
      </c>
      <c r="C169" s="29">
        <v>154</v>
      </c>
      <c r="D169" s="29">
        <v>2645</v>
      </c>
      <c r="E169" s="29">
        <v>52</v>
      </c>
      <c r="F169" s="29">
        <v>5.5019649874955299</v>
      </c>
      <c r="G169" s="29">
        <v>94.498035012504403</v>
      </c>
    </row>
    <row r="170" spans="1:7" x14ac:dyDescent="0.25">
      <c r="A170" t="s">
        <v>1170</v>
      </c>
      <c r="B170" s="29">
        <v>6857</v>
      </c>
      <c r="C170" s="29">
        <v>411</v>
      </c>
      <c r="D170" s="29">
        <v>6433</v>
      </c>
      <c r="E170" s="29">
        <v>13</v>
      </c>
      <c r="F170" s="29">
        <v>6.00526008182349</v>
      </c>
      <c r="G170" s="29">
        <v>93.994739918176506</v>
      </c>
    </row>
    <row r="171" spans="1:7" x14ac:dyDescent="0.25">
      <c r="A171" t="s">
        <v>1171</v>
      </c>
      <c r="B171" s="29">
        <v>9021</v>
      </c>
      <c r="C171" s="29">
        <v>509</v>
      </c>
      <c r="D171" s="29">
        <v>8510</v>
      </c>
      <c r="E171" s="29">
        <v>2</v>
      </c>
      <c r="F171" s="29">
        <v>5.6436412019070801</v>
      </c>
      <c r="G171" s="29">
        <v>94.356358798092899</v>
      </c>
    </row>
    <row r="172" spans="1:7" x14ac:dyDescent="0.25">
      <c r="A172" t="s">
        <v>1172</v>
      </c>
      <c r="B172" s="29">
        <v>170</v>
      </c>
      <c r="C172" s="29">
        <v>10</v>
      </c>
      <c r="D172" s="29">
        <v>160</v>
      </c>
      <c r="E172" s="29" t="s">
        <v>2072</v>
      </c>
      <c r="F172" s="29">
        <v>5.8823529411764701</v>
      </c>
      <c r="G172" s="29">
        <v>94.117647058823493</v>
      </c>
    </row>
    <row r="173" spans="1:7" x14ac:dyDescent="0.25">
      <c r="A173" t="s">
        <v>1173</v>
      </c>
      <c r="B173" s="29">
        <v>242</v>
      </c>
      <c r="C173" s="29">
        <v>14</v>
      </c>
      <c r="D173" s="29">
        <v>228</v>
      </c>
      <c r="E173" s="29" t="s">
        <v>2072</v>
      </c>
      <c r="F173" s="29">
        <v>5.7851239669421402</v>
      </c>
      <c r="G173" s="29">
        <v>94.214876033057806</v>
      </c>
    </row>
    <row r="174" spans="1:7" x14ac:dyDescent="0.25">
      <c r="A174" t="s">
        <v>1174</v>
      </c>
      <c r="B174" s="29">
        <v>4074</v>
      </c>
      <c r="C174" s="29">
        <v>239</v>
      </c>
      <c r="D174" s="29">
        <v>3834</v>
      </c>
      <c r="E174" s="29">
        <v>1</v>
      </c>
      <c r="F174" s="29">
        <v>5.8679106309845297</v>
      </c>
      <c r="G174" s="29">
        <v>94.132089369015404</v>
      </c>
    </row>
    <row r="175" spans="1:7" x14ac:dyDescent="0.25">
      <c r="A175" t="s">
        <v>1175</v>
      </c>
      <c r="B175" s="29">
        <v>199</v>
      </c>
      <c r="C175" s="29">
        <v>5</v>
      </c>
      <c r="D175" s="29">
        <v>194</v>
      </c>
      <c r="E175" s="29" t="s">
        <v>2072</v>
      </c>
      <c r="F175" s="29">
        <v>2.5125628140703502</v>
      </c>
      <c r="G175" s="29">
        <v>97.487437185929593</v>
      </c>
    </row>
    <row r="176" spans="1:7" x14ac:dyDescent="0.25">
      <c r="A176" t="s">
        <v>1176</v>
      </c>
      <c r="B176" s="29">
        <v>138</v>
      </c>
      <c r="C176" s="29">
        <v>12</v>
      </c>
      <c r="D176" s="29">
        <v>126</v>
      </c>
      <c r="E176" s="29" t="s">
        <v>2072</v>
      </c>
      <c r="F176" s="29">
        <v>8.6956521739130395</v>
      </c>
      <c r="G176" s="29">
        <v>91.304347826086897</v>
      </c>
    </row>
    <row r="177" spans="1:7" x14ac:dyDescent="0.25">
      <c r="A177" t="s">
        <v>1177</v>
      </c>
      <c r="B177" s="29">
        <v>53712</v>
      </c>
      <c r="C177" s="29">
        <v>3216</v>
      </c>
      <c r="D177" s="29">
        <v>50224</v>
      </c>
      <c r="E177" s="29">
        <v>272</v>
      </c>
      <c r="F177" s="29">
        <v>6.0179640718562801</v>
      </c>
      <c r="G177" s="29">
        <v>93.982035928143702</v>
      </c>
    </row>
    <row r="178" spans="1:7" x14ac:dyDescent="0.25">
      <c r="A178" t="s">
        <v>1178</v>
      </c>
      <c r="B178" s="29">
        <v>3407</v>
      </c>
      <c r="C178" s="29">
        <v>250</v>
      </c>
      <c r="D178" s="29">
        <v>3154</v>
      </c>
      <c r="E178" s="29">
        <v>3</v>
      </c>
      <c r="F178" s="29">
        <v>7.3443008225616904</v>
      </c>
      <c r="G178" s="29">
        <v>92.655699177438294</v>
      </c>
    </row>
    <row r="179" spans="1:7" x14ac:dyDescent="0.25">
      <c r="A179" t="s">
        <v>1179</v>
      </c>
      <c r="B179" s="29">
        <v>936</v>
      </c>
      <c r="C179" s="29">
        <v>55</v>
      </c>
      <c r="D179" s="29">
        <v>881</v>
      </c>
      <c r="E179" s="29" t="s">
        <v>2072</v>
      </c>
      <c r="F179" s="29">
        <v>5.8760683760683703</v>
      </c>
      <c r="G179" s="29">
        <v>94.123931623931597</v>
      </c>
    </row>
    <row r="180" spans="1:7" x14ac:dyDescent="0.25">
      <c r="A180" t="s">
        <v>1180</v>
      </c>
      <c r="B180" s="29">
        <v>1238</v>
      </c>
      <c r="C180" s="29">
        <v>62</v>
      </c>
      <c r="D180" s="29">
        <v>1175</v>
      </c>
      <c r="E180" s="29">
        <v>1</v>
      </c>
      <c r="F180" s="29">
        <v>5.01212611156022</v>
      </c>
      <c r="G180" s="29">
        <v>94.987873888439694</v>
      </c>
    </row>
    <row r="181" spans="1:7" x14ac:dyDescent="0.25">
      <c r="A181" t="s">
        <v>1181</v>
      </c>
      <c r="B181" s="29">
        <v>3619</v>
      </c>
      <c r="C181" s="29">
        <v>196</v>
      </c>
      <c r="D181" s="29">
        <v>3389</v>
      </c>
      <c r="E181" s="29">
        <v>34</v>
      </c>
      <c r="F181" s="29">
        <v>5.4672245467224503</v>
      </c>
      <c r="G181" s="29">
        <v>94.532775453277495</v>
      </c>
    </row>
    <row r="182" spans="1:7" x14ac:dyDescent="0.25">
      <c r="A182" t="s">
        <v>1182</v>
      </c>
      <c r="B182" s="29">
        <v>2881</v>
      </c>
      <c r="C182" s="29">
        <v>190</v>
      </c>
      <c r="D182" s="29">
        <v>2689</v>
      </c>
      <c r="E182" s="29">
        <v>2</v>
      </c>
      <c r="F182" s="29">
        <v>6.5995137200416796</v>
      </c>
      <c r="G182" s="29">
        <v>93.400486279958301</v>
      </c>
    </row>
    <row r="183" spans="1:7" x14ac:dyDescent="0.25">
      <c r="A183" t="s">
        <v>1183</v>
      </c>
      <c r="B183" s="29">
        <v>6205</v>
      </c>
      <c r="C183" s="29">
        <v>410</v>
      </c>
      <c r="D183" s="29">
        <v>5780</v>
      </c>
      <c r="E183" s="29">
        <v>15</v>
      </c>
      <c r="F183" s="29">
        <v>6.6235864297253597</v>
      </c>
      <c r="G183" s="29">
        <v>93.376413570274593</v>
      </c>
    </row>
    <row r="184" spans="1:7" x14ac:dyDescent="0.25">
      <c r="A184" t="s">
        <v>1184</v>
      </c>
      <c r="B184" s="29">
        <v>11854</v>
      </c>
      <c r="C184" s="29">
        <v>819</v>
      </c>
      <c r="D184" s="29">
        <v>10894</v>
      </c>
      <c r="E184" s="29">
        <v>141</v>
      </c>
      <c r="F184" s="29">
        <v>6.9922308546059897</v>
      </c>
      <c r="G184" s="29">
        <v>93.007769145393993</v>
      </c>
    </row>
    <row r="185" spans="1:7" x14ac:dyDescent="0.25">
      <c r="A185" t="s">
        <v>1185</v>
      </c>
      <c r="B185" s="29">
        <v>2744</v>
      </c>
      <c r="C185" s="29">
        <v>176</v>
      </c>
      <c r="D185" s="29">
        <v>2552</v>
      </c>
      <c r="E185" s="29">
        <v>16</v>
      </c>
      <c r="F185" s="29">
        <v>6.4516129032257998</v>
      </c>
      <c r="G185" s="29">
        <v>93.548387096774107</v>
      </c>
    </row>
    <row r="186" spans="1:7" x14ac:dyDescent="0.25">
      <c r="A186" t="s">
        <v>1186</v>
      </c>
      <c r="B186" s="29">
        <v>6548</v>
      </c>
      <c r="C186" s="29">
        <v>419</v>
      </c>
      <c r="D186" s="29">
        <v>6108</v>
      </c>
      <c r="E186" s="29">
        <v>21</v>
      </c>
      <c r="F186" s="29">
        <v>6.41948827945457</v>
      </c>
      <c r="G186" s="29">
        <v>93.580511720545402</v>
      </c>
    </row>
    <row r="187" spans="1:7" x14ac:dyDescent="0.25">
      <c r="A187" t="s">
        <v>1187</v>
      </c>
      <c r="B187" s="29">
        <v>9063</v>
      </c>
      <c r="C187" s="29">
        <v>525</v>
      </c>
      <c r="D187" s="29">
        <v>8536</v>
      </c>
      <c r="E187" s="29">
        <v>2</v>
      </c>
      <c r="F187" s="29">
        <v>5.79406246551153</v>
      </c>
      <c r="G187" s="29">
        <v>94.205937534488399</v>
      </c>
    </row>
    <row r="188" spans="1:7" x14ac:dyDescent="0.25">
      <c r="A188" t="s">
        <v>1188</v>
      </c>
      <c r="B188" s="29">
        <v>188</v>
      </c>
      <c r="C188" s="29">
        <v>10</v>
      </c>
      <c r="D188" s="29">
        <v>178</v>
      </c>
      <c r="E188" s="29" t="s">
        <v>2072</v>
      </c>
      <c r="F188" s="29">
        <v>5.31914893617021</v>
      </c>
      <c r="G188" s="29">
        <v>94.680851063829707</v>
      </c>
    </row>
    <row r="189" spans="1:7" x14ac:dyDescent="0.25">
      <c r="A189" t="s">
        <v>1189</v>
      </c>
      <c r="B189" s="29">
        <v>213</v>
      </c>
      <c r="C189" s="29">
        <v>14</v>
      </c>
      <c r="D189" s="29">
        <v>199</v>
      </c>
      <c r="E189" s="29" t="s">
        <v>2072</v>
      </c>
      <c r="F189" s="29">
        <v>6.5727699530516404</v>
      </c>
      <c r="G189" s="29">
        <v>93.427230046948296</v>
      </c>
    </row>
    <row r="190" spans="1:7" x14ac:dyDescent="0.25">
      <c r="A190" t="s">
        <v>1190</v>
      </c>
      <c r="B190" s="29">
        <v>3773</v>
      </c>
      <c r="C190" s="29">
        <v>252</v>
      </c>
      <c r="D190" s="29">
        <v>3521</v>
      </c>
      <c r="E190" s="29" t="s">
        <v>2072</v>
      </c>
      <c r="F190" s="29">
        <v>6.6790352504638202</v>
      </c>
      <c r="G190" s="29">
        <v>93.320964749536103</v>
      </c>
    </row>
    <row r="191" spans="1:7" x14ac:dyDescent="0.25">
      <c r="A191" t="s">
        <v>1191</v>
      </c>
      <c r="B191" s="29">
        <v>219</v>
      </c>
      <c r="C191" s="29">
        <v>14</v>
      </c>
      <c r="D191" s="29">
        <v>205</v>
      </c>
      <c r="E191" s="29" t="s">
        <v>2072</v>
      </c>
      <c r="F191" s="29">
        <v>6.3926940639269398</v>
      </c>
      <c r="G191" s="29">
        <v>93.607305936073004</v>
      </c>
    </row>
    <row r="192" spans="1:7" x14ac:dyDescent="0.25">
      <c r="A192" t="s">
        <v>1192</v>
      </c>
      <c r="B192" s="29">
        <v>128</v>
      </c>
      <c r="C192" s="29">
        <v>17</v>
      </c>
      <c r="D192" s="29">
        <v>111</v>
      </c>
      <c r="E192" s="29" t="s">
        <v>2072</v>
      </c>
      <c r="F192" s="29">
        <v>13.28125</v>
      </c>
      <c r="G192" s="29">
        <v>86.71875</v>
      </c>
    </row>
    <row r="193" spans="1:7" x14ac:dyDescent="0.25">
      <c r="A193" t="s">
        <v>1193</v>
      </c>
      <c r="B193" s="29">
        <v>53016</v>
      </c>
      <c r="C193" s="29">
        <v>3409</v>
      </c>
      <c r="D193" s="29">
        <v>49372</v>
      </c>
      <c r="E193" s="29">
        <v>235</v>
      </c>
      <c r="F193" s="29">
        <v>6.4587635702241304</v>
      </c>
      <c r="G193" s="29">
        <v>93.541236429775793</v>
      </c>
    </row>
    <row r="194" spans="1:7" x14ac:dyDescent="0.25">
      <c r="A194" t="s">
        <v>1194</v>
      </c>
      <c r="B194" s="29">
        <v>3293</v>
      </c>
      <c r="C194" s="29">
        <v>232</v>
      </c>
      <c r="D194" s="29">
        <v>3059</v>
      </c>
      <c r="E194" s="29">
        <v>2</v>
      </c>
      <c r="F194" s="29">
        <v>7.0495290185353996</v>
      </c>
      <c r="G194" s="29">
        <v>92.950470981464605</v>
      </c>
    </row>
    <row r="195" spans="1:7" x14ac:dyDescent="0.25">
      <c r="A195" t="s">
        <v>1195</v>
      </c>
      <c r="B195" s="29">
        <v>874</v>
      </c>
      <c r="C195" s="29">
        <v>62</v>
      </c>
      <c r="D195" s="29">
        <v>812</v>
      </c>
      <c r="E195" s="29" t="s">
        <v>2072</v>
      </c>
      <c r="F195" s="29">
        <v>7.09382151029748</v>
      </c>
      <c r="G195" s="29">
        <v>92.906178489702498</v>
      </c>
    </row>
    <row r="196" spans="1:7" x14ac:dyDescent="0.25">
      <c r="A196" t="s">
        <v>1196</v>
      </c>
      <c r="B196" s="29">
        <v>1213</v>
      </c>
      <c r="C196" s="29">
        <v>75</v>
      </c>
      <c r="D196" s="29">
        <v>1138</v>
      </c>
      <c r="E196" s="29" t="s">
        <v>2072</v>
      </c>
      <c r="F196" s="29">
        <v>6.1830173124484702</v>
      </c>
      <c r="G196" s="29">
        <v>93.816982687551501</v>
      </c>
    </row>
    <row r="197" spans="1:7" x14ac:dyDescent="0.25">
      <c r="A197" t="s">
        <v>1197</v>
      </c>
      <c r="B197" s="29">
        <v>3534</v>
      </c>
      <c r="C197" s="29">
        <v>202</v>
      </c>
      <c r="D197" s="29">
        <v>3277</v>
      </c>
      <c r="E197" s="29">
        <v>55</v>
      </c>
      <c r="F197" s="29">
        <v>5.8062661684392003</v>
      </c>
      <c r="G197" s="29">
        <v>94.193733831560706</v>
      </c>
    </row>
    <row r="198" spans="1:7" x14ac:dyDescent="0.25">
      <c r="A198" t="s">
        <v>1198</v>
      </c>
      <c r="B198" s="29">
        <v>2812</v>
      </c>
      <c r="C198" s="29">
        <v>227</v>
      </c>
      <c r="D198" s="29">
        <v>2584</v>
      </c>
      <c r="E198" s="29">
        <v>1</v>
      </c>
      <c r="F198" s="29">
        <v>8.0754180007114904</v>
      </c>
      <c r="G198" s="29">
        <v>91.924581999288506</v>
      </c>
    </row>
    <row r="199" spans="1:7" x14ac:dyDescent="0.25">
      <c r="A199" t="s">
        <v>1199</v>
      </c>
      <c r="B199" s="29">
        <v>5951</v>
      </c>
      <c r="C199" s="29">
        <v>355</v>
      </c>
      <c r="D199" s="29">
        <v>5590</v>
      </c>
      <c r="E199" s="29">
        <v>6</v>
      </c>
      <c r="F199" s="29">
        <v>5.9714045416316202</v>
      </c>
      <c r="G199" s="29">
        <v>94.028595458368301</v>
      </c>
    </row>
    <row r="200" spans="1:7" x14ac:dyDescent="0.25">
      <c r="A200" t="s">
        <v>1200</v>
      </c>
      <c r="B200" s="29">
        <v>11706</v>
      </c>
      <c r="C200" s="29">
        <v>761</v>
      </c>
      <c r="D200" s="29">
        <v>10685</v>
      </c>
      <c r="E200" s="29">
        <v>260</v>
      </c>
      <c r="F200" s="29">
        <v>6.6486108684256502</v>
      </c>
      <c r="G200" s="29">
        <v>93.351389131574294</v>
      </c>
    </row>
    <row r="201" spans="1:7" x14ac:dyDescent="0.25">
      <c r="A201" t="s">
        <v>1201</v>
      </c>
      <c r="B201" s="29">
        <v>2712</v>
      </c>
      <c r="C201" s="29">
        <v>173</v>
      </c>
      <c r="D201" s="29">
        <v>2530</v>
      </c>
      <c r="E201" s="29">
        <v>9</v>
      </c>
      <c r="F201" s="29">
        <v>6.4002959674435802</v>
      </c>
      <c r="G201" s="29">
        <v>93.599704032556403</v>
      </c>
    </row>
    <row r="202" spans="1:7" x14ac:dyDescent="0.25">
      <c r="A202" t="s">
        <v>1202</v>
      </c>
      <c r="B202" s="29">
        <v>6498</v>
      </c>
      <c r="C202" s="29">
        <v>413</v>
      </c>
      <c r="D202" s="29">
        <v>6025</v>
      </c>
      <c r="E202" s="29">
        <v>60</v>
      </c>
      <c r="F202" s="29">
        <v>6.4150357253805499</v>
      </c>
      <c r="G202" s="29">
        <v>93.584964274619395</v>
      </c>
    </row>
    <row r="203" spans="1:7" x14ac:dyDescent="0.25">
      <c r="A203" t="s">
        <v>1203</v>
      </c>
      <c r="B203" s="29">
        <v>8898</v>
      </c>
      <c r="C203" s="29">
        <v>530</v>
      </c>
      <c r="D203" s="29">
        <v>8365</v>
      </c>
      <c r="E203" s="29">
        <v>3</v>
      </c>
      <c r="F203" s="29">
        <v>5.9584035975266998</v>
      </c>
      <c r="G203" s="29">
        <v>94.041596402473303</v>
      </c>
    </row>
    <row r="204" spans="1:7" x14ac:dyDescent="0.25">
      <c r="A204" t="s">
        <v>1204</v>
      </c>
      <c r="B204" s="29">
        <v>176</v>
      </c>
      <c r="C204" s="29">
        <v>12</v>
      </c>
      <c r="D204" s="29">
        <v>164</v>
      </c>
      <c r="E204" s="29" t="s">
        <v>2072</v>
      </c>
      <c r="F204" s="29">
        <v>6.8181818181818103</v>
      </c>
      <c r="G204" s="29">
        <v>93.181818181818102</v>
      </c>
    </row>
    <row r="205" spans="1:7" x14ac:dyDescent="0.25">
      <c r="A205" t="s">
        <v>1205</v>
      </c>
      <c r="B205" s="29">
        <v>252</v>
      </c>
      <c r="C205" s="29">
        <v>14</v>
      </c>
      <c r="D205" s="29">
        <v>238</v>
      </c>
      <c r="E205" s="29" t="s">
        <v>2072</v>
      </c>
      <c r="F205" s="29">
        <v>5.55555555555555</v>
      </c>
      <c r="G205" s="29">
        <v>94.4444444444444</v>
      </c>
    </row>
    <row r="206" spans="1:7" x14ac:dyDescent="0.25">
      <c r="A206" t="s">
        <v>1206</v>
      </c>
      <c r="B206" s="29">
        <v>3771</v>
      </c>
      <c r="C206" s="29">
        <v>271</v>
      </c>
      <c r="D206" s="29">
        <v>3500</v>
      </c>
      <c r="E206" s="29" t="s">
        <v>2072</v>
      </c>
      <c r="F206" s="29">
        <v>7.1864226995491904</v>
      </c>
      <c r="G206" s="29">
        <v>92.813577300450802</v>
      </c>
    </row>
    <row r="207" spans="1:7" x14ac:dyDescent="0.25">
      <c r="A207" t="s">
        <v>1207</v>
      </c>
      <c r="B207" s="29">
        <v>222</v>
      </c>
      <c r="C207" s="29">
        <v>13</v>
      </c>
      <c r="D207" s="29">
        <v>209</v>
      </c>
      <c r="E207" s="29" t="s">
        <v>2072</v>
      </c>
      <c r="F207" s="29">
        <v>5.8558558558558502</v>
      </c>
      <c r="G207" s="29">
        <v>94.144144144144093</v>
      </c>
    </row>
    <row r="208" spans="1:7" x14ac:dyDescent="0.25">
      <c r="A208" t="s">
        <v>1208</v>
      </c>
      <c r="B208" s="29">
        <v>121</v>
      </c>
      <c r="C208" s="29">
        <v>15</v>
      </c>
      <c r="D208" s="29">
        <v>105</v>
      </c>
      <c r="E208" s="29">
        <v>1</v>
      </c>
      <c r="F208" s="29">
        <v>12.5</v>
      </c>
      <c r="G208" s="29">
        <v>87.5</v>
      </c>
    </row>
    <row r="209" spans="1:7" x14ac:dyDescent="0.25">
      <c r="A209" t="s">
        <v>1209</v>
      </c>
      <c r="B209" s="29">
        <v>52033</v>
      </c>
      <c r="C209" s="29">
        <v>3355</v>
      </c>
      <c r="D209" s="29">
        <v>48281</v>
      </c>
      <c r="E209" s="29">
        <v>397</v>
      </c>
      <c r="F209" s="29">
        <v>6.4974049113021897</v>
      </c>
      <c r="G209" s="29">
        <v>93.502595088697802</v>
      </c>
    </row>
    <row r="210" spans="1:7" x14ac:dyDescent="0.25">
      <c r="A210" t="s">
        <v>1210</v>
      </c>
      <c r="B210" s="29">
        <v>3206</v>
      </c>
      <c r="C210" s="29">
        <v>225</v>
      </c>
      <c r="D210" s="29">
        <v>2980</v>
      </c>
      <c r="E210" s="29">
        <v>1</v>
      </c>
      <c r="F210" s="29">
        <v>7.02028081123244</v>
      </c>
      <c r="G210" s="29">
        <v>92.979719188767504</v>
      </c>
    </row>
    <row r="211" spans="1:7" x14ac:dyDescent="0.25">
      <c r="A211" t="s">
        <v>1211</v>
      </c>
      <c r="B211" s="29">
        <v>908</v>
      </c>
      <c r="C211" s="29">
        <v>52</v>
      </c>
      <c r="D211" s="29">
        <v>855</v>
      </c>
      <c r="E211" s="29">
        <v>1</v>
      </c>
      <c r="F211" s="29">
        <v>5.7331863285556697</v>
      </c>
      <c r="G211" s="29">
        <v>94.266813671444297</v>
      </c>
    </row>
    <row r="212" spans="1:7" x14ac:dyDescent="0.25">
      <c r="A212" t="s">
        <v>1212</v>
      </c>
      <c r="B212" s="29">
        <v>1227</v>
      </c>
      <c r="C212" s="29">
        <v>77</v>
      </c>
      <c r="D212" s="29">
        <v>1150</v>
      </c>
      <c r="E212" s="29" t="s">
        <v>2072</v>
      </c>
      <c r="F212" s="29">
        <v>6.2754686226568799</v>
      </c>
      <c r="G212" s="29">
        <v>93.724531377343098</v>
      </c>
    </row>
    <row r="213" spans="1:7" x14ac:dyDescent="0.25">
      <c r="A213" t="s">
        <v>1213</v>
      </c>
      <c r="B213" s="29">
        <v>3348</v>
      </c>
      <c r="C213" s="29">
        <v>215</v>
      </c>
      <c r="D213" s="29">
        <v>3131</v>
      </c>
      <c r="E213" s="29">
        <v>2</v>
      </c>
      <c r="F213" s="29">
        <v>6.4255827854154202</v>
      </c>
      <c r="G213" s="29">
        <v>93.5744172145845</v>
      </c>
    </row>
    <row r="214" spans="1:7" x14ac:dyDescent="0.25">
      <c r="A214" t="s">
        <v>1214</v>
      </c>
      <c r="B214" s="29">
        <v>2724</v>
      </c>
      <c r="C214" s="29">
        <v>227</v>
      </c>
      <c r="D214" s="29">
        <v>2495</v>
      </c>
      <c r="E214" s="29">
        <v>2</v>
      </c>
      <c r="F214" s="29">
        <v>8.3394562821454805</v>
      </c>
      <c r="G214" s="29">
        <v>91.660543717854495</v>
      </c>
    </row>
    <row r="215" spans="1:7" x14ac:dyDescent="0.25">
      <c r="A215" t="s">
        <v>1215</v>
      </c>
      <c r="B215" s="29">
        <v>5700</v>
      </c>
      <c r="C215" s="29">
        <v>343</v>
      </c>
      <c r="D215" s="29">
        <v>5346</v>
      </c>
      <c r="E215" s="29">
        <v>11</v>
      </c>
      <c r="F215" s="29">
        <v>6.0291791175953504</v>
      </c>
      <c r="G215" s="29">
        <v>93.970820882404595</v>
      </c>
    </row>
    <row r="216" spans="1:7" x14ac:dyDescent="0.25">
      <c r="A216" t="s">
        <v>1216</v>
      </c>
      <c r="B216" s="29">
        <v>11494</v>
      </c>
      <c r="C216" s="29">
        <v>780</v>
      </c>
      <c r="D216" s="29">
        <v>10575</v>
      </c>
      <c r="E216" s="29">
        <v>139</v>
      </c>
      <c r="F216" s="29">
        <v>6.8692206076618199</v>
      </c>
      <c r="G216" s="29">
        <v>93.130779392338098</v>
      </c>
    </row>
    <row r="217" spans="1:7" x14ac:dyDescent="0.25">
      <c r="A217" t="s">
        <v>1217</v>
      </c>
      <c r="B217" s="29">
        <v>2576</v>
      </c>
      <c r="C217" s="29">
        <v>173</v>
      </c>
      <c r="D217" s="29">
        <v>2397</v>
      </c>
      <c r="E217" s="29">
        <v>6</v>
      </c>
      <c r="F217" s="29">
        <v>6.7315175097276203</v>
      </c>
      <c r="G217" s="29">
        <v>93.268482490272305</v>
      </c>
    </row>
    <row r="218" spans="1:7" x14ac:dyDescent="0.25">
      <c r="A218" t="s">
        <v>1218</v>
      </c>
      <c r="B218" s="29">
        <v>6499</v>
      </c>
      <c r="C218" s="29">
        <v>413</v>
      </c>
      <c r="D218" s="29">
        <v>6040</v>
      </c>
      <c r="E218" s="29">
        <v>46</v>
      </c>
      <c r="F218" s="29">
        <v>6.40012397334573</v>
      </c>
      <c r="G218" s="29">
        <v>93.599876026654201</v>
      </c>
    </row>
    <row r="219" spans="1:7" x14ac:dyDescent="0.25">
      <c r="A219" t="s">
        <v>1219</v>
      </c>
      <c r="B219" s="29">
        <v>8603</v>
      </c>
      <c r="C219" s="29">
        <v>512</v>
      </c>
      <c r="D219" s="29">
        <v>8087</v>
      </c>
      <c r="E219" s="29">
        <v>4</v>
      </c>
      <c r="F219" s="29">
        <v>5.9541807186882103</v>
      </c>
      <c r="G219" s="29">
        <v>94.045819281311694</v>
      </c>
    </row>
    <row r="220" spans="1:7" x14ac:dyDescent="0.25">
      <c r="A220" t="s">
        <v>1220</v>
      </c>
      <c r="B220" s="29">
        <v>163</v>
      </c>
      <c r="C220" s="29">
        <v>7</v>
      </c>
      <c r="D220" s="29">
        <v>156</v>
      </c>
      <c r="E220" s="29" t="s">
        <v>2072</v>
      </c>
      <c r="F220" s="29">
        <v>4.2944785276073603</v>
      </c>
      <c r="G220" s="29">
        <v>95.705521472392604</v>
      </c>
    </row>
    <row r="221" spans="1:7" x14ac:dyDescent="0.25">
      <c r="A221" t="s">
        <v>1221</v>
      </c>
      <c r="B221" s="29">
        <v>204</v>
      </c>
      <c r="C221" s="29">
        <v>12</v>
      </c>
      <c r="D221" s="29">
        <v>192</v>
      </c>
      <c r="E221" s="29" t="s">
        <v>2072</v>
      </c>
      <c r="F221" s="29">
        <v>5.8823529411764701</v>
      </c>
      <c r="G221" s="29">
        <v>94.117647058823493</v>
      </c>
    </row>
    <row r="222" spans="1:7" x14ac:dyDescent="0.25">
      <c r="A222" t="s">
        <v>1222</v>
      </c>
      <c r="B222" s="29">
        <v>3543</v>
      </c>
      <c r="C222" s="29">
        <v>280</v>
      </c>
      <c r="D222" s="29">
        <v>3263</v>
      </c>
      <c r="E222" s="29" t="s">
        <v>2072</v>
      </c>
      <c r="F222" s="29">
        <v>7.9029071408410898</v>
      </c>
      <c r="G222" s="29">
        <v>92.097092859158906</v>
      </c>
    </row>
    <row r="223" spans="1:7" x14ac:dyDescent="0.25">
      <c r="A223" t="s">
        <v>1223</v>
      </c>
      <c r="B223" s="29">
        <v>191</v>
      </c>
      <c r="C223" s="29">
        <v>5</v>
      </c>
      <c r="D223" s="29">
        <v>186</v>
      </c>
      <c r="E223" s="29" t="s">
        <v>2072</v>
      </c>
      <c r="F223" s="29">
        <v>2.6178010471204098</v>
      </c>
      <c r="G223" s="29">
        <v>97.382198952879506</v>
      </c>
    </row>
    <row r="224" spans="1:7" x14ac:dyDescent="0.25">
      <c r="A224" t="s">
        <v>1224</v>
      </c>
      <c r="B224" s="29">
        <v>99</v>
      </c>
      <c r="C224" s="29">
        <v>9</v>
      </c>
      <c r="D224" s="29">
        <v>90</v>
      </c>
      <c r="E224" s="29" t="s">
        <v>2072</v>
      </c>
      <c r="F224" s="29">
        <v>9.0909090909090899</v>
      </c>
      <c r="G224" s="29">
        <v>90.909090909090907</v>
      </c>
    </row>
    <row r="225" spans="1:7" x14ac:dyDescent="0.25">
      <c r="A225" t="s">
        <v>1225</v>
      </c>
      <c r="B225" s="29">
        <v>50485</v>
      </c>
      <c r="C225" s="29">
        <v>3330</v>
      </c>
      <c r="D225" s="29">
        <v>46943</v>
      </c>
      <c r="E225" s="29">
        <v>212</v>
      </c>
      <c r="F225" s="29">
        <v>6.6238338670857102</v>
      </c>
      <c r="G225" s="29">
        <v>93.376166132914193</v>
      </c>
    </row>
    <row r="226" spans="1:7" x14ac:dyDescent="0.25">
      <c r="A226" t="s">
        <v>1226</v>
      </c>
      <c r="B226" s="29">
        <v>3019</v>
      </c>
      <c r="C226" s="29">
        <v>226</v>
      </c>
      <c r="D226" s="29">
        <v>2793</v>
      </c>
      <c r="E226" s="29" t="s">
        <v>2072</v>
      </c>
      <c r="F226" s="29">
        <v>7.4859224908910198</v>
      </c>
      <c r="G226" s="29">
        <v>92.514077509108901</v>
      </c>
    </row>
    <row r="227" spans="1:7" x14ac:dyDescent="0.25">
      <c r="A227" t="s">
        <v>1227</v>
      </c>
      <c r="B227" s="29">
        <v>881</v>
      </c>
      <c r="C227" s="29">
        <v>50</v>
      </c>
      <c r="D227" s="29">
        <v>831</v>
      </c>
      <c r="E227" s="29" t="s">
        <v>2072</v>
      </c>
      <c r="F227" s="29">
        <v>5.6753688989784301</v>
      </c>
      <c r="G227" s="29">
        <v>94.324631101021495</v>
      </c>
    </row>
    <row r="228" spans="1:7" x14ac:dyDescent="0.25">
      <c r="A228" t="s">
        <v>1228</v>
      </c>
      <c r="B228" s="29">
        <v>1122</v>
      </c>
      <c r="C228" s="29">
        <v>83</v>
      </c>
      <c r="D228" s="29">
        <v>1039</v>
      </c>
      <c r="E228" s="29" t="s">
        <v>2072</v>
      </c>
      <c r="F228" s="29">
        <v>7.3975044563279804</v>
      </c>
      <c r="G228" s="29">
        <v>92.602495543672006</v>
      </c>
    </row>
    <row r="229" spans="1:7" x14ac:dyDescent="0.25">
      <c r="A229" t="s">
        <v>1229</v>
      </c>
      <c r="B229" s="29">
        <v>3306</v>
      </c>
      <c r="C229" s="29">
        <v>198</v>
      </c>
      <c r="D229" s="29">
        <v>3107</v>
      </c>
      <c r="E229" s="29">
        <v>1</v>
      </c>
      <c r="F229" s="29">
        <v>5.9909228441754898</v>
      </c>
      <c r="G229" s="29">
        <v>94.0090771558245</v>
      </c>
    </row>
    <row r="230" spans="1:7" x14ac:dyDescent="0.25">
      <c r="A230" t="s">
        <v>1230</v>
      </c>
      <c r="B230" s="29">
        <v>2644</v>
      </c>
      <c r="C230" s="29">
        <v>235</v>
      </c>
      <c r="D230" s="29">
        <v>2409</v>
      </c>
      <c r="E230" s="29" t="s">
        <v>2072</v>
      </c>
      <c r="F230" s="29">
        <v>8.8880484114977296</v>
      </c>
      <c r="G230" s="29">
        <v>91.111951588502194</v>
      </c>
    </row>
    <row r="231" spans="1:7" x14ac:dyDescent="0.25">
      <c r="A231" t="s">
        <v>1231</v>
      </c>
      <c r="B231" s="29">
        <v>5613</v>
      </c>
      <c r="C231" s="29">
        <v>355</v>
      </c>
      <c r="D231" s="29">
        <v>5256</v>
      </c>
      <c r="E231" s="29">
        <v>2</v>
      </c>
      <c r="F231" s="29">
        <v>6.3268579575833099</v>
      </c>
      <c r="G231" s="29">
        <v>93.6731420424166</v>
      </c>
    </row>
    <row r="232" spans="1:7" x14ac:dyDescent="0.25">
      <c r="A232" t="s">
        <v>1232</v>
      </c>
      <c r="B232" s="29">
        <v>11259</v>
      </c>
      <c r="C232" s="29">
        <v>841</v>
      </c>
      <c r="D232" s="29">
        <v>10417</v>
      </c>
      <c r="E232" s="29">
        <v>1</v>
      </c>
      <c r="F232" s="29">
        <v>7.4702433824835603</v>
      </c>
      <c r="G232" s="29">
        <v>92.529756617516398</v>
      </c>
    </row>
    <row r="233" spans="1:7" x14ac:dyDescent="0.25">
      <c r="A233" t="s">
        <v>1233</v>
      </c>
      <c r="B233" s="29">
        <v>2480</v>
      </c>
      <c r="C233" s="29">
        <v>160</v>
      </c>
      <c r="D233" s="29">
        <v>2313</v>
      </c>
      <c r="E233" s="29">
        <v>7</v>
      </c>
      <c r="F233" s="29">
        <v>6.46987464617873</v>
      </c>
      <c r="G233" s="29">
        <v>93.530125353821205</v>
      </c>
    </row>
    <row r="234" spans="1:7" x14ac:dyDescent="0.25">
      <c r="A234" t="s">
        <v>1234</v>
      </c>
      <c r="B234" s="29">
        <v>6246</v>
      </c>
      <c r="C234" s="29">
        <v>408</v>
      </c>
      <c r="D234" s="29">
        <v>5835</v>
      </c>
      <c r="E234" s="29">
        <v>3</v>
      </c>
      <c r="F234" s="29">
        <v>6.5353195579048498</v>
      </c>
      <c r="G234" s="29">
        <v>93.464680442095101</v>
      </c>
    </row>
    <row r="235" spans="1:7" x14ac:dyDescent="0.25">
      <c r="A235" t="s">
        <v>1235</v>
      </c>
      <c r="B235" s="29">
        <v>8399</v>
      </c>
      <c r="C235" s="29">
        <v>492</v>
      </c>
      <c r="D235" s="29">
        <v>7900</v>
      </c>
      <c r="E235" s="29">
        <v>7</v>
      </c>
      <c r="F235" s="29">
        <v>5.8627264061010402</v>
      </c>
      <c r="G235" s="29">
        <v>94.137273593898897</v>
      </c>
    </row>
    <row r="236" spans="1:7" x14ac:dyDescent="0.25">
      <c r="A236" t="s">
        <v>1236</v>
      </c>
      <c r="B236" s="29">
        <v>177</v>
      </c>
      <c r="C236" s="29">
        <v>15</v>
      </c>
      <c r="D236" s="29">
        <v>162</v>
      </c>
      <c r="E236" s="29" t="s">
        <v>2072</v>
      </c>
      <c r="F236" s="29">
        <v>8.4745762711864394</v>
      </c>
      <c r="G236" s="29">
        <v>91.525423728813493</v>
      </c>
    </row>
    <row r="237" spans="1:7" x14ac:dyDescent="0.25">
      <c r="A237" t="s">
        <v>1237</v>
      </c>
      <c r="B237" s="29">
        <v>197</v>
      </c>
      <c r="C237" s="29">
        <v>9</v>
      </c>
      <c r="D237" s="29">
        <v>188</v>
      </c>
      <c r="E237" s="29" t="s">
        <v>2072</v>
      </c>
      <c r="F237" s="29">
        <v>4.5685279187817196</v>
      </c>
      <c r="G237" s="29">
        <v>95.431472081218203</v>
      </c>
    </row>
    <row r="238" spans="1:7" x14ac:dyDescent="0.25">
      <c r="A238" t="s">
        <v>1238</v>
      </c>
      <c r="B238" s="29">
        <v>3415</v>
      </c>
      <c r="C238" s="29">
        <v>266</v>
      </c>
      <c r="D238" s="29">
        <v>3149</v>
      </c>
      <c r="E238" s="29" t="s">
        <v>2072</v>
      </c>
      <c r="F238" s="29">
        <v>7.7891654465592897</v>
      </c>
      <c r="G238" s="29">
        <v>92.210834553440705</v>
      </c>
    </row>
    <row r="239" spans="1:7" x14ac:dyDescent="0.25">
      <c r="A239" t="s">
        <v>1239</v>
      </c>
      <c r="B239" s="29">
        <v>199</v>
      </c>
      <c r="C239" s="29">
        <v>12</v>
      </c>
      <c r="D239" s="29">
        <v>187</v>
      </c>
      <c r="E239" s="29" t="s">
        <v>2072</v>
      </c>
      <c r="F239" s="29">
        <v>6.0301507537688401</v>
      </c>
      <c r="G239" s="29">
        <v>93.969849246231107</v>
      </c>
    </row>
    <row r="240" spans="1:7" x14ac:dyDescent="0.25">
      <c r="A240" t="s">
        <v>1240</v>
      </c>
      <c r="B240" s="29">
        <v>110</v>
      </c>
      <c r="C240" s="29">
        <v>14</v>
      </c>
      <c r="D240" s="29">
        <v>96</v>
      </c>
      <c r="E240" s="29" t="s">
        <v>2072</v>
      </c>
      <c r="F240" s="29">
        <v>12.7272727272727</v>
      </c>
      <c r="G240" s="29">
        <v>87.272727272727195</v>
      </c>
    </row>
    <row r="241" spans="1:7" x14ac:dyDescent="0.25">
      <c r="A241" t="s">
        <v>1241</v>
      </c>
      <c r="B241" s="29">
        <v>49067</v>
      </c>
      <c r="C241" s="29">
        <v>3364</v>
      </c>
      <c r="D241" s="29">
        <v>45682</v>
      </c>
      <c r="E241" s="29">
        <v>21</v>
      </c>
      <c r="F241" s="29">
        <v>6.8588671859071004</v>
      </c>
      <c r="G241" s="29">
        <v>93.141132814092899</v>
      </c>
    </row>
    <row r="242" spans="1:7" x14ac:dyDescent="0.25">
      <c r="A242" t="s">
        <v>1242</v>
      </c>
      <c r="B242" s="29">
        <v>3055</v>
      </c>
      <c r="C242" s="29">
        <v>201</v>
      </c>
      <c r="D242" s="29">
        <v>2854</v>
      </c>
      <c r="E242" s="29" t="s">
        <v>2072</v>
      </c>
      <c r="F242" s="29">
        <v>6.5793780687397696</v>
      </c>
      <c r="G242" s="29">
        <v>93.4206219312602</v>
      </c>
    </row>
    <row r="243" spans="1:7" x14ac:dyDescent="0.25">
      <c r="A243" t="s">
        <v>1243</v>
      </c>
      <c r="B243" s="29">
        <v>820</v>
      </c>
      <c r="C243" s="29">
        <v>58</v>
      </c>
      <c r="D243" s="29">
        <v>762</v>
      </c>
      <c r="E243" s="29" t="s">
        <v>2072</v>
      </c>
      <c r="F243" s="29">
        <v>7.07317073170731</v>
      </c>
      <c r="G243" s="29">
        <v>92.926829268292593</v>
      </c>
    </row>
    <row r="244" spans="1:7" x14ac:dyDescent="0.25">
      <c r="A244" t="s">
        <v>1244</v>
      </c>
      <c r="B244" s="29">
        <v>1102</v>
      </c>
      <c r="C244" s="29">
        <v>57</v>
      </c>
      <c r="D244" s="29">
        <v>1045</v>
      </c>
      <c r="E244" s="29" t="s">
        <v>2072</v>
      </c>
      <c r="F244" s="29">
        <v>5.1724137931034404</v>
      </c>
      <c r="G244" s="29">
        <v>94.827586206896498</v>
      </c>
    </row>
    <row r="245" spans="1:7" x14ac:dyDescent="0.25">
      <c r="A245" t="s">
        <v>1245</v>
      </c>
      <c r="B245" s="29">
        <v>3105</v>
      </c>
      <c r="C245" s="29">
        <v>199</v>
      </c>
      <c r="D245" s="29">
        <v>2902</v>
      </c>
      <c r="E245" s="29">
        <v>4</v>
      </c>
      <c r="F245" s="29">
        <v>6.4172847468558496</v>
      </c>
      <c r="G245" s="29">
        <v>93.582715253144102</v>
      </c>
    </row>
    <row r="246" spans="1:7" x14ac:dyDescent="0.25">
      <c r="A246" t="s">
        <v>1246</v>
      </c>
      <c r="B246" s="29">
        <v>2461</v>
      </c>
      <c r="C246" s="29">
        <v>169</v>
      </c>
      <c r="D246" s="29">
        <v>2292</v>
      </c>
      <c r="E246" s="29" t="s">
        <v>2072</v>
      </c>
      <c r="F246" s="29">
        <v>6.86712718407151</v>
      </c>
      <c r="G246" s="29">
        <v>93.132872815928394</v>
      </c>
    </row>
    <row r="247" spans="1:7" x14ac:dyDescent="0.25">
      <c r="A247" t="s">
        <v>1247</v>
      </c>
      <c r="B247" s="29">
        <v>5209</v>
      </c>
      <c r="C247" s="29">
        <v>364</v>
      </c>
      <c r="D247" s="29">
        <v>4843</v>
      </c>
      <c r="E247" s="29">
        <v>2</v>
      </c>
      <c r="F247" s="29">
        <v>6.9905895909352704</v>
      </c>
      <c r="G247" s="29">
        <v>93.009410409064699</v>
      </c>
    </row>
    <row r="248" spans="1:7" x14ac:dyDescent="0.25">
      <c r="A248" t="s">
        <v>1248</v>
      </c>
      <c r="B248" s="29">
        <v>10881</v>
      </c>
      <c r="C248" s="29">
        <v>788</v>
      </c>
      <c r="D248" s="29">
        <v>10091</v>
      </c>
      <c r="E248" s="29">
        <v>2</v>
      </c>
      <c r="F248" s="29">
        <v>7.2433128044856998</v>
      </c>
      <c r="G248" s="29">
        <v>92.756687195514303</v>
      </c>
    </row>
    <row r="249" spans="1:7" x14ac:dyDescent="0.25">
      <c r="A249" t="s">
        <v>1249</v>
      </c>
      <c r="B249" s="29">
        <v>2440</v>
      </c>
      <c r="C249" s="29">
        <v>189</v>
      </c>
      <c r="D249" s="29">
        <v>2251</v>
      </c>
      <c r="E249" s="29" t="s">
        <v>2072</v>
      </c>
      <c r="F249" s="29">
        <v>7.7459016393442601</v>
      </c>
      <c r="G249" s="29">
        <v>92.254098360655703</v>
      </c>
    </row>
    <row r="250" spans="1:7" x14ac:dyDescent="0.25">
      <c r="A250" t="s">
        <v>1250</v>
      </c>
      <c r="B250" s="29">
        <v>6201</v>
      </c>
      <c r="C250" s="29">
        <v>388</v>
      </c>
      <c r="D250" s="29">
        <v>5813</v>
      </c>
      <c r="E250" s="29" t="s">
        <v>2072</v>
      </c>
      <c r="F250" s="29">
        <v>6.2570553136590803</v>
      </c>
      <c r="G250" s="29">
        <v>93.742944686340905</v>
      </c>
    </row>
    <row r="251" spans="1:7" x14ac:dyDescent="0.25">
      <c r="A251" t="s">
        <v>1251</v>
      </c>
      <c r="B251" s="29">
        <v>7932</v>
      </c>
      <c r="C251" s="29">
        <v>487</v>
      </c>
      <c r="D251" s="29">
        <v>7444</v>
      </c>
      <c r="E251" s="29">
        <v>1</v>
      </c>
      <c r="F251" s="29">
        <v>6.1404614802672999</v>
      </c>
      <c r="G251" s="29">
        <v>93.859538519732695</v>
      </c>
    </row>
    <row r="252" spans="1:7" x14ac:dyDescent="0.25">
      <c r="A252" t="s">
        <v>1252</v>
      </c>
      <c r="B252" s="29">
        <v>173</v>
      </c>
      <c r="C252" s="29">
        <v>14</v>
      </c>
      <c r="D252" s="29">
        <v>159</v>
      </c>
      <c r="E252" s="29" t="s">
        <v>2072</v>
      </c>
      <c r="F252" s="29">
        <v>8.0924855491329399</v>
      </c>
      <c r="G252" s="29">
        <v>91.907514450866998</v>
      </c>
    </row>
    <row r="253" spans="1:7" x14ac:dyDescent="0.25">
      <c r="A253" t="s">
        <v>1253</v>
      </c>
      <c r="B253" s="29">
        <v>188</v>
      </c>
      <c r="C253" s="29">
        <v>5</v>
      </c>
      <c r="D253" s="29">
        <v>183</v>
      </c>
      <c r="E253" s="29" t="s">
        <v>2072</v>
      </c>
      <c r="F253" s="29">
        <v>2.6595744680851001</v>
      </c>
      <c r="G253" s="29">
        <v>97.340425531914903</v>
      </c>
    </row>
    <row r="254" spans="1:7" x14ac:dyDescent="0.25">
      <c r="A254" t="s">
        <v>1254</v>
      </c>
      <c r="B254" s="29">
        <v>3383</v>
      </c>
      <c r="C254" s="29">
        <v>246</v>
      </c>
      <c r="D254" s="29">
        <v>3133</v>
      </c>
      <c r="E254" s="29">
        <v>4</v>
      </c>
      <c r="F254" s="29">
        <v>7.2802604320804898</v>
      </c>
      <c r="G254" s="29">
        <v>92.719739567919504</v>
      </c>
    </row>
    <row r="255" spans="1:7" x14ac:dyDescent="0.25">
      <c r="A255" t="s">
        <v>1255</v>
      </c>
      <c r="B255" s="29">
        <v>186</v>
      </c>
      <c r="C255" s="29">
        <v>19</v>
      </c>
      <c r="D255" s="29">
        <v>167</v>
      </c>
      <c r="E255" s="29" t="s">
        <v>2072</v>
      </c>
      <c r="F255" s="29">
        <v>10.2150537634408</v>
      </c>
      <c r="G255" s="29">
        <v>89.784946236559094</v>
      </c>
    </row>
    <row r="256" spans="1:7" x14ac:dyDescent="0.25">
      <c r="A256" t="s">
        <v>1256</v>
      </c>
      <c r="B256" s="29">
        <v>102</v>
      </c>
      <c r="C256" s="29">
        <v>12</v>
      </c>
      <c r="D256" s="29">
        <v>90</v>
      </c>
      <c r="E256" s="29" t="s">
        <v>2072</v>
      </c>
      <c r="F256" s="29">
        <v>11.764705882352899</v>
      </c>
      <c r="G256" s="29">
        <v>88.235294117647001</v>
      </c>
    </row>
    <row r="257" spans="1:7" x14ac:dyDescent="0.25">
      <c r="A257" t="s">
        <v>1257</v>
      </c>
      <c r="B257" s="29">
        <v>47238</v>
      </c>
      <c r="C257" s="29">
        <v>3196</v>
      </c>
      <c r="D257" s="29">
        <v>44029</v>
      </c>
      <c r="E257" s="29">
        <v>13</v>
      </c>
      <c r="F257" s="29">
        <v>6.7676019057702401</v>
      </c>
      <c r="G257" s="29">
        <v>93.232398094229694</v>
      </c>
    </row>
    <row r="258" spans="1:7" x14ac:dyDescent="0.25">
      <c r="A258" t="s">
        <v>1258</v>
      </c>
      <c r="B258" s="29">
        <v>2773</v>
      </c>
      <c r="C258" s="29">
        <v>167</v>
      </c>
      <c r="D258" s="29">
        <v>2606</v>
      </c>
      <c r="E258" s="29" t="s">
        <v>2072</v>
      </c>
      <c r="F258" s="29">
        <v>6.0223584565452501</v>
      </c>
      <c r="G258" s="29">
        <v>93.977641543454695</v>
      </c>
    </row>
    <row r="259" spans="1:7" x14ac:dyDescent="0.25">
      <c r="A259" t="s">
        <v>1259</v>
      </c>
      <c r="B259" s="29">
        <v>760</v>
      </c>
      <c r="C259" s="29">
        <v>36</v>
      </c>
      <c r="D259" s="29">
        <v>724</v>
      </c>
      <c r="E259" s="29" t="s">
        <v>2072</v>
      </c>
      <c r="F259" s="29">
        <v>4.7368421052631504</v>
      </c>
      <c r="G259" s="29">
        <v>95.263157894736807</v>
      </c>
    </row>
    <row r="260" spans="1:7" x14ac:dyDescent="0.25">
      <c r="A260" t="s">
        <v>1260</v>
      </c>
      <c r="B260" s="29">
        <v>1068</v>
      </c>
      <c r="C260" s="29">
        <v>52</v>
      </c>
      <c r="D260" s="29">
        <v>1016</v>
      </c>
      <c r="E260" s="29" t="s">
        <v>2072</v>
      </c>
      <c r="F260" s="29">
        <v>4.8689138576779003</v>
      </c>
      <c r="G260" s="29">
        <v>95.131086142322005</v>
      </c>
    </row>
    <row r="261" spans="1:7" x14ac:dyDescent="0.25">
      <c r="A261" t="s">
        <v>1261</v>
      </c>
      <c r="B261" s="29">
        <v>2937</v>
      </c>
      <c r="C261" s="29">
        <v>189</v>
      </c>
      <c r="D261" s="29">
        <v>2744</v>
      </c>
      <c r="E261" s="29">
        <v>4</v>
      </c>
      <c r="F261" s="29">
        <v>6.4439140811455804</v>
      </c>
      <c r="G261" s="29">
        <v>93.556085918854393</v>
      </c>
    </row>
    <row r="262" spans="1:7" x14ac:dyDescent="0.25">
      <c r="A262" t="s">
        <v>1262</v>
      </c>
      <c r="B262" s="29">
        <v>2488</v>
      </c>
      <c r="C262" s="29">
        <v>157</v>
      </c>
      <c r="D262" s="29">
        <v>2331</v>
      </c>
      <c r="E262" s="29" t="s">
        <v>2072</v>
      </c>
      <c r="F262" s="29">
        <v>6.3102893890675196</v>
      </c>
      <c r="G262" s="29">
        <v>93.689710610932394</v>
      </c>
    </row>
    <row r="263" spans="1:7" x14ac:dyDescent="0.25">
      <c r="A263" t="s">
        <v>1263</v>
      </c>
      <c r="B263" s="29">
        <v>4770</v>
      </c>
      <c r="C263" s="29">
        <v>313</v>
      </c>
      <c r="D263" s="29">
        <v>4457</v>
      </c>
      <c r="E263" s="29" t="s">
        <v>2072</v>
      </c>
      <c r="F263" s="29">
        <v>6.5618448637316504</v>
      </c>
      <c r="G263" s="29">
        <v>93.438155136268307</v>
      </c>
    </row>
    <row r="264" spans="1:7" x14ac:dyDescent="0.25">
      <c r="A264" t="s">
        <v>1264</v>
      </c>
      <c r="B264" s="29">
        <v>10252</v>
      </c>
      <c r="C264" s="29">
        <v>740</v>
      </c>
      <c r="D264" s="29">
        <v>9512</v>
      </c>
      <c r="E264" s="29" t="s">
        <v>2072</v>
      </c>
      <c r="F264" s="29">
        <v>7.2181037846273899</v>
      </c>
      <c r="G264" s="29">
        <v>92.781896215372598</v>
      </c>
    </row>
    <row r="265" spans="1:7" x14ac:dyDescent="0.25">
      <c r="A265" t="s">
        <v>1265</v>
      </c>
      <c r="B265" s="29">
        <v>2329</v>
      </c>
      <c r="C265" s="29">
        <v>166</v>
      </c>
      <c r="D265" s="29">
        <v>2160</v>
      </c>
      <c r="E265" s="29">
        <v>3</v>
      </c>
      <c r="F265" s="29">
        <v>7.1367153912295702</v>
      </c>
      <c r="G265" s="29">
        <v>92.8632846087704</v>
      </c>
    </row>
    <row r="266" spans="1:7" x14ac:dyDescent="0.25">
      <c r="A266" t="s">
        <v>1266</v>
      </c>
      <c r="B266" s="29">
        <v>5963</v>
      </c>
      <c r="C266" s="29">
        <v>358</v>
      </c>
      <c r="D266" s="29">
        <v>5605</v>
      </c>
      <c r="E266" s="29" t="s">
        <v>2072</v>
      </c>
      <c r="F266" s="29">
        <v>6.0036894180781397</v>
      </c>
      <c r="G266" s="29">
        <v>93.996310581921804</v>
      </c>
    </row>
    <row r="267" spans="1:7" x14ac:dyDescent="0.25">
      <c r="A267" t="s">
        <v>1267</v>
      </c>
      <c r="B267" s="29">
        <v>7785</v>
      </c>
      <c r="C267" s="29">
        <v>422</v>
      </c>
      <c r="D267" s="29">
        <v>7355</v>
      </c>
      <c r="E267" s="29">
        <v>8</v>
      </c>
      <c r="F267" s="29">
        <v>5.42625691140542</v>
      </c>
      <c r="G267" s="29">
        <v>94.573743088594497</v>
      </c>
    </row>
    <row r="268" spans="1:7" x14ac:dyDescent="0.25">
      <c r="A268" t="s">
        <v>1268</v>
      </c>
      <c r="B268" s="29">
        <v>162</v>
      </c>
      <c r="C268" s="29">
        <v>5</v>
      </c>
      <c r="D268" s="29">
        <v>157</v>
      </c>
      <c r="E268" s="29" t="s">
        <v>2072</v>
      </c>
      <c r="F268" s="29">
        <v>3.0864197530864099</v>
      </c>
      <c r="G268" s="29">
        <v>96.913580246913497</v>
      </c>
    </row>
    <row r="269" spans="1:7" x14ac:dyDescent="0.25">
      <c r="A269" t="s">
        <v>1269</v>
      </c>
      <c r="B269" s="29">
        <v>174</v>
      </c>
      <c r="C269" s="29">
        <v>4</v>
      </c>
      <c r="D269" s="29">
        <v>170</v>
      </c>
      <c r="E269" s="29" t="s">
        <v>2072</v>
      </c>
      <c r="F269" s="29">
        <v>2.29885057471264</v>
      </c>
      <c r="G269" s="29">
        <v>97.701149425287298</v>
      </c>
    </row>
    <row r="270" spans="1:7" x14ac:dyDescent="0.25">
      <c r="A270" t="s">
        <v>1270</v>
      </c>
      <c r="B270" s="29">
        <v>3148</v>
      </c>
      <c r="C270" s="29">
        <v>228</v>
      </c>
      <c r="D270" s="29">
        <v>2917</v>
      </c>
      <c r="E270" s="29">
        <v>3</v>
      </c>
      <c r="F270" s="29">
        <v>7.2496025437201901</v>
      </c>
      <c r="G270" s="29">
        <v>92.750397456279799</v>
      </c>
    </row>
    <row r="271" spans="1:7" x14ac:dyDescent="0.25">
      <c r="A271" t="s">
        <v>1271</v>
      </c>
      <c r="B271" s="29">
        <v>162</v>
      </c>
      <c r="C271" s="29">
        <v>11</v>
      </c>
      <c r="D271" s="29">
        <v>151</v>
      </c>
      <c r="E271" s="29" t="s">
        <v>2072</v>
      </c>
      <c r="F271" s="29">
        <v>6.7901234567901199</v>
      </c>
      <c r="G271" s="29">
        <v>93.209876543209802</v>
      </c>
    </row>
    <row r="272" spans="1:7" x14ac:dyDescent="0.25">
      <c r="A272" t="s">
        <v>1272</v>
      </c>
      <c r="B272" s="29">
        <v>94</v>
      </c>
      <c r="C272" s="29">
        <v>7</v>
      </c>
      <c r="D272" s="29">
        <v>86</v>
      </c>
      <c r="E272" s="29">
        <v>1</v>
      </c>
      <c r="F272" s="29">
        <v>7.5268817204301</v>
      </c>
      <c r="G272" s="29">
        <v>92.473118279569803</v>
      </c>
    </row>
    <row r="273" spans="1:7" x14ac:dyDescent="0.25">
      <c r="A273" t="s">
        <v>1273</v>
      </c>
      <c r="B273" s="29">
        <v>44865</v>
      </c>
      <c r="C273" s="29">
        <v>2855</v>
      </c>
      <c r="D273" s="29">
        <v>41991</v>
      </c>
      <c r="E273" s="29">
        <v>19</v>
      </c>
      <c r="F273" s="29">
        <v>6.3662311019934803</v>
      </c>
      <c r="G273" s="29">
        <v>93.633768898006494</v>
      </c>
    </row>
    <row r="274" spans="1:7" x14ac:dyDescent="0.25">
      <c r="A274" t="s">
        <v>1274</v>
      </c>
      <c r="B274" s="29">
        <v>2906</v>
      </c>
      <c r="C274" s="29">
        <v>197</v>
      </c>
      <c r="D274" s="29">
        <v>2709</v>
      </c>
      <c r="E274" s="29" t="s">
        <v>2072</v>
      </c>
      <c r="F274" s="29">
        <v>6.7790777701307601</v>
      </c>
      <c r="G274" s="29">
        <v>93.220922229869203</v>
      </c>
    </row>
    <row r="275" spans="1:7" x14ac:dyDescent="0.25">
      <c r="A275" t="s">
        <v>1275</v>
      </c>
      <c r="B275" s="29">
        <v>790</v>
      </c>
      <c r="C275" s="29">
        <v>42</v>
      </c>
      <c r="D275" s="29">
        <v>747</v>
      </c>
      <c r="E275" s="29">
        <v>1</v>
      </c>
      <c r="F275" s="29">
        <v>5.3231939163498003</v>
      </c>
      <c r="G275" s="29">
        <v>94.676806083650106</v>
      </c>
    </row>
    <row r="276" spans="1:7" x14ac:dyDescent="0.25">
      <c r="A276" t="s">
        <v>1276</v>
      </c>
      <c r="B276" s="29">
        <v>1073</v>
      </c>
      <c r="C276" s="29">
        <v>65</v>
      </c>
      <c r="D276" s="29">
        <v>1008</v>
      </c>
      <c r="E276" s="29" t="s">
        <v>2072</v>
      </c>
      <c r="F276" s="29">
        <v>6.0577819198508802</v>
      </c>
      <c r="G276" s="29">
        <v>93.942218080149104</v>
      </c>
    </row>
    <row r="277" spans="1:7" x14ac:dyDescent="0.25">
      <c r="A277" t="s">
        <v>1277</v>
      </c>
      <c r="B277" s="29">
        <v>2917</v>
      </c>
      <c r="C277" s="29">
        <v>168</v>
      </c>
      <c r="D277" s="29">
        <v>2743</v>
      </c>
      <c r="E277" s="29">
        <v>6</v>
      </c>
      <c r="F277" s="29">
        <v>5.7712126417038796</v>
      </c>
      <c r="G277" s="29">
        <v>94.228787358296103</v>
      </c>
    </row>
    <row r="278" spans="1:7" x14ac:dyDescent="0.25">
      <c r="A278" t="s">
        <v>1278</v>
      </c>
      <c r="B278" s="29">
        <v>2495</v>
      </c>
      <c r="C278" s="29">
        <v>174</v>
      </c>
      <c r="D278" s="29">
        <v>2321</v>
      </c>
      <c r="E278" s="29" t="s">
        <v>2072</v>
      </c>
      <c r="F278" s="29">
        <v>6.9739478957915804</v>
      </c>
      <c r="G278" s="29">
        <v>93.026052104208404</v>
      </c>
    </row>
    <row r="279" spans="1:7" x14ac:dyDescent="0.25">
      <c r="A279" t="s">
        <v>1279</v>
      </c>
      <c r="B279" s="29">
        <v>4967</v>
      </c>
      <c r="C279" s="29">
        <v>336</v>
      </c>
      <c r="D279" s="29">
        <v>4631</v>
      </c>
      <c r="E279" s="29" t="s">
        <v>2072</v>
      </c>
      <c r="F279" s="29">
        <v>6.76464666800885</v>
      </c>
      <c r="G279" s="29">
        <v>93.235353331991107</v>
      </c>
    </row>
    <row r="280" spans="1:7" x14ac:dyDescent="0.25">
      <c r="A280" t="s">
        <v>1280</v>
      </c>
      <c r="B280" s="29">
        <v>10587</v>
      </c>
      <c r="C280" s="29">
        <v>757</v>
      </c>
      <c r="D280" s="29">
        <v>9829</v>
      </c>
      <c r="E280" s="29">
        <v>1</v>
      </c>
      <c r="F280" s="29">
        <v>7.15095409030795</v>
      </c>
      <c r="G280" s="29">
        <v>92.849045909691995</v>
      </c>
    </row>
    <row r="281" spans="1:7" x14ac:dyDescent="0.25">
      <c r="A281" t="s">
        <v>1281</v>
      </c>
      <c r="B281" s="29">
        <v>2349</v>
      </c>
      <c r="C281" s="29">
        <v>142</v>
      </c>
      <c r="D281" s="29">
        <v>2201</v>
      </c>
      <c r="E281" s="29">
        <v>6</v>
      </c>
      <c r="F281" s="29">
        <v>6.0606060606060597</v>
      </c>
      <c r="G281" s="29">
        <v>93.939393939393895</v>
      </c>
    </row>
    <row r="282" spans="1:7" x14ac:dyDescent="0.25">
      <c r="A282" t="s">
        <v>1282</v>
      </c>
      <c r="B282" s="29">
        <v>6155</v>
      </c>
      <c r="C282" s="29">
        <v>399</v>
      </c>
      <c r="D282" s="29">
        <v>5756</v>
      </c>
      <c r="E282" s="29" t="s">
        <v>2072</v>
      </c>
      <c r="F282" s="29">
        <v>6.4825345247766002</v>
      </c>
      <c r="G282" s="29">
        <v>93.517465475223304</v>
      </c>
    </row>
    <row r="283" spans="1:7" x14ac:dyDescent="0.25">
      <c r="A283" t="s">
        <v>1283</v>
      </c>
      <c r="B283" s="29">
        <v>8143</v>
      </c>
      <c r="C283" s="29">
        <v>428</v>
      </c>
      <c r="D283" s="29">
        <v>7713</v>
      </c>
      <c r="E283" s="29">
        <v>2</v>
      </c>
      <c r="F283" s="29">
        <v>5.2573393931949299</v>
      </c>
      <c r="G283" s="29">
        <v>94.742660606805003</v>
      </c>
    </row>
    <row r="284" spans="1:7" x14ac:dyDescent="0.25">
      <c r="A284" t="s">
        <v>1284</v>
      </c>
      <c r="B284" s="29">
        <v>163</v>
      </c>
      <c r="C284" s="29">
        <v>7</v>
      </c>
      <c r="D284" s="29">
        <v>156</v>
      </c>
      <c r="E284" s="29" t="s">
        <v>2072</v>
      </c>
      <c r="F284" s="29">
        <v>4.2944785276073603</v>
      </c>
      <c r="G284" s="29">
        <v>95.705521472392604</v>
      </c>
    </row>
    <row r="285" spans="1:7" x14ac:dyDescent="0.25">
      <c r="A285" t="s">
        <v>1285</v>
      </c>
      <c r="B285" s="29">
        <v>170</v>
      </c>
      <c r="C285" s="29">
        <v>11</v>
      </c>
      <c r="D285" s="29">
        <v>159</v>
      </c>
      <c r="E285" s="29" t="s">
        <v>2072</v>
      </c>
      <c r="F285" s="29">
        <v>6.4705882352941098</v>
      </c>
      <c r="G285" s="29">
        <v>93.529411764705799</v>
      </c>
    </row>
    <row r="286" spans="1:7" x14ac:dyDescent="0.25">
      <c r="A286" t="s">
        <v>1286</v>
      </c>
      <c r="B286" s="29">
        <v>3332</v>
      </c>
      <c r="C286" s="29">
        <v>246</v>
      </c>
      <c r="D286" s="29">
        <v>3084</v>
      </c>
      <c r="E286" s="29">
        <v>2</v>
      </c>
      <c r="F286" s="29">
        <v>7.3873873873873803</v>
      </c>
      <c r="G286" s="29">
        <v>92.612612612612594</v>
      </c>
    </row>
    <row r="287" spans="1:7" x14ac:dyDescent="0.25">
      <c r="A287" t="s">
        <v>1287</v>
      </c>
      <c r="B287" s="29">
        <v>188</v>
      </c>
      <c r="C287" s="29">
        <v>8</v>
      </c>
      <c r="D287" s="29">
        <v>180</v>
      </c>
      <c r="E287" s="29" t="s">
        <v>2072</v>
      </c>
      <c r="F287" s="29">
        <v>4.2553191489361701</v>
      </c>
      <c r="G287" s="29">
        <v>95.744680851063805</v>
      </c>
    </row>
    <row r="288" spans="1:7" x14ac:dyDescent="0.25">
      <c r="A288" t="s">
        <v>1288</v>
      </c>
      <c r="B288" s="29">
        <v>86</v>
      </c>
      <c r="C288" s="29">
        <v>5</v>
      </c>
      <c r="D288" s="29">
        <v>81</v>
      </c>
      <c r="E288" s="29" t="s">
        <v>2072</v>
      </c>
      <c r="F288" s="29">
        <v>5.81395348837209</v>
      </c>
      <c r="G288" s="29">
        <v>94.186046511627893</v>
      </c>
    </row>
    <row r="289" spans="1:7" x14ac:dyDescent="0.25">
      <c r="A289" t="s">
        <v>1289</v>
      </c>
      <c r="B289" s="29">
        <v>46321</v>
      </c>
      <c r="C289" s="29">
        <v>2985</v>
      </c>
      <c r="D289" s="29">
        <v>43318</v>
      </c>
      <c r="E289" s="29">
        <v>18</v>
      </c>
      <c r="F289" s="29">
        <v>6.4466665226875097</v>
      </c>
      <c r="G289" s="29">
        <v>93.553333477312407</v>
      </c>
    </row>
    <row r="290" spans="1:7" x14ac:dyDescent="0.25">
      <c r="A290" t="s">
        <v>1290</v>
      </c>
      <c r="B290" s="29">
        <v>2692</v>
      </c>
      <c r="C290" s="29">
        <v>197</v>
      </c>
      <c r="D290" s="29">
        <v>2495</v>
      </c>
      <c r="E290" s="29" t="s">
        <v>2072</v>
      </c>
      <c r="F290" s="29">
        <v>7.3179791976225799</v>
      </c>
      <c r="G290" s="29">
        <v>92.682020802377394</v>
      </c>
    </row>
    <row r="291" spans="1:7" x14ac:dyDescent="0.25">
      <c r="A291" t="s">
        <v>1291</v>
      </c>
      <c r="B291" s="29">
        <v>642</v>
      </c>
      <c r="C291" s="29">
        <v>38</v>
      </c>
      <c r="D291" s="29">
        <v>604</v>
      </c>
      <c r="E291" s="29" t="s">
        <v>2072</v>
      </c>
      <c r="F291" s="29">
        <v>5.9190031152647897</v>
      </c>
      <c r="G291" s="29">
        <v>94.0809968847352</v>
      </c>
    </row>
    <row r="292" spans="1:7" x14ac:dyDescent="0.25">
      <c r="A292" t="s">
        <v>1292</v>
      </c>
      <c r="B292" s="29">
        <v>1055</v>
      </c>
      <c r="C292" s="29">
        <v>63</v>
      </c>
      <c r="D292" s="29">
        <v>992</v>
      </c>
      <c r="E292" s="29" t="s">
        <v>2072</v>
      </c>
      <c r="F292" s="29">
        <v>5.9715639810426504</v>
      </c>
      <c r="G292" s="29">
        <v>94.028436018957294</v>
      </c>
    </row>
    <row r="293" spans="1:7" x14ac:dyDescent="0.25">
      <c r="A293" t="s">
        <v>1293</v>
      </c>
      <c r="B293" s="29">
        <v>2729</v>
      </c>
      <c r="C293" s="29">
        <v>154</v>
      </c>
      <c r="D293" s="29">
        <v>2571</v>
      </c>
      <c r="E293" s="29">
        <v>4</v>
      </c>
      <c r="F293" s="29">
        <v>5.6513761467889898</v>
      </c>
      <c r="G293" s="29">
        <v>94.348623853210995</v>
      </c>
    </row>
    <row r="294" spans="1:7" x14ac:dyDescent="0.25">
      <c r="A294" t="s">
        <v>1294</v>
      </c>
      <c r="B294" s="29">
        <v>2419</v>
      </c>
      <c r="C294" s="29">
        <v>199</v>
      </c>
      <c r="D294" s="29">
        <v>2220</v>
      </c>
      <c r="E294" s="29" t="s">
        <v>2072</v>
      </c>
      <c r="F294" s="29">
        <v>8.2265398925175592</v>
      </c>
      <c r="G294" s="29">
        <v>91.773460107482407</v>
      </c>
    </row>
    <row r="295" spans="1:7" x14ac:dyDescent="0.25">
      <c r="A295" t="s">
        <v>1295</v>
      </c>
      <c r="B295" s="29">
        <v>4534</v>
      </c>
      <c r="C295" s="29">
        <v>311</v>
      </c>
      <c r="D295" s="29">
        <v>4221</v>
      </c>
      <c r="E295" s="29">
        <v>2</v>
      </c>
      <c r="F295" s="29">
        <v>6.8623124448367099</v>
      </c>
      <c r="G295" s="29">
        <v>93.137687555163197</v>
      </c>
    </row>
    <row r="296" spans="1:7" x14ac:dyDescent="0.25">
      <c r="A296" t="s">
        <v>1296</v>
      </c>
      <c r="B296" s="29">
        <v>10297</v>
      </c>
      <c r="C296" s="29">
        <v>708</v>
      </c>
      <c r="D296" s="29">
        <v>9589</v>
      </c>
      <c r="E296" s="29" t="s">
        <v>2072</v>
      </c>
      <c r="F296" s="29">
        <v>6.8757890647761402</v>
      </c>
      <c r="G296" s="29">
        <v>93.1242109352238</v>
      </c>
    </row>
    <row r="297" spans="1:7" x14ac:dyDescent="0.25">
      <c r="A297" t="s">
        <v>1297</v>
      </c>
      <c r="B297" s="29">
        <v>2324</v>
      </c>
      <c r="C297" s="29">
        <v>172</v>
      </c>
      <c r="D297" s="29">
        <v>2152</v>
      </c>
      <c r="E297" s="29" t="s">
        <v>2072</v>
      </c>
      <c r="F297" s="29">
        <v>7.4010327022375204</v>
      </c>
      <c r="G297" s="29">
        <v>92.5989672977624</v>
      </c>
    </row>
    <row r="298" spans="1:7" x14ac:dyDescent="0.25">
      <c r="A298" t="s">
        <v>1298</v>
      </c>
      <c r="B298" s="29">
        <v>5970</v>
      </c>
      <c r="C298" s="29">
        <v>384</v>
      </c>
      <c r="D298" s="29">
        <v>5586</v>
      </c>
      <c r="E298" s="29" t="s">
        <v>2072</v>
      </c>
      <c r="F298" s="29">
        <v>6.4321608040200999</v>
      </c>
      <c r="G298" s="29">
        <v>93.5678391959799</v>
      </c>
    </row>
    <row r="299" spans="1:7" x14ac:dyDescent="0.25">
      <c r="A299" t="s">
        <v>1299</v>
      </c>
      <c r="B299" s="29">
        <v>7512</v>
      </c>
      <c r="C299" s="29">
        <v>413</v>
      </c>
      <c r="D299" s="29">
        <v>7098</v>
      </c>
      <c r="E299" s="29">
        <v>1</v>
      </c>
      <c r="F299" s="29">
        <v>5.4986020503261797</v>
      </c>
      <c r="G299" s="29">
        <v>94.501397949673802</v>
      </c>
    </row>
    <row r="300" spans="1:7" x14ac:dyDescent="0.25">
      <c r="A300" t="s">
        <v>1300</v>
      </c>
      <c r="B300" s="29">
        <v>142</v>
      </c>
      <c r="C300" s="29">
        <v>9</v>
      </c>
      <c r="D300" s="29">
        <v>133</v>
      </c>
      <c r="E300" s="29" t="s">
        <v>2072</v>
      </c>
      <c r="F300" s="29">
        <v>6.3380281690140796</v>
      </c>
      <c r="G300" s="29">
        <v>93.661971830985905</v>
      </c>
    </row>
    <row r="301" spans="1:7" x14ac:dyDescent="0.25">
      <c r="A301" t="s">
        <v>1301</v>
      </c>
      <c r="B301" s="29">
        <v>196</v>
      </c>
      <c r="C301" s="29">
        <v>13</v>
      </c>
      <c r="D301" s="29">
        <v>183</v>
      </c>
      <c r="E301" s="29" t="s">
        <v>2072</v>
      </c>
      <c r="F301" s="29">
        <v>6.6326530612244898</v>
      </c>
      <c r="G301" s="29">
        <v>93.367346938775498</v>
      </c>
    </row>
    <row r="302" spans="1:7" x14ac:dyDescent="0.25">
      <c r="A302" t="s">
        <v>1302</v>
      </c>
      <c r="B302" s="29">
        <v>3165</v>
      </c>
      <c r="C302" s="29">
        <v>227</v>
      </c>
      <c r="D302" s="29">
        <v>2937</v>
      </c>
      <c r="E302" s="29">
        <v>1</v>
      </c>
      <c r="F302" s="29">
        <v>7.1744627054361496</v>
      </c>
      <c r="G302" s="29">
        <v>92.825537294563802</v>
      </c>
    </row>
    <row r="303" spans="1:7" x14ac:dyDescent="0.25">
      <c r="A303" t="s">
        <v>1303</v>
      </c>
      <c r="B303" s="29">
        <v>156</v>
      </c>
      <c r="C303" s="29">
        <v>14</v>
      </c>
      <c r="D303" s="29">
        <v>142</v>
      </c>
      <c r="E303" s="29" t="s">
        <v>2072</v>
      </c>
      <c r="F303" s="29">
        <v>8.9743589743589691</v>
      </c>
      <c r="G303" s="29">
        <v>91.025641025640994</v>
      </c>
    </row>
    <row r="304" spans="1:7" x14ac:dyDescent="0.25">
      <c r="A304" t="s">
        <v>1304</v>
      </c>
      <c r="B304" s="29">
        <v>93</v>
      </c>
      <c r="C304" s="29">
        <v>8</v>
      </c>
      <c r="D304" s="29">
        <v>85</v>
      </c>
      <c r="E304" s="29" t="s">
        <v>2072</v>
      </c>
      <c r="F304" s="29">
        <v>8.6021505376344098</v>
      </c>
      <c r="G304" s="29">
        <v>91.3978494623655</v>
      </c>
    </row>
    <row r="305" spans="1:7" x14ac:dyDescent="0.25">
      <c r="A305" t="s">
        <v>1305</v>
      </c>
      <c r="B305" s="29">
        <v>43926</v>
      </c>
      <c r="C305" s="29">
        <v>2910</v>
      </c>
      <c r="D305" s="29">
        <v>41008</v>
      </c>
      <c r="E305" s="29">
        <v>8</v>
      </c>
      <c r="F305" s="29">
        <v>6.6259847898356004</v>
      </c>
      <c r="G305" s="29">
        <v>93.374015210164401</v>
      </c>
    </row>
    <row r="306" spans="1:7" x14ac:dyDescent="0.25">
      <c r="A306" t="s">
        <v>2023</v>
      </c>
      <c r="B306" s="29">
        <v>2755</v>
      </c>
      <c r="C306" s="29">
        <v>203</v>
      </c>
      <c r="D306" s="29">
        <v>2552</v>
      </c>
      <c r="E306" s="29" t="s">
        <v>2072</v>
      </c>
      <c r="F306" s="29">
        <v>7.3684210526315699</v>
      </c>
      <c r="G306" s="29">
        <v>92.631578947368396</v>
      </c>
    </row>
    <row r="307" spans="1:7" x14ac:dyDescent="0.25">
      <c r="A307" t="s">
        <v>2024</v>
      </c>
      <c r="B307" s="29">
        <v>567</v>
      </c>
      <c r="C307" s="29">
        <v>41</v>
      </c>
      <c r="D307" s="29">
        <v>526</v>
      </c>
      <c r="E307" s="29" t="s">
        <v>2072</v>
      </c>
      <c r="F307" s="29">
        <v>7.23104056437389</v>
      </c>
      <c r="G307" s="29">
        <v>92.768959435626101</v>
      </c>
    </row>
    <row r="308" spans="1:7" x14ac:dyDescent="0.25">
      <c r="A308" t="s">
        <v>2025</v>
      </c>
      <c r="B308" s="29">
        <v>1069</v>
      </c>
      <c r="C308" s="29">
        <v>76</v>
      </c>
      <c r="D308" s="29">
        <v>993</v>
      </c>
      <c r="E308" s="29" t="s">
        <v>2072</v>
      </c>
      <c r="F308" s="29">
        <v>7.1094480823199202</v>
      </c>
      <c r="G308" s="29">
        <v>92.89055191768</v>
      </c>
    </row>
    <row r="309" spans="1:7" x14ac:dyDescent="0.25">
      <c r="A309" t="s">
        <v>2026</v>
      </c>
      <c r="B309" s="29">
        <v>2825</v>
      </c>
      <c r="C309" s="29">
        <v>172</v>
      </c>
      <c r="D309" s="29">
        <v>2651</v>
      </c>
      <c r="E309" s="29">
        <v>2</v>
      </c>
      <c r="F309" s="29">
        <v>6.0928090683669804</v>
      </c>
      <c r="G309" s="29">
        <v>93.907190931632996</v>
      </c>
    </row>
    <row r="310" spans="1:7" x14ac:dyDescent="0.25">
      <c r="A310" t="s">
        <v>2027</v>
      </c>
      <c r="B310" s="29">
        <v>2304</v>
      </c>
      <c r="C310" s="29">
        <v>182</v>
      </c>
      <c r="D310" s="29">
        <v>2122</v>
      </c>
      <c r="E310" s="29" t="s">
        <v>2072</v>
      </c>
      <c r="F310" s="29">
        <v>7.89930555555555</v>
      </c>
      <c r="G310" s="29">
        <v>92.1006944444444</v>
      </c>
    </row>
    <row r="311" spans="1:7" x14ac:dyDescent="0.25">
      <c r="A311" t="s">
        <v>2028</v>
      </c>
      <c r="B311" s="29">
        <v>4466</v>
      </c>
      <c r="C311" s="29">
        <v>327</v>
      </c>
      <c r="D311" s="29">
        <v>4138</v>
      </c>
      <c r="E311" s="29">
        <v>1</v>
      </c>
      <c r="F311" s="29">
        <v>7.3236282194848803</v>
      </c>
      <c r="G311" s="29">
        <v>92.676371780515097</v>
      </c>
    </row>
    <row r="312" spans="1:7" x14ac:dyDescent="0.25">
      <c r="A312" t="s">
        <v>2029</v>
      </c>
      <c r="B312" s="29">
        <v>10704</v>
      </c>
      <c r="C312" s="29">
        <v>741</v>
      </c>
      <c r="D312" s="29">
        <v>9963</v>
      </c>
      <c r="E312" s="29" t="s">
        <v>2072</v>
      </c>
      <c r="F312" s="29">
        <v>6.9226457399103101</v>
      </c>
      <c r="G312" s="29">
        <v>93.077354260089606</v>
      </c>
    </row>
    <row r="313" spans="1:7" x14ac:dyDescent="0.25">
      <c r="A313" t="s">
        <v>2030</v>
      </c>
      <c r="B313" s="29">
        <v>2269</v>
      </c>
      <c r="C313" s="29">
        <v>178</v>
      </c>
      <c r="D313" s="29">
        <v>2091</v>
      </c>
      <c r="E313" s="29" t="s">
        <v>2072</v>
      </c>
      <c r="F313" s="29">
        <v>7.8448655795504596</v>
      </c>
      <c r="G313" s="29">
        <v>92.1551344204495</v>
      </c>
    </row>
    <row r="314" spans="1:7" x14ac:dyDescent="0.25">
      <c r="A314" t="s">
        <v>2031</v>
      </c>
      <c r="B314" s="29">
        <v>5914</v>
      </c>
      <c r="C314" s="29">
        <v>408</v>
      </c>
      <c r="D314" s="29">
        <v>5506</v>
      </c>
      <c r="E314" s="29" t="s">
        <v>2072</v>
      </c>
      <c r="F314" s="29">
        <v>6.8988840040581598</v>
      </c>
      <c r="G314" s="29">
        <v>93.101115995941797</v>
      </c>
    </row>
    <row r="315" spans="1:7" x14ac:dyDescent="0.25">
      <c r="A315" t="s">
        <v>2032</v>
      </c>
      <c r="B315" s="29">
        <v>7188</v>
      </c>
      <c r="C315" s="29">
        <v>340</v>
      </c>
      <c r="D315" s="29">
        <v>6847</v>
      </c>
      <c r="E315" s="29">
        <v>1</v>
      </c>
      <c r="F315" s="29">
        <v>4.7307638792263802</v>
      </c>
      <c r="G315" s="29">
        <v>95.269236120773598</v>
      </c>
    </row>
    <row r="316" spans="1:7" x14ac:dyDescent="0.25">
      <c r="A316" t="s">
        <v>2033</v>
      </c>
      <c r="B316" s="29">
        <v>145</v>
      </c>
      <c r="C316" s="29">
        <v>9</v>
      </c>
      <c r="D316" s="29">
        <v>136</v>
      </c>
      <c r="E316" s="29" t="s">
        <v>2072</v>
      </c>
      <c r="F316" s="29">
        <v>6.2068965517241299</v>
      </c>
      <c r="G316" s="29">
        <v>93.793103448275801</v>
      </c>
    </row>
    <row r="317" spans="1:7" x14ac:dyDescent="0.25">
      <c r="A317" t="s">
        <v>2034</v>
      </c>
      <c r="B317" s="29">
        <v>149</v>
      </c>
      <c r="C317" s="29">
        <v>8</v>
      </c>
      <c r="D317" s="29">
        <v>141</v>
      </c>
      <c r="E317" s="29" t="s">
        <v>2072</v>
      </c>
      <c r="F317" s="29">
        <v>5.3691275167785202</v>
      </c>
      <c r="G317" s="29">
        <v>94.630872483221395</v>
      </c>
    </row>
    <row r="318" spans="1:7" x14ac:dyDescent="0.25">
      <c r="A318" t="s">
        <v>2035</v>
      </c>
      <c r="B318" s="29">
        <v>3000</v>
      </c>
      <c r="C318" s="29">
        <v>247</v>
      </c>
      <c r="D318" s="29">
        <v>2753</v>
      </c>
      <c r="E318" s="29" t="s">
        <v>2072</v>
      </c>
      <c r="F318" s="29">
        <v>8.2333333333333307</v>
      </c>
      <c r="G318" s="29">
        <v>91.766666666666595</v>
      </c>
    </row>
    <row r="319" spans="1:7" x14ac:dyDescent="0.25">
      <c r="A319" t="s">
        <v>2036</v>
      </c>
      <c r="B319" s="29">
        <v>171</v>
      </c>
      <c r="C319" s="29">
        <v>12</v>
      </c>
      <c r="D319" s="29">
        <v>159</v>
      </c>
      <c r="E319" s="29" t="s">
        <v>2072</v>
      </c>
      <c r="F319" s="29">
        <v>7.0175438596491198</v>
      </c>
      <c r="G319" s="29">
        <v>92.982456140350806</v>
      </c>
    </row>
    <row r="320" spans="1:7" x14ac:dyDescent="0.25">
      <c r="A320" t="s">
        <v>2037</v>
      </c>
      <c r="B320" s="29">
        <v>79</v>
      </c>
      <c r="C320" s="29">
        <v>14</v>
      </c>
      <c r="D320" s="29">
        <v>65</v>
      </c>
      <c r="E320" s="29" t="s">
        <v>2072</v>
      </c>
      <c r="F320" s="29">
        <v>17.7215189873417</v>
      </c>
      <c r="G320" s="29">
        <v>82.278481012658204</v>
      </c>
    </row>
    <row r="321" spans="1:7" x14ac:dyDescent="0.25">
      <c r="A321" t="s">
        <v>2038</v>
      </c>
      <c r="B321" s="29">
        <v>43605</v>
      </c>
      <c r="C321" s="29">
        <v>2958</v>
      </c>
      <c r="D321" s="29">
        <v>40643</v>
      </c>
      <c r="E321" s="29">
        <v>4</v>
      </c>
      <c r="F321" s="29">
        <v>6.7842480677048602</v>
      </c>
      <c r="G321" s="29">
        <v>93.215751932295106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B5F-C2C6-41E2-981F-DA38D8E819F3}">
  <dimension ref="A1:I45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1" hidden="1" customWidth="1"/>
    <col min="2" max="2" width="23.7109375" style="1" customWidth="1"/>
    <col min="3" max="5" width="11.7109375" style="1" customWidth="1"/>
    <col min="6" max="6" width="11.7109375" style="30" customWidth="1"/>
    <col min="7" max="7" width="2.7109375" style="1" customWidth="1"/>
    <col min="8" max="9" width="11.7109375" style="1" customWidth="1"/>
    <col min="10" max="16384" width="9.140625" style="1"/>
  </cols>
  <sheetData>
    <row r="1" spans="1:9" ht="15.75" x14ac:dyDescent="0.25">
      <c r="B1" s="2" t="s">
        <v>1933</v>
      </c>
    </row>
    <row r="2" spans="1:9" ht="15.75" x14ac:dyDescent="0.25">
      <c r="B2" s="2" t="s">
        <v>67</v>
      </c>
    </row>
    <row r="3" spans="1:9" s="3" customFormat="1" ht="12.75" x14ac:dyDescent="0.2">
      <c r="B3" s="5"/>
      <c r="F3" s="15"/>
    </row>
    <row r="4" spans="1:9" s="3" customFormat="1" ht="12.75" x14ac:dyDescent="0.2">
      <c r="B4" s="6" t="s">
        <v>28</v>
      </c>
      <c r="F4" s="15"/>
    </row>
    <row r="5" spans="1:9" s="3" customFormat="1" ht="12.75" x14ac:dyDescent="0.2">
      <c r="C5" s="5" t="s">
        <v>0</v>
      </c>
      <c r="F5" s="15"/>
      <c r="H5" s="5" t="s">
        <v>1</v>
      </c>
    </row>
    <row r="6" spans="1:9" s="3" customFormat="1" ht="12.75" x14ac:dyDescent="0.2">
      <c r="C6" s="14" t="s">
        <v>17</v>
      </c>
      <c r="D6" s="7" t="s">
        <v>1970</v>
      </c>
      <c r="E6" s="7" t="s">
        <v>107</v>
      </c>
      <c r="F6" s="8" t="s">
        <v>31</v>
      </c>
      <c r="G6" s="15"/>
      <c r="H6" s="7" t="s">
        <v>1970</v>
      </c>
      <c r="I6" s="7" t="s">
        <v>107</v>
      </c>
    </row>
    <row r="7" spans="1:9" s="3" customFormat="1" ht="12.75" x14ac:dyDescent="0.2">
      <c r="A7" s="3" t="s">
        <v>36</v>
      </c>
      <c r="B7" s="3" t="s">
        <v>36</v>
      </c>
      <c r="C7" s="9">
        <f>VLOOKUP(CONCATENATE(Lookup!$E$2, $B7), t7.5, 2,0)</f>
        <v>1874</v>
      </c>
      <c r="D7" s="9">
        <f>VLOOKUP(CONCATENATE(Lookup!$E$2, $B7), t7.5, 3,0)</f>
        <v>120</v>
      </c>
      <c r="E7" s="9">
        <f>VLOOKUP(CONCATENATE(Lookup!$E$2, $B7), t7.5, 4,0)</f>
        <v>1754</v>
      </c>
      <c r="F7" s="16" t="str">
        <f>VLOOKUP(CONCATENATE(Lookup!$E$2, $B7), t7.5, 5,0)</f>
        <v>-</v>
      </c>
      <c r="G7" s="9" t="s">
        <v>30</v>
      </c>
      <c r="H7" s="21">
        <f>VLOOKUP(CONCATENATE(Lookup!$E$2, $B7), t7.5, 6,0)</f>
        <v>6.4034151547491902</v>
      </c>
      <c r="I7" s="21">
        <f>VLOOKUP(CONCATENATE(Lookup!$E$2, $B7), t7.5, 7,0)</f>
        <v>93.596584845250803</v>
      </c>
    </row>
    <row r="8" spans="1:9" s="3" customFormat="1" ht="12.75" x14ac:dyDescent="0.2">
      <c r="A8" s="3" t="s">
        <v>37</v>
      </c>
      <c r="B8" s="3" t="s">
        <v>37</v>
      </c>
      <c r="C8" s="9">
        <f>VLOOKUP(CONCATENATE(Lookup!$E$2, $B8), t7.5, 2,0)</f>
        <v>1872</v>
      </c>
      <c r="D8" s="9">
        <f>VLOOKUP(CONCATENATE(Lookup!$E$2, $B8), t7.5, 3,0)</f>
        <v>156</v>
      </c>
      <c r="E8" s="9">
        <f>VLOOKUP(CONCATENATE(Lookup!$E$2, $B8), t7.5, 4,0)</f>
        <v>1715</v>
      </c>
      <c r="F8" s="16">
        <f>VLOOKUP(CONCATENATE(Lookup!$E$2, $B8), t7.5, 5,0)</f>
        <v>1</v>
      </c>
      <c r="G8" s="9" t="s">
        <v>30</v>
      </c>
      <c r="H8" s="21">
        <f>VLOOKUP(CONCATENATE(Lookup!$E$2, $B8), t7.5, 6,0)</f>
        <v>8.3377872795296604</v>
      </c>
      <c r="I8" s="21">
        <f>VLOOKUP(CONCATENATE(Lookup!$E$2, $B8), t7.5, 7,0)</f>
        <v>91.662212720470293</v>
      </c>
    </row>
    <row r="9" spans="1:9" s="3" customFormat="1" ht="12.75" x14ac:dyDescent="0.2">
      <c r="A9" s="3" t="s">
        <v>38</v>
      </c>
      <c r="B9" s="3" t="s">
        <v>38</v>
      </c>
      <c r="C9" s="9">
        <f>VLOOKUP(CONCATENATE(Lookup!$E$2, $B9), t7.5, 2,0)</f>
        <v>766</v>
      </c>
      <c r="D9" s="9">
        <f>VLOOKUP(CONCATENATE(Lookup!$E$2, $B9), t7.5, 3,0)</f>
        <v>43</v>
      </c>
      <c r="E9" s="9">
        <f>VLOOKUP(CONCATENATE(Lookup!$E$2, $B9), t7.5, 4,0)</f>
        <v>723</v>
      </c>
      <c r="F9" s="16" t="str">
        <f>VLOOKUP(CONCATENATE(Lookup!$E$2, $B9), t7.5, 5,0)</f>
        <v>-</v>
      </c>
      <c r="G9" s="9" t="s">
        <v>30</v>
      </c>
      <c r="H9" s="21">
        <f>VLOOKUP(CONCATENATE(Lookup!$E$2, $B9), t7.5, 6,0)</f>
        <v>5.6135770234986904</v>
      </c>
      <c r="I9" s="21">
        <f>VLOOKUP(CONCATENATE(Lookup!$E$2, $B9), t7.5, 7,0)</f>
        <v>94.386422976501294</v>
      </c>
    </row>
    <row r="10" spans="1:9" s="3" customFormat="1" ht="12.75" x14ac:dyDescent="0.2">
      <c r="A10" s="3" t="s">
        <v>39</v>
      </c>
      <c r="B10" s="3" t="s">
        <v>39</v>
      </c>
      <c r="C10" s="9">
        <f>VLOOKUP(CONCATENATE(Lookup!$E$2, $B10), t7.5, 2,0)</f>
        <v>557</v>
      </c>
      <c r="D10" s="9">
        <f>VLOOKUP(CONCATENATE(Lookup!$E$2, $B10), t7.5, 3,0)</f>
        <v>43</v>
      </c>
      <c r="E10" s="9">
        <f>VLOOKUP(CONCATENATE(Lookup!$E$2, $B10), t7.5, 4,0)</f>
        <v>514</v>
      </c>
      <c r="F10" s="16" t="str">
        <f>VLOOKUP(CONCATENATE(Lookup!$E$2, $B10), t7.5, 5,0)</f>
        <v>-</v>
      </c>
      <c r="G10" s="9" t="s">
        <v>30</v>
      </c>
      <c r="H10" s="21">
        <f>VLOOKUP(CONCATENATE(Lookup!$E$2, $B10), t7.5, 6,0)</f>
        <v>7.7199281867145402</v>
      </c>
      <c r="I10" s="21">
        <f>VLOOKUP(CONCATENATE(Lookup!$E$2, $B10), t7.5, 7,0)</f>
        <v>92.280071813285403</v>
      </c>
    </row>
    <row r="11" spans="1:9" s="3" customFormat="1" ht="12.75" x14ac:dyDescent="0.2">
      <c r="A11" s="3" t="s">
        <v>40</v>
      </c>
      <c r="B11" s="3" t="s">
        <v>40</v>
      </c>
      <c r="C11" s="9">
        <f>VLOOKUP(CONCATENATE(Lookup!$E$2, $B11), t7.5, 2,0)</f>
        <v>3896</v>
      </c>
      <c r="D11" s="9">
        <f>VLOOKUP(CONCATENATE(Lookup!$E$2, $B11), t7.5, 3,0)</f>
        <v>179</v>
      </c>
      <c r="E11" s="9">
        <f>VLOOKUP(CONCATENATE(Lookup!$E$2, $B11), t7.5, 4,0)</f>
        <v>3717</v>
      </c>
      <c r="F11" s="16" t="str">
        <f>VLOOKUP(CONCATENATE(Lookup!$E$2, $B11), t7.5, 5,0)</f>
        <v>-</v>
      </c>
      <c r="G11" s="9" t="s">
        <v>30</v>
      </c>
      <c r="H11" s="21">
        <f>VLOOKUP(CONCATENATE(Lookup!$E$2, $B11), t7.5, 6,0)</f>
        <v>4.5944558521560497</v>
      </c>
      <c r="I11" s="21">
        <f>VLOOKUP(CONCATENATE(Lookup!$E$2, $B11), t7.5, 7,0)</f>
        <v>95.405544147843898</v>
      </c>
    </row>
    <row r="12" spans="1:9" s="3" customFormat="1" ht="12.75" x14ac:dyDescent="0.2">
      <c r="A12" s="3" t="s">
        <v>41</v>
      </c>
      <c r="B12" s="3" t="s">
        <v>41</v>
      </c>
      <c r="C12" s="9">
        <f>VLOOKUP(CONCATENATE(Lookup!$E$2, $B12), t7.5, 2,0)</f>
        <v>429</v>
      </c>
      <c r="D12" s="9">
        <f>VLOOKUP(CONCATENATE(Lookup!$E$2, $B12), t7.5, 3,0)</f>
        <v>34</v>
      </c>
      <c r="E12" s="9">
        <f>VLOOKUP(CONCATENATE(Lookup!$E$2, $B12), t7.5, 4,0)</f>
        <v>395</v>
      </c>
      <c r="F12" s="16" t="str">
        <f>VLOOKUP(CONCATENATE(Lookup!$E$2, $B12), t7.5, 5,0)</f>
        <v>-</v>
      </c>
      <c r="G12" s="9" t="s">
        <v>30</v>
      </c>
      <c r="H12" s="21">
        <f>VLOOKUP(CONCATENATE(Lookup!$E$2, $B12), t7.5, 6,0)</f>
        <v>7.9254079254079199</v>
      </c>
      <c r="I12" s="21">
        <f>VLOOKUP(CONCATENATE(Lookup!$E$2, $B12), t7.5, 7,0)</f>
        <v>92.074592074592005</v>
      </c>
    </row>
    <row r="13" spans="1:9" s="3" customFormat="1" ht="12.75" x14ac:dyDescent="0.2">
      <c r="A13" s="3" t="s">
        <v>42</v>
      </c>
      <c r="B13" s="3" t="s">
        <v>42</v>
      </c>
      <c r="C13" s="9">
        <f>VLOOKUP(CONCATENATE(Lookup!$E$2, $B13), t7.5, 2,0)</f>
        <v>1069</v>
      </c>
      <c r="D13" s="9">
        <f>VLOOKUP(CONCATENATE(Lookup!$E$2, $B13), t7.5, 3,0)</f>
        <v>76</v>
      </c>
      <c r="E13" s="9">
        <f>VLOOKUP(CONCATENATE(Lookup!$E$2, $B13), t7.5, 4,0)</f>
        <v>993</v>
      </c>
      <c r="F13" s="16" t="str">
        <f>VLOOKUP(CONCATENATE(Lookup!$E$2, $B13), t7.5, 5,0)</f>
        <v>-</v>
      </c>
      <c r="G13" s="9" t="s">
        <v>30</v>
      </c>
      <c r="H13" s="21">
        <f>VLOOKUP(CONCATENATE(Lookup!$E$2, $B13), t7.5, 6,0)</f>
        <v>7.1094480823199202</v>
      </c>
      <c r="I13" s="21">
        <f>VLOOKUP(CONCATENATE(Lookup!$E$2, $B13), t7.5, 7,0)</f>
        <v>92.89055191768</v>
      </c>
    </row>
    <row r="14" spans="1:9" s="3" customFormat="1" ht="12.75" x14ac:dyDescent="0.2">
      <c r="A14" s="3" t="s">
        <v>43</v>
      </c>
      <c r="B14" s="3" t="s">
        <v>43</v>
      </c>
      <c r="C14" s="9">
        <f>VLOOKUP(CONCATENATE(Lookup!$E$2, $B14), t7.5, 2,0)</f>
        <v>1234</v>
      </c>
      <c r="D14" s="9">
        <f>VLOOKUP(CONCATENATE(Lookup!$E$2, $B14), t7.5, 3,0)</f>
        <v>118</v>
      </c>
      <c r="E14" s="9">
        <f>VLOOKUP(CONCATENATE(Lookup!$E$2, $B14), t7.5, 4,0)</f>
        <v>1116</v>
      </c>
      <c r="F14" s="16" t="str">
        <f>VLOOKUP(CONCATENATE(Lookup!$E$2, $B14), t7.5, 5,0)</f>
        <v>-</v>
      </c>
      <c r="G14" s="9" t="s">
        <v>30</v>
      </c>
      <c r="H14" s="21">
        <f>VLOOKUP(CONCATENATE(Lookup!$E$2, $B14), t7.5, 6,0)</f>
        <v>9.5623987034035594</v>
      </c>
      <c r="I14" s="21">
        <f>VLOOKUP(CONCATENATE(Lookup!$E$2, $B14), t7.5, 7,0)</f>
        <v>90.437601296596398</v>
      </c>
    </row>
    <row r="15" spans="1:9" s="3" customFormat="1" ht="12.75" x14ac:dyDescent="0.2">
      <c r="A15" s="3" t="s">
        <v>44</v>
      </c>
      <c r="B15" s="3" t="s">
        <v>44</v>
      </c>
      <c r="C15" s="9">
        <f>VLOOKUP(CONCATENATE(Lookup!$E$2, $B15), t7.5, 2,0)</f>
        <v>1020</v>
      </c>
      <c r="D15" s="9">
        <f>VLOOKUP(CONCATENATE(Lookup!$E$2, $B15), t7.5, 3,0)</f>
        <v>78</v>
      </c>
      <c r="E15" s="9">
        <f>VLOOKUP(CONCATENATE(Lookup!$E$2, $B15), t7.5, 4,0)</f>
        <v>942</v>
      </c>
      <c r="F15" s="16" t="str">
        <f>VLOOKUP(CONCATENATE(Lookup!$E$2, $B15), t7.5, 5,0)</f>
        <v>-</v>
      </c>
      <c r="G15" s="9" t="s">
        <v>30</v>
      </c>
      <c r="H15" s="21">
        <f>VLOOKUP(CONCATENATE(Lookup!$E$2, $B15), t7.5, 6,0)</f>
        <v>7.6470588235294104</v>
      </c>
      <c r="I15" s="21">
        <f>VLOOKUP(CONCATENATE(Lookup!$E$2, $B15), t7.5, 7,0)</f>
        <v>92.352941176470594</v>
      </c>
    </row>
    <row r="16" spans="1:9" s="3" customFormat="1" ht="12.75" x14ac:dyDescent="0.2">
      <c r="A16" s="3" t="s">
        <v>45</v>
      </c>
      <c r="B16" s="3" t="s">
        <v>45</v>
      </c>
      <c r="C16" s="9">
        <f>VLOOKUP(CONCATENATE(Lookup!$E$2, $B16), t7.5, 2,0)</f>
        <v>820</v>
      </c>
      <c r="D16" s="9">
        <f>VLOOKUP(CONCATENATE(Lookup!$E$2, $B16), t7.5, 3,0)</f>
        <v>46</v>
      </c>
      <c r="E16" s="9">
        <f>VLOOKUP(CONCATENATE(Lookup!$E$2, $B16), t7.5, 4,0)</f>
        <v>774</v>
      </c>
      <c r="F16" s="16" t="str">
        <f>VLOOKUP(CONCATENATE(Lookup!$E$2, $B16), t7.5, 5,0)</f>
        <v>-</v>
      </c>
      <c r="G16" s="9" t="s">
        <v>30</v>
      </c>
      <c r="H16" s="21">
        <f>VLOOKUP(CONCATENATE(Lookup!$E$2, $B16), t7.5, 6,0)</f>
        <v>5.6097560975609699</v>
      </c>
      <c r="I16" s="21">
        <f>VLOOKUP(CONCATENATE(Lookup!$E$2, $B16), t7.5, 7,0)</f>
        <v>94.390243902438996</v>
      </c>
    </row>
    <row r="17" spans="1:9" s="3" customFormat="1" ht="12.75" x14ac:dyDescent="0.2">
      <c r="A17" s="3" t="s">
        <v>46</v>
      </c>
      <c r="B17" s="3" t="s">
        <v>46</v>
      </c>
      <c r="C17" s="9">
        <f>VLOOKUP(CONCATENATE(Lookup!$E$2, $B17), t7.5, 2,0)</f>
        <v>836</v>
      </c>
      <c r="D17" s="9">
        <f>VLOOKUP(CONCATENATE(Lookup!$E$2, $B17), t7.5, 3,0)</f>
        <v>29</v>
      </c>
      <c r="E17" s="9">
        <f>VLOOKUP(CONCATENATE(Lookup!$E$2, $B17), t7.5, 4,0)</f>
        <v>806</v>
      </c>
      <c r="F17" s="16">
        <f>VLOOKUP(CONCATENATE(Lookup!$E$2, $B17), t7.5, 5,0)</f>
        <v>1</v>
      </c>
      <c r="G17" s="9" t="s">
        <v>30</v>
      </c>
      <c r="H17" s="21">
        <f>VLOOKUP(CONCATENATE(Lookup!$E$2, $B17), t7.5, 6,0)</f>
        <v>3.4730538922155598</v>
      </c>
      <c r="I17" s="21">
        <f>VLOOKUP(CONCATENATE(Lookup!$E$2, $B17), t7.5, 7,0)</f>
        <v>96.526946107784397</v>
      </c>
    </row>
    <row r="18" spans="1:9" s="3" customFormat="1" ht="12.75" x14ac:dyDescent="0.2">
      <c r="A18" s="3" t="s">
        <v>47</v>
      </c>
      <c r="B18" s="3" t="s">
        <v>47</v>
      </c>
      <c r="C18" s="9">
        <f>VLOOKUP(CONCATENATE(Lookup!$E$2, $B18), t7.5, 2,0)</f>
        <v>783</v>
      </c>
      <c r="D18" s="9">
        <f>VLOOKUP(CONCATENATE(Lookup!$E$2, $B18), t7.5, 3,0)</f>
        <v>35</v>
      </c>
      <c r="E18" s="9">
        <f>VLOOKUP(CONCATENATE(Lookup!$E$2, $B18), t7.5, 4,0)</f>
        <v>748</v>
      </c>
      <c r="F18" s="16" t="str">
        <f>VLOOKUP(CONCATENATE(Lookup!$E$2, $B18), t7.5, 5,0)</f>
        <v>-</v>
      </c>
      <c r="G18" s="9" t="s">
        <v>30</v>
      </c>
      <c r="H18" s="21">
        <f>VLOOKUP(CONCATENATE(Lookup!$E$2, $B18), t7.5, 6,0)</f>
        <v>4.4699872286079101</v>
      </c>
      <c r="I18" s="21">
        <f>VLOOKUP(CONCATENATE(Lookup!$E$2, $B18), t7.5, 7,0)</f>
        <v>95.530012771391995</v>
      </c>
    </row>
    <row r="19" spans="1:9" s="3" customFormat="1" ht="12.75" x14ac:dyDescent="0.2">
      <c r="A19" s="3" t="s">
        <v>48</v>
      </c>
      <c r="B19" s="3" t="s">
        <v>48</v>
      </c>
      <c r="C19" s="9">
        <f>VLOOKUP(CONCATENATE(Lookup!$E$2, $B19), t7.5, 2,0)</f>
        <v>1255</v>
      </c>
      <c r="D19" s="9">
        <f>VLOOKUP(CONCATENATE(Lookup!$E$2, $B19), t7.5, 3,0)</f>
        <v>109</v>
      </c>
      <c r="E19" s="9">
        <f>VLOOKUP(CONCATENATE(Lookup!$E$2, $B19), t7.5, 4,0)</f>
        <v>1146</v>
      </c>
      <c r="F19" s="16" t="str">
        <f>VLOOKUP(CONCATENATE(Lookup!$E$2, $B19), t7.5, 5,0)</f>
        <v>-</v>
      </c>
      <c r="G19" s="9" t="s">
        <v>30</v>
      </c>
      <c r="H19" s="21">
        <f>VLOOKUP(CONCATENATE(Lookup!$E$2, $B19), t7.5, 6,0)</f>
        <v>8.6852589641434204</v>
      </c>
      <c r="I19" s="21">
        <f>VLOOKUP(CONCATENATE(Lookup!$E$2, $B19), t7.5, 7,0)</f>
        <v>91.3147410358565</v>
      </c>
    </row>
    <row r="20" spans="1:9" s="3" customFormat="1" ht="12.75" x14ac:dyDescent="0.2">
      <c r="A20" s="3" t="s">
        <v>6</v>
      </c>
      <c r="B20" s="3" t="s">
        <v>6</v>
      </c>
      <c r="C20" s="9">
        <f>VLOOKUP(CONCATENATE(Lookup!$E$2, $B20), t7.5, 2,0)</f>
        <v>2825</v>
      </c>
      <c r="D20" s="9">
        <f>VLOOKUP(CONCATENATE(Lookup!$E$2, $B20), t7.5, 3,0)</f>
        <v>172</v>
      </c>
      <c r="E20" s="9">
        <f>VLOOKUP(CONCATENATE(Lookup!$E$2, $B20), t7.5, 4,0)</f>
        <v>2651</v>
      </c>
      <c r="F20" s="16">
        <f>VLOOKUP(CONCATENATE(Lookup!$E$2, $B20), t7.5, 5,0)</f>
        <v>2</v>
      </c>
      <c r="G20" s="9" t="s">
        <v>30</v>
      </c>
      <c r="H20" s="21">
        <f>VLOOKUP(CONCATENATE(Lookup!$E$2, $B20), t7.5, 6,0)</f>
        <v>6.0928090683669804</v>
      </c>
      <c r="I20" s="21">
        <f>VLOOKUP(CONCATENATE(Lookup!$E$2, $B20), t7.5, 7,0)</f>
        <v>93.907190931632996</v>
      </c>
    </row>
    <row r="21" spans="1:9" s="3" customFormat="1" ht="12.75" x14ac:dyDescent="0.2">
      <c r="A21" s="3" t="s">
        <v>49</v>
      </c>
      <c r="B21" s="3" t="s">
        <v>49</v>
      </c>
      <c r="C21" s="9">
        <f>VLOOKUP(CONCATENATE(Lookup!$E$2, $B21), t7.5, 2,0)</f>
        <v>6047</v>
      </c>
      <c r="D21" s="9">
        <f>VLOOKUP(CONCATENATE(Lookup!$E$2, $B21), t7.5, 3,0)</f>
        <v>421</v>
      </c>
      <c r="E21" s="9">
        <f>VLOOKUP(CONCATENATE(Lookup!$E$2, $B21), t7.5, 4,0)</f>
        <v>5626</v>
      </c>
      <c r="F21" s="16" t="str">
        <f>VLOOKUP(CONCATENATE(Lookup!$E$2, $B21), t7.5, 5,0)</f>
        <v>-</v>
      </c>
      <c r="G21" s="9" t="s">
        <v>30</v>
      </c>
      <c r="H21" s="21">
        <f>VLOOKUP(CONCATENATE(Lookup!$E$2, $B21), t7.5, 6,0)</f>
        <v>6.9621299818091602</v>
      </c>
      <c r="I21" s="21">
        <f>VLOOKUP(CONCATENATE(Lookup!$E$2, $B21), t7.5, 7,0)</f>
        <v>93.037870018190802</v>
      </c>
    </row>
    <row r="22" spans="1:9" s="3" customFormat="1" ht="12.75" x14ac:dyDescent="0.2">
      <c r="A22" s="3" t="s">
        <v>10</v>
      </c>
      <c r="B22" s="3" t="s">
        <v>10</v>
      </c>
      <c r="C22" s="9">
        <f>VLOOKUP(CONCATENATE(Lookup!$E$2, $B22), t7.5, 2,0)</f>
        <v>1712</v>
      </c>
      <c r="D22" s="9">
        <f>VLOOKUP(CONCATENATE(Lookup!$E$2, $B22), t7.5, 3,0)</f>
        <v>135</v>
      </c>
      <c r="E22" s="9">
        <f>VLOOKUP(CONCATENATE(Lookup!$E$2, $B22), t7.5, 4,0)</f>
        <v>1577</v>
      </c>
      <c r="F22" s="16" t="str">
        <f>VLOOKUP(CONCATENATE(Lookup!$E$2, $B22), t7.5, 5,0)</f>
        <v>-</v>
      </c>
      <c r="G22" s="9" t="s">
        <v>30</v>
      </c>
      <c r="H22" s="21">
        <f>VLOOKUP(CONCATENATE(Lookup!$E$2, $B22), t7.5, 6,0)</f>
        <v>7.8855140186915804</v>
      </c>
      <c r="I22" s="21">
        <f>VLOOKUP(CONCATENATE(Lookup!$E$2, $B22), t7.5, 7,0)</f>
        <v>92.114485981308405</v>
      </c>
    </row>
    <row r="23" spans="1:9" s="3" customFormat="1" ht="12.75" x14ac:dyDescent="0.2">
      <c r="A23" s="3" t="s">
        <v>50</v>
      </c>
      <c r="B23" s="3" t="s">
        <v>50</v>
      </c>
      <c r="C23" s="9">
        <f>VLOOKUP(CONCATENATE(Lookup!$E$2, $B23), t7.5, 2,0)</f>
        <v>611</v>
      </c>
      <c r="D23" s="9">
        <f>VLOOKUP(CONCATENATE(Lookup!$E$2, $B23), t7.5, 3,0)</f>
        <v>54</v>
      </c>
      <c r="E23" s="9">
        <f>VLOOKUP(CONCATENATE(Lookup!$E$2, $B23), t7.5, 4,0)</f>
        <v>557</v>
      </c>
      <c r="F23" s="16" t="str">
        <f>VLOOKUP(CONCATENATE(Lookup!$E$2, $B23), t7.5, 5,0)</f>
        <v>-</v>
      </c>
      <c r="G23" s="9" t="s">
        <v>30</v>
      </c>
      <c r="H23" s="21">
        <f>VLOOKUP(CONCATENATE(Lookup!$E$2, $B23), t7.5, 6,0)</f>
        <v>8.8379705400981994</v>
      </c>
      <c r="I23" s="21">
        <f>VLOOKUP(CONCATENATE(Lookup!$E$2, $B23), t7.5, 7,0)</f>
        <v>91.162029459901802</v>
      </c>
    </row>
    <row r="24" spans="1:9" s="3" customFormat="1" ht="12.75" x14ac:dyDescent="0.2">
      <c r="A24" s="4" t="s">
        <v>51</v>
      </c>
      <c r="B24" s="4" t="s">
        <v>51</v>
      </c>
      <c r="C24" s="9">
        <f>VLOOKUP(CONCATENATE(Lookup!$E$2, $B24), t7.5, 2,0)</f>
        <v>858</v>
      </c>
      <c r="D24" s="9">
        <f>VLOOKUP(CONCATENATE(Lookup!$E$2, $B24), t7.5, 3,0)</f>
        <v>49</v>
      </c>
      <c r="E24" s="9">
        <f>VLOOKUP(CONCATENATE(Lookup!$E$2, $B24), t7.5, 4,0)</f>
        <v>809</v>
      </c>
      <c r="F24" s="16" t="str">
        <f>VLOOKUP(CONCATENATE(Lookup!$E$2, $B24), t7.5, 5,0)</f>
        <v>-</v>
      </c>
      <c r="G24" s="9" t="s">
        <v>30</v>
      </c>
      <c r="H24" s="21">
        <f>VLOOKUP(CONCATENATE(Lookup!$E$2, $B24), t7.5, 6,0)</f>
        <v>5.7109557109557096</v>
      </c>
      <c r="I24" s="21">
        <f>VLOOKUP(CONCATENATE(Lookup!$E$2, $B24), t7.5, 7,0)</f>
        <v>94.289044289044199</v>
      </c>
    </row>
    <row r="25" spans="1:9" s="3" customFormat="1" ht="12.75" x14ac:dyDescent="0.2">
      <c r="A25" s="3" t="s">
        <v>52</v>
      </c>
      <c r="B25" s="3" t="s">
        <v>52</v>
      </c>
      <c r="C25" s="9">
        <f>VLOOKUP(CONCATENATE(Lookup!$E$2, $B25), t7.5, 2,0)</f>
        <v>720</v>
      </c>
      <c r="D25" s="9">
        <f>VLOOKUP(CONCATENATE(Lookup!$E$2, $B25), t7.5, 3,0)</f>
        <v>51</v>
      </c>
      <c r="E25" s="9">
        <f>VLOOKUP(CONCATENATE(Lookup!$E$2, $B25), t7.5, 4,0)</f>
        <v>669</v>
      </c>
      <c r="F25" s="16" t="str">
        <f>VLOOKUP(CONCATENATE(Lookup!$E$2, $B25), t7.5, 5,0)</f>
        <v>-</v>
      </c>
      <c r="G25" s="9" t="s">
        <v>30</v>
      </c>
      <c r="H25" s="21">
        <f>VLOOKUP(CONCATENATE(Lookup!$E$2, $B25), t7.5, 6,0)</f>
        <v>7.0833333333333304</v>
      </c>
      <c r="I25" s="21">
        <f>VLOOKUP(CONCATENATE(Lookup!$E$2, $B25), t7.5, 7,0)</f>
        <v>92.9166666666666</v>
      </c>
    </row>
    <row r="26" spans="1:9" s="3" customFormat="1" ht="12.75" x14ac:dyDescent="0.2">
      <c r="A26" s="3" t="s">
        <v>53</v>
      </c>
      <c r="B26" s="3" t="s">
        <v>53</v>
      </c>
      <c r="C26" s="9">
        <f>VLOOKUP(CONCATENATE(Lookup!$E$2, $B26), t7.5, 2,0)</f>
        <v>171</v>
      </c>
      <c r="D26" s="9">
        <f>VLOOKUP(CONCATENATE(Lookup!$E$2, $B26), t7.5, 3,0)</f>
        <v>12</v>
      </c>
      <c r="E26" s="9">
        <f>VLOOKUP(CONCATENATE(Lookup!$E$2, $B26), t7.5, 4,0)</f>
        <v>159</v>
      </c>
      <c r="F26" s="16" t="str">
        <f>VLOOKUP(CONCATENATE(Lookup!$E$2, $B26), t7.5, 5,0)</f>
        <v>-</v>
      </c>
      <c r="G26" s="9" t="s">
        <v>30</v>
      </c>
      <c r="H26" s="21">
        <f>VLOOKUP(CONCATENATE(Lookup!$E$2, $B26), t7.5, 6,0)</f>
        <v>7.0175438596491198</v>
      </c>
      <c r="I26" s="21">
        <f>VLOOKUP(CONCATENATE(Lookup!$E$2, $B26), t7.5, 7,0)</f>
        <v>92.982456140350806</v>
      </c>
    </row>
    <row r="27" spans="1:9" s="3" customFormat="1" ht="12.75" x14ac:dyDescent="0.2">
      <c r="A27" s="3" t="s">
        <v>54</v>
      </c>
      <c r="B27" s="3" t="s">
        <v>54</v>
      </c>
      <c r="C27" s="9">
        <f>VLOOKUP(CONCATENATE(Lookup!$E$2, $B27), t7.5, 2,0)</f>
        <v>939</v>
      </c>
      <c r="D27" s="9">
        <f>VLOOKUP(CONCATENATE(Lookup!$E$2, $B27), t7.5, 3,0)</f>
        <v>73</v>
      </c>
      <c r="E27" s="9">
        <f>VLOOKUP(CONCATENATE(Lookup!$E$2, $B27), t7.5, 4,0)</f>
        <v>866</v>
      </c>
      <c r="F27" s="16" t="str">
        <f>VLOOKUP(CONCATENATE(Lookup!$E$2, $B27), t7.5, 5,0)</f>
        <v>-</v>
      </c>
      <c r="G27" s="9" t="s">
        <v>30</v>
      </c>
      <c r="H27" s="21">
        <f>VLOOKUP(CONCATENATE(Lookup!$E$2, $B27), t7.5, 6,0)</f>
        <v>7.7742279020234299</v>
      </c>
      <c r="I27" s="21">
        <f>VLOOKUP(CONCATENATE(Lookup!$E$2, $B27), t7.5, 7,0)</f>
        <v>92.225772097976503</v>
      </c>
    </row>
    <row r="28" spans="1:9" s="3" customFormat="1" ht="12.75" x14ac:dyDescent="0.2">
      <c r="A28" s="3" t="s">
        <v>55</v>
      </c>
      <c r="B28" s="3" t="s">
        <v>55</v>
      </c>
      <c r="C28" s="9">
        <f>VLOOKUP(CONCATENATE(Lookup!$E$2, $B28), t7.5, 2,0)</f>
        <v>3026</v>
      </c>
      <c r="D28" s="9">
        <f>VLOOKUP(CONCATENATE(Lookup!$E$2, $B28), t7.5, 3,0)</f>
        <v>225</v>
      </c>
      <c r="E28" s="9">
        <f>VLOOKUP(CONCATENATE(Lookup!$E$2, $B28), t7.5, 4,0)</f>
        <v>2801</v>
      </c>
      <c r="F28" s="16" t="str">
        <f>VLOOKUP(CONCATENATE(Lookup!$E$2, $B28), t7.5, 5,0)</f>
        <v>-</v>
      </c>
      <c r="G28" s="9" t="s">
        <v>30</v>
      </c>
      <c r="H28" s="21">
        <f>VLOOKUP(CONCATENATE(Lookup!$E$2, $B28), t7.5, 6,0)</f>
        <v>7.4355584930601397</v>
      </c>
      <c r="I28" s="21">
        <f>VLOOKUP(CONCATENATE(Lookup!$E$2, $B28), t7.5, 7,0)</f>
        <v>92.564441506939801</v>
      </c>
    </row>
    <row r="29" spans="1:9" s="3" customFormat="1" ht="12.75" x14ac:dyDescent="0.2">
      <c r="A29" s="3" t="s">
        <v>56</v>
      </c>
      <c r="B29" s="3" t="s">
        <v>56</v>
      </c>
      <c r="C29" s="9">
        <f>VLOOKUP(CONCATENATE(Lookup!$E$2, $B29), t7.5, 2,0)</f>
        <v>145</v>
      </c>
      <c r="D29" s="9">
        <f>VLOOKUP(CONCATENATE(Lookup!$E$2, $B29), t7.5, 3,0)</f>
        <v>9</v>
      </c>
      <c r="E29" s="9">
        <f>VLOOKUP(CONCATENATE(Lookup!$E$2, $B29), t7.5, 4,0)</f>
        <v>136</v>
      </c>
      <c r="F29" s="16" t="str">
        <f>VLOOKUP(CONCATENATE(Lookup!$E$2, $B29), t7.5, 5,0)</f>
        <v>-</v>
      </c>
      <c r="G29" s="9" t="s">
        <v>30</v>
      </c>
      <c r="H29" s="21">
        <f>VLOOKUP(CONCATENATE(Lookup!$E$2, $B29), t7.5, 6,0)</f>
        <v>6.2068965517241299</v>
      </c>
      <c r="I29" s="21">
        <f>VLOOKUP(CONCATENATE(Lookup!$E$2, $B29), t7.5, 7,0)</f>
        <v>93.793103448275801</v>
      </c>
    </row>
    <row r="30" spans="1:9" s="3" customFormat="1" ht="12.75" x14ac:dyDescent="0.2">
      <c r="A30" s="3" t="s">
        <v>57</v>
      </c>
      <c r="B30" s="3" t="s">
        <v>57</v>
      </c>
      <c r="C30" s="9">
        <f>VLOOKUP(CONCATENATE(Lookup!$E$2, $B30), t7.5, 2,0)</f>
        <v>1000</v>
      </c>
      <c r="D30" s="9">
        <f>VLOOKUP(CONCATENATE(Lookup!$E$2, $B30), t7.5, 3,0)</f>
        <v>86</v>
      </c>
      <c r="E30" s="9">
        <f>VLOOKUP(CONCATENATE(Lookup!$E$2, $B30), t7.5, 4,0)</f>
        <v>914</v>
      </c>
      <c r="F30" s="16" t="str">
        <f>VLOOKUP(CONCATENATE(Lookup!$E$2, $B30), t7.5, 5,0)</f>
        <v>-</v>
      </c>
      <c r="G30" s="9" t="s">
        <v>30</v>
      </c>
      <c r="H30" s="21">
        <f>VLOOKUP(CONCATENATE(Lookup!$E$2, $B30), t7.5, 6,0)</f>
        <v>8.6</v>
      </c>
      <c r="I30" s="21">
        <f>VLOOKUP(CONCATENATE(Lookup!$E$2, $B30), t7.5, 7,0)</f>
        <v>91.4</v>
      </c>
    </row>
    <row r="31" spans="1:9" s="3" customFormat="1" ht="12.75" x14ac:dyDescent="0.2">
      <c r="A31" s="3" t="s">
        <v>58</v>
      </c>
      <c r="B31" s="3" t="s">
        <v>58</v>
      </c>
      <c r="C31" s="9">
        <f>VLOOKUP(CONCATENATE(Lookup!$E$2, $B31), t7.5, 2,0)</f>
        <v>1666</v>
      </c>
      <c r="D31" s="9">
        <f>VLOOKUP(CONCATENATE(Lookup!$E$2, $B31), t7.5, 3,0)</f>
        <v>132</v>
      </c>
      <c r="E31" s="9">
        <f>VLOOKUP(CONCATENATE(Lookup!$E$2, $B31), t7.5, 4,0)</f>
        <v>1534</v>
      </c>
      <c r="F31" s="16" t="str">
        <f>VLOOKUP(CONCATENATE(Lookup!$E$2, $B31), t7.5, 5,0)</f>
        <v>-</v>
      </c>
      <c r="G31" s="9" t="s">
        <v>30</v>
      </c>
      <c r="H31" s="21">
        <f>VLOOKUP(CONCATENATE(Lookup!$E$2, $B31), t7.5, 6,0)</f>
        <v>7.9231692677070802</v>
      </c>
      <c r="I31" s="21">
        <f>VLOOKUP(CONCATENATE(Lookup!$E$2, $B31), t7.5, 7,0)</f>
        <v>92.076830732292905</v>
      </c>
    </row>
    <row r="32" spans="1:9" s="3" customFormat="1" ht="12.75" x14ac:dyDescent="0.2">
      <c r="A32" s="3" t="s">
        <v>59</v>
      </c>
      <c r="B32" s="3" t="s">
        <v>59</v>
      </c>
      <c r="C32" s="9">
        <f>VLOOKUP(CONCATENATE(Lookup!$E$2, $B32), t7.5, 2,0)</f>
        <v>567</v>
      </c>
      <c r="D32" s="9">
        <f>VLOOKUP(CONCATENATE(Lookup!$E$2, $B32), t7.5, 3,0)</f>
        <v>41</v>
      </c>
      <c r="E32" s="9">
        <f>VLOOKUP(CONCATENATE(Lookup!$E$2, $B32), t7.5, 4,0)</f>
        <v>526</v>
      </c>
      <c r="F32" s="16" t="str">
        <f>VLOOKUP(CONCATENATE(Lookup!$E$2, $B32), t7.5, 5,0)</f>
        <v>-</v>
      </c>
      <c r="G32" s="9" t="s">
        <v>30</v>
      </c>
      <c r="H32" s="21">
        <f>VLOOKUP(CONCATENATE(Lookup!$E$2, $B32), t7.5, 6,0)</f>
        <v>7.23104056437389</v>
      </c>
      <c r="I32" s="21">
        <f>VLOOKUP(CONCATENATE(Lookup!$E$2, $B32), t7.5, 7,0)</f>
        <v>92.768959435626101</v>
      </c>
    </row>
    <row r="33" spans="1:9" s="3" customFormat="1" ht="12.75" x14ac:dyDescent="0.2">
      <c r="A33" s="3" t="s">
        <v>60</v>
      </c>
      <c r="B33" s="3" t="s">
        <v>60</v>
      </c>
      <c r="C33" s="9">
        <f>VLOOKUP(CONCATENATE(Lookup!$E$2, $B33), t7.5, 2,0)</f>
        <v>149</v>
      </c>
      <c r="D33" s="9">
        <f>VLOOKUP(CONCATENATE(Lookup!$E$2, $B33), t7.5, 3,0)</f>
        <v>8</v>
      </c>
      <c r="E33" s="9">
        <f>VLOOKUP(CONCATENATE(Lookup!$E$2, $B33), t7.5, 4,0)</f>
        <v>141</v>
      </c>
      <c r="F33" s="16" t="str">
        <f>VLOOKUP(CONCATENATE(Lookup!$E$2, $B33), t7.5, 5,0)</f>
        <v>-</v>
      </c>
      <c r="G33" s="9" t="s">
        <v>30</v>
      </c>
      <c r="H33" s="21">
        <f>VLOOKUP(CONCATENATE(Lookup!$E$2, $B33), t7.5, 6,0)</f>
        <v>5.3691275167785202</v>
      </c>
      <c r="I33" s="21">
        <f>VLOOKUP(CONCATENATE(Lookup!$E$2, $B33), t7.5, 7,0)</f>
        <v>94.630872483221395</v>
      </c>
    </row>
    <row r="34" spans="1:9" s="3" customFormat="1" ht="12.75" x14ac:dyDescent="0.2">
      <c r="A34" s="3" t="s">
        <v>61</v>
      </c>
      <c r="B34" s="3" t="s">
        <v>61</v>
      </c>
      <c r="C34" s="9">
        <f>VLOOKUP(CONCATENATE(Lookup!$E$2, $B34), t7.5, 2,0)</f>
        <v>796</v>
      </c>
      <c r="D34" s="9">
        <f>VLOOKUP(CONCATENATE(Lookup!$E$2, $B34), t7.5, 3,0)</f>
        <v>52</v>
      </c>
      <c r="E34" s="9">
        <f>VLOOKUP(CONCATENATE(Lookup!$E$2, $B34), t7.5, 4,0)</f>
        <v>744</v>
      </c>
      <c r="F34" s="16" t="str">
        <f>VLOOKUP(CONCATENATE(Lookup!$E$2, $B34), t7.5, 5,0)</f>
        <v>-</v>
      </c>
      <c r="G34" s="9" t="s">
        <v>30</v>
      </c>
      <c r="H34" s="21">
        <f>VLOOKUP(CONCATENATE(Lookup!$E$2, $B34), t7.5, 6,0)</f>
        <v>6.5326633165829104</v>
      </c>
      <c r="I34" s="21">
        <f>VLOOKUP(CONCATENATE(Lookup!$E$2, $B34), t7.5, 7,0)</f>
        <v>93.467336683417003</v>
      </c>
    </row>
    <row r="35" spans="1:9" s="3" customFormat="1" ht="12.75" x14ac:dyDescent="0.2">
      <c r="A35" s="3" t="s">
        <v>62</v>
      </c>
      <c r="B35" s="3" t="s">
        <v>62</v>
      </c>
      <c r="C35" s="9">
        <f>VLOOKUP(CONCATENATE(Lookup!$E$2, $B35), t7.5, 2,0)</f>
        <v>2888</v>
      </c>
      <c r="D35" s="9">
        <f>VLOOKUP(CONCATENATE(Lookup!$E$2, $B35), t7.5, 3,0)</f>
        <v>183</v>
      </c>
      <c r="E35" s="9">
        <f>VLOOKUP(CONCATENATE(Lookup!$E$2, $B35), t7.5, 4,0)</f>
        <v>2705</v>
      </c>
      <c r="F35" s="16" t="str">
        <f>VLOOKUP(CONCATENATE(Lookup!$E$2, $B35), t7.5, 5,0)</f>
        <v>-</v>
      </c>
      <c r="G35" s="9" t="s">
        <v>30</v>
      </c>
      <c r="H35" s="21">
        <f>VLOOKUP(CONCATENATE(Lookup!$E$2, $B35), t7.5, 6,0)</f>
        <v>6.3365650969529002</v>
      </c>
      <c r="I35" s="21">
        <f>VLOOKUP(CONCATENATE(Lookup!$E$2, $B35), t7.5, 7,0)</f>
        <v>93.663434903047005</v>
      </c>
    </row>
    <row r="36" spans="1:9" s="3" customFormat="1" ht="12.75" x14ac:dyDescent="0.2">
      <c r="A36" s="3" t="s">
        <v>63</v>
      </c>
      <c r="B36" s="3" t="s">
        <v>63</v>
      </c>
      <c r="C36" s="9">
        <f>VLOOKUP(CONCATENATE(Lookup!$E$2, $B36), t7.5, 2,0)</f>
        <v>620</v>
      </c>
      <c r="D36" s="9">
        <f>VLOOKUP(CONCATENATE(Lookup!$E$2, $B36), t7.5, 3,0)</f>
        <v>39</v>
      </c>
      <c r="E36" s="9">
        <f>VLOOKUP(CONCATENATE(Lookup!$E$2, $B36), t7.5, 4,0)</f>
        <v>581</v>
      </c>
      <c r="F36" s="16" t="str">
        <f>VLOOKUP(CONCATENATE(Lookup!$E$2, $B36), t7.5, 5,0)</f>
        <v>-</v>
      </c>
      <c r="G36" s="9" t="s">
        <v>30</v>
      </c>
      <c r="H36" s="21">
        <f>VLOOKUP(CONCATENATE(Lookup!$E$2, $B36), t7.5, 6,0)</f>
        <v>6.2903225806451601</v>
      </c>
      <c r="I36" s="21">
        <f>VLOOKUP(CONCATENATE(Lookup!$E$2, $B36), t7.5, 7,0)</f>
        <v>93.709677419354804</v>
      </c>
    </row>
    <row r="37" spans="1:9" s="3" customFormat="1" ht="12.75" x14ac:dyDescent="0.2">
      <c r="A37" s="3" t="s">
        <v>64</v>
      </c>
      <c r="B37" s="3" t="s">
        <v>64</v>
      </c>
      <c r="C37" s="9">
        <f>VLOOKUP(CONCATENATE(Lookup!$E$2, $B37), t7.5, 2,0)</f>
        <v>777</v>
      </c>
      <c r="D37" s="9">
        <f>VLOOKUP(CONCATENATE(Lookup!$E$2, $B37), t7.5, 3,0)</f>
        <v>53</v>
      </c>
      <c r="E37" s="9">
        <f>VLOOKUP(CONCATENATE(Lookup!$E$2, $B37), t7.5, 4,0)</f>
        <v>724</v>
      </c>
      <c r="F37" s="16" t="str">
        <f>VLOOKUP(CONCATENATE(Lookup!$E$2, $B37), t7.5, 5,0)</f>
        <v>-</v>
      </c>
      <c r="G37" s="9" t="s">
        <v>30</v>
      </c>
      <c r="H37" s="21">
        <f>VLOOKUP(CONCATENATE(Lookup!$E$2, $B37), t7.5, 6,0)</f>
        <v>6.8211068211068202</v>
      </c>
      <c r="I37" s="21">
        <f>VLOOKUP(CONCATENATE(Lookup!$E$2, $B37), t7.5, 7,0)</f>
        <v>93.178893178893105</v>
      </c>
    </row>
    <row r="38" spans="1:9" s="3" customFormat="1" ht="12.75" x14ac:dyDescent="0.2">
      <c r="A38" s="3" t="s">
        <v>65</v>
      </c>
      <c r="B38" s="3" t="s">
        <v>65</v>
      </c>
      <c r="C38" s="9">
        <f>VLOOKUP(CONCATENATE(Lookup!$E$2, $B38), t7.5, 2,0)</f>
        <v>1598</v>
      </c>
      <c r="D38" s="9">
        <f>VLOOKUP(CONCATENATE(Lookup!$E$2, $B38), t7.5, 3,0)</f>
        <v>83</v>
      </c>
      <c r="E38" s="9">
        <f>VLOOKUP(CONCATENATE(Lookup!$E$2, $B38), t7.5, 4,0)</f>
        <v>1515</v>
      </c>
      <c r="F38" s="16" t="str">
        <f>VLOOKUP(CONCATENATE(Lookup!$E$2, $B38), t7.5, 5,0)</f>
        <v>-</v>
      </c>
      <c r="G38" s="9" t="s">
        <v>30</v>
      </c>
      <c r="H38" s="21">
        <f>VLOOKUP(CONCATENATE(Lookup!$E$2, $B38), t7.5, 6,0)</f>
        <v>5.19399249061326</v>
      </c>
      <c r="I38" s="21">
        <f>VLOOKUP(CONCATENATE(Lookup!$E$2, $B38), t7.5, 7,0)</f>
        <v>94.806007509386703</v>
      </c>
    </row>
    <row r="39" spans="1:9" s="3" customFormat="1" ht="12.75" x14ac:dyDescent="0.2">
      <c r="A39" s="3" t="s">
        <v>31</v>
      </c>
      <c r="B39" s="3" t="s">
        <v>31</v>
      </c>
      <c r="C39" s="9">
        <f>VLOOKUP(CONCATENATE(Lookup!$E$2, $B39), t7.5, 2,0)</f>
        <v>79</v>
      </c>
      <c r="D39" s="9">
        <f>VLOOKUP(CONCATENATE(Lookup!$E$2, $B39), t7.5, 3,0)</f>
        <v>14</v>
      </c>
      <c r="E39" s="9">
        <f>VLOOKUP(CONCATENATE(Lookup!$E$2, $B39), t7.5, 4,0)</f>
        <v>65</v>
      </c>
      <c r="F39" s="16" t="str">
        <f>VLOOKUP(CONCATENATE(Lookup!$E$2, $B39), t7.5, 5,0)</f>
        <v>-</v>
      </c>
      <c r="G39" s="9" t="s">
        <v>30</v>
      </c>
      <c r="H39" s="21">
        <f>VLOOKUP(CONCATENATE(Lookup!$E$2, $B39), t7.5, 6,0)</f>
        <v>17.7215189873417</v>
      </c>
      <c r="I39" s="21">
        <f>VLOOKUP(CONCATENATE(Lookup!$E$2, $B39), t7.5, 7,0)</f>
        <v>82.278481012658204</v>
      </c>
    </row>
    <row r="40" spans="1:9" s="3" customFormat="1" ht="12.75" x14ac:dyDescent="0.2">
      <c r="A40" s="5" t="s">
        <v>2</v>
      </c>
      <c r="B40" s="5" t="s">
        <v>2</v>
      </c>
      <c r="C40" s="22">
        <f>VLOOKUP(CONCATENATE(Lookup!$E$2, $B40), t7.5, 2,0)</f>
        <v>43605</v>
      </c>
      <c r="D40" s="22">
        <f>VLOOKUP(CONCATENATE(Lookup!$E$2, $B40), t7.5, 3,0)</f>
        <v>2958</v>
      </c>
      <c r="E40" s="22">
        <f>VLOOKUP(CONCATENATE(Lookup!$E$2, $B40), t7.5, 4,0)</f>
        <v>40643</v>
      </c>
      <c r="F40" s="18">
        <f>VLOOKUP(CONCATENATE(Lookup!$E$2, $B40), t7.5, 5,0)</f>
        <v>4</v>
      </c>
      <c r="G40" s="22" t="s">
        <v>30</v>
      </c>
      <c r="H40" s="23">
        <f>VLOOKUP(CONCATENATE(Lookup!$E$2, $B40), t7.5, 6,0)</f>
        <v>6.7842480677048602</v>
      </c>
      <c r="I40" s="23">
        <f>VLOOKUP(CONCATENATE(Lookup!$E$2, $B40), t7.5, 7,0)</f>
        <v>93.215751932295106</v>
      </c>
    </row>
    <row r="41" spans="1:9" s="3" customFormat="1" ht="12.75" x14ac:dyDescent="0.2">
      <c r="B41" s="11"/>
      <c r="C41" s="11"/>
      <c r="D41" s="11"/>
      <c r="E41" s="11"/>
      <c r="F41" s="7"/>
      <c r="G41" s="11"/>
      <c r="H41" s="11"/>
      <c r="I41" s="11"/>
    </row>
    <row r="42" spans="1:9" x14ac:dyDescent="0.2">
      <c r="B42" s="12" t="s">
        <v>1973</v>
      </c>
    </row>
    <row r="43" spans="1:9" x14ac:dyDescent="0.2">
      <c r="B43" s="13" t="s">
        <v>2077</v>
      </c>
    </row>
    <row r="44" spans="1:9" x14ac:dyDescent="0.2">
      <c r="B44" s="13" t="s">
        <v>1963</v>
      </c>
    </row>
    <row r="45" spans="1:9" x14ac:dyDescent="0.2">
      <c r="B45" s="12" t="s">
        <v>108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466725</xdr:colOff>
                    <xdr:row>3</xdr:row>
                    <xdr:rowOff>0</xdr:rowOff>
                  </from>
                  <to>
                    <xdr:col>1</xdr:col>
                    <xdr:colOff>1533525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DFBA-A58D-4788-BFAF-3E6AB6AE1886}">
  <dimension ref="A1:G681"/>
  <sheetViews>
    <sheetView zoomScale="90" zoomScaleNormal="90" workbookViewId="0">
      <selection sqref="A1:XFD1048576"/>
    </sheetView>
  </sheetViews>
  <sheetFormatPr defaultRowHeight="15" x14ac:dyDescent="0.25"/>
  <cols>
    <col min="1" max="1" width="29.7109375" bestFit="1" customWidth="1"/>
    <col min="2" max="7" width="9.140625" style="29"/>
  </cols>
  <sheetData>
    <row r="1" spans="1:7" x14ac:dyDescent="0.25">
      <c r="A1" t="s">
        <v>83</v>
      </c>
      <c r="B1" s="29" t="s">
        <v>17</v>
      </c>
      <c r="C1" s="29" t="s">
        <v>91</v>
      </c>
      <c r="D1" s="29" t="s">
        <v>92</v>
      </c>
      <c r="E1" s="29" t="s">
        <v>31</v>
      </c>
      <c r="F1" s="29" t="s">
        <v>88</v>
      </c>
      <c r="G1" s="29" t="s">
        <v>89</v>
      </c>
    </row>
    <row r="2" spans="1:7" x14ac:dyDescent="0.25">
      <c r="A2" t="s">
        <v>1306</v>
      </c>
      <c r="B2" s="29">
        <v>2039</v>
      </c>
      <c r="C2" s="29">
        <v>142</v>
      </c>
      <c r="D2" s="29">
        <v>1896</v>
      </c>
      <c r="E2" s="29">
        <v>1</v>
      </c>
      <c r="F2" s="29">
        <v>6.9676153091265904</v>
      </c>
      <c r="G2" s="29">
        <v>93.0323846908734</v>
      </c>
    </row>
    <row r="3" spans="1:7" x14ac:dyDescent="0.25">
      <c r="A3" t="s">
        <v>1307</v>
      </c>
      <c r="B3" s="29">
        <v>2316</v>
      </c>
      <c r="C3" s="29">
        <v>146</v>
      </c>
      <c r="D3" s="29">
        <v>2170</v>
      </c>
      <c r="E3" s="29" t="s">
        <v>2072</v>
      </c>
      <c r="F3" s="29">
        <v>6.3039723661485301</v>
      </c>
      <c r="G3" s="29">
        <v>93.696027633851401</v>
      </c>
    </row>
    <row r="4" spans="1:7" x14ac:dyDescent="0.25">
      <c r="A4" t="s">
        <v>1308</v>
      </c>
      <c r="B4" s="29">
        <v>1059</v>
      </c>
      <c r="C4" s="29">
        <v>68</v>
      </c>
      <c r="D4" s="29">
        <v>991</v>
      </c>
      <c r="E4" s="29" t="s">
        <v>2072</v>
      </c>
      <c r="F4" s="29">
        <v>6.4211520302171801</v>
      </c>
      <c r="G4" s="29">
        <v>93.5788479697828</v>
      </c>
    </row>
    <row r="5" spans="1:7" x14ac:dyDescent="0.25">
      <c r="A5" t="s">
        <v>1309</v>
      </c>
      <c r="B5" s="29">
        <v>738</v>
      </c>
      <c r="C5" s="29">
        <v>40</v>
      </c>
      <c r="D5" s="29">
        <v>697</v>
      </c>
      <c r="E5" s="29">
        <v>1</v>
      </c>
      <c r="F5" s="29">
        <v>5.4274084124830297</v>
      </c>
      <c r="G5" s="29">
        <v>94.572591587516897</v>
      </c>
    </row>
    <row r="6" spans="1:7" x14ac:dyDescent="0.25">
      <c r="A6" t="s">
        <v>1310</v>
      </c>
      <c r="B6" s="29">
        <v>4320</v>
      </c>
      <c r="C6" s="29">
        <v>255</v>
      </c>
      <c r="D6" s="29">
        <v>4064</v>
      </c>
      <c r="E6" s="29">
        <v>1</v>
      </c>
      <c r="F6" s="29">
        <v>5.9041444778883996</v>
      </c>
      <c r="G6" s="29">
        <v>94.095855522111606</v>
      </c>
    </row>
    <row r="7" spans="1:7" x14ac:dyDescent="0.25">
      <c r="A7" t="s">
        <v>1311</v>
      </c>
      <c r="B7" s="29">
        <v>480</v>
      </c>
      <c r="C7" s="29">
        <v>28</v>
      </c>
      <c r="D7" s="29">
        <v>452</v>
      </c>
      <c r="E7" s="29" t="s">
        <v>2072</v>
      </c>
      <c r="F7" s="29">
        <v>5.8333333333333304</v>
      </c>
      <c r="G7" s="29">
        <v>94.1666666666666</v>
      </c>
    </row>
    <row r="8" spans="1:7" x14ac:dyDescent="0.25">
      <c r="A8" t="s">
        <v>1312</v>
      </c>
      <c r="B8" s="29">
        <v>1376</v>
      </c>
      <c r="C8" s="29">
        <v>72</v>
      </c>
      <c r="D8" s="29">
        <v>1302</v>
      </c>
      <c r="E8" s="29">
        <v>2</v>
      </c>
      <c r="F8" s="29">
        <v>5.2401746724890801</v>
      </c>
      <c r="G8" s="29">
        <v>94.759825327510896</v>
      </c>
    </row>
    <row r="9" spans="1:7" x14ac:dyDescent="0.25">
      <c r="A9" t="s">
        <v>1313</v>
      </c>
      <c r="B9" s="29">
        <v>1427</v>
      </c>
      <c r="C9" s="29">
        <v>97</v>
      </c>
      <c r="D9" s="29">
        <v>1329</v>
      </c>
      <c r="E9" s="29">
        <v>1</v>
      </c>
      <c r="F9" s="29">
        <v>6.80224403927068</v>
      </c>
      <c r="G9" s="29">
        <v>93.197755960729296</v>
      </c>
    </row>
    <row r="10" spans="1:7" x14ac:dyDescent="0.25">
      <c r="A10" t="s">
        <v>1314</v>
      </c>
      <c r="B10" s="29">
        <v>1233</v>
      </c>
      <c r="C10" s="29">
        <v>86</v>
      </c>
      <c r="D10" s="29">
        <v>1147</v>
      </c>
      <c r="E10" s="29" t="s">
        <v>2072</v>
      </c>
      <c r="F10" s="29">
        <v>6.9748580697485796</v>
      </c>
      <c r="G10" s="29">
        <v>93.025141930251394</v>
      </c>
    </row>
    <row r="11" spans="1:7" x14ac:dyDescent="0.25">
      <c r="A11" t="s">
        <v>1315</v>
      </c>
      <c r="B11" s="29">
        <v>886</v>
      </c>
      <c r="C11" s="29">
        <v>44</v>
      </c>
      <c r="D11" s="29">
        <v>842</v>
      </c>
      <c r="E11" s="29" t="s">
        <v>2072</v>
      </c>
      <c r="F11" s="29">
        <v>4.9661399548532703</v>
      </c>
      <c r="G11" s="29">
        <v>95.033860045146696</v>
      </c>
    </row>
    <row r="12" spans="1:7" x14ac:dyDescent="0.25">
      <c r="A12" t="s">
        <v>1316</v>
      </c>
      <c r="B12" s="29">
        <v>877</v>
      </c>
      <c r="C12" s="29">
        <v>71</v>
      </c>
      <c r="D12" s="29">
        <v>805</v>
      </c>
      <c r="E12" s="29">
        <v>1</v>
      </c>
      <c r="F12" s="29">
        <v>8.1050228310502206</v>
      </c>
      <c r="G12" s="29">
        <v>91.894977168949694</v>
      </c>
    </row>
    <row r="13" spans="1:7" x14ac:dyDescent="0.25">
      <c r="A13" t="s">
        <v>1317</v>
      </c>
      <c r="B13" s="29">
        <v>903</v>
      </c>
      <c r="C13" s="29">
        <v>57</v>
      </c>
      <c r="D13" s="29">
        <v>846</v>
      </c>
      <c r="E13" s="29" t="s">
        <v>2072</v>
      </c>
      <c r="F13" s="29">
        <v>6.3122923588039797</v>
      </c>
      <c r="G13" s="29">
        <v>93.687707641195999</v>
      </c>
    </row>
    <row r="14" spans="1:7" x14ac:dyDescent="0.25">
      <c r="A14" t="s">
        <v>1318</v>
      </c>
      <c r="B14" s="29">
        <v>1641</v>
      </c>
      <c r="C14" s="29">
        <v>76</v>
      </c>
      <c r="D14" s="29">
        <v>1565</v>
      </c>
      <c r="E14" s="29" t="s">
        <v>2072</v>
      </c>
      <c r="F14" s="29">
        <v>4.6313223644119397</v>
      </c>
      <c r="G14" s="29">
        <v>95.368677635588</v>
      </c>
    </row>
    <row r="15" spans="1:7" x14ac:dyDescent="0.25">
      <c r="A15" t="s">
        <v>1319</v>
      </c>
      <c r="B15" s="29">
        <v>3680</v>
      </c>
      <c r="C15" s="29">
        <v>185</v>
      </c>
      <c r="D15" s="29">
        <v>3488</v>
      </c>
      <c r="E15" s="29">
        <v>7</v>
      </c>
      <c r="F15" s="29">
        <v>5.0367546964334302</v>
      </c>
      <c r="G15" s="29">
        <v>94.963245303566495</v>
      </c>
    </row>
    <row r="16" spans="1:7" x14ac:dyDescent="0.25">
      <c r="A16" t="s">
        <v>1320</v>
      </c>
      <c r="B16" s="29">
        <v>6566</v>
      </c>
      <c r="C16" s="29">
        <v>481</v>
      </c>
      <c r="D16" s="29">
        <v>6083</v>
      </c>
      <c r="E16" s="29">
        <v>2</v>
      </c>
      <c r="F16" s="29">
        <v>7.3278488726386302</v>
      </c>
      <c r="G16" s="29">
        <v>92.672151127361303</v>
      </c>
    </row>
    <row r="17" spans="1:7" x14ac:dyDescent="0.25">
      <c r="A17" t="s">
        <v>1321</v>
      </c>
      <c r="B17" s="29">
        <v>2118</v>
      </c>
      <c r="C17" s="29">
        <v>132</v>
      </c>
      <c r="D17" s="29">
        <v>1986</v>
      </c>
      <c r="E17" s="29" t="s">
        <v>2072</v>
      </c>
      <c r="F17" s="29">
        <v>6.2322946175637304</v>
      </c>
      <c r="G17" s="29">
        <v>93.767705382436205</v>
      </c>
    </row>
    <row r="18" spans="1:7" x14ac:dyDescent="0.25">
      <c r="A18" t="s">
        <v>1322</v>
      </c>
      <c r="B18" s="29">
        <v>855</v>
      </c>
      <c r="C18" s="29">
        <v>48</v>
      </c>
      <c r="D18" s="29">
        <v>807</v>
      </c>
      <c r="E18" s="29" t="s">
        <v>2072</v>
      </c>
      <c r="F18" s="29">
        <v>5.6140350877192899</v>
      </c>
      <c r="G18" s="29">
        <v>94.385964912280699</v>
      </c>
    </row>
    <row r="19" spans="1:7" x14ac:dyDescent="0.25">
      <c r="A19" t="s">
        <v>1323</v>
      </c>
      <c r="B19" s="29">
        <v>815</v>
      </c>
      <c r="C19" s="29">
        <v>46</v>
      </c>
      <c r="D19" s="29">
        <v>769</v>
      </c>
      <c r="E19" s="29" t="s">
        <v>2072</v>
      </c>
      <c r="F19" s="29">
        <v>5.6441717791411001</v>
      </c>
      <c r="G19" s="29">
        <v>94.355828220858896</v>
      </c>
    </row>
    <row r="20" spans="1:7" x14ac:dyDescent="0.25">
      <c r="A20" t="s">
        <v>1324</v>
      </c>
      <c r="B20" s="29">
        <v>855</v>
      </c>
      <c r="C20" s="29">
        <v>43</v>
      </c>
      <c r="D20" s="29">
        <v>812</v>
      </c>
      <c r="E20" s="29" t="s">
        <v>2072</v>
      </c>
      <c r="F20" s="29">
        <v>5.0292397660818704</v>
      </c>
      <c r="G20" s="29">
        <v>94.970760233918099</v>
      </c>
    </row>
    <row r="21" spans="1:7" x14ac:dyDescent="0.25">
      <c r="A21" t="s">
        <v>1325</v>
      </c>
      <c r="B21" s="29">
        <v>210</v>
      </c>
      <c r="C21" s="29">
        <v>13</v>
      </c>
      <c r="D21" s="29">
        <v>197</v>
      </c>
      <c r="E21" s="29" t="s">
        <v>2072</v>
      </c>
      <c r="F21" s="29">
        <v>6.1904761904761898</v>
      </c>
      <c r="G21" s="29">
        <v>93.809523809523796</v>
      </c>
    </row>
    <row r="22" spans="1:7" x14ac:dyDescent="0.25">
      <c r="A22" t="s">
        <v>1326</v>
      </c>
      <c r="B22" s="29">
        <v>1311</v>
      </c>
      <c r="C22" s="29">
        <v>99</v>
      </c>
      <c r="D22" s="29">
        <v>1212</v>
      </c>
      <c r="E22" s="29" t="s">
        <v>2072</v>
      </c>
      <c r="F22" s="29">
        <v>7.5514874141876396</v>
      </c>
      <c r="G22" s="29">
        <v>92.448512585812296</v>
      </c>
    </row>
    <row r="23" spans="1:7" x14ac:dyDescent="0.25">
      <c r="A23" t="s">
        <v>1327</v>
      </c>
      <c r="B23" s="29">
        <v>3693</v>
      </c>
      <c r="C23" s="29">
        <v>200</v>
      </c>
      <c r="D23" s="29">
        <v>3493</v>
      </c>
      <c r="E23" s="29" t="s">
        <v>2072</v>
      </c>
      <c r="F23" s="29">
        <v>5.4156512320606502</v>
      </c>
      <c r="G23" s="29">
        <v>94.584348767939304</v>
      </c>
    </row>
    <row r="24" spans="1:7" x14ac:dyDescent="0.25">
      <c r="A24" t="s">
        <v>1328</v>
      </c>
      <c r="B24" s="29">
        <v>178</v>
      </c>
      <c r="C24" s="29">
        <v>14</v>
      </c>
      <c r="D24" s="29">
        <v>164</v>
      </c>
      <c r="E24" s="29" t="s">
        <v>2072</v>
      </c>
      <c r="F24" s="29">
        <v>7.8651685393258397</v>
      </c>
      <c r="G24" s="29">
        <v>92.134831460674107</v>
      </c>
    </row>
    <row r="25" spans="1:7" x14ac:dyDescent="0.25">
      <c r="A25" t="s">
        <v>1329</v>
      </c>
      <c r="B25" s="29">
        <v>1231</v>
      </c>
      <c r="C25" s="29">
        <v>59</v>
      </c>
      <c r="D25" s="29">
        <v>1171</v>
      </c>
      <c r="E25" s="29">
        <v>1</v>
      </c>
      <c r="F25" s="29">
        <v>4.7967479674796696</v>
      </c>
      <c r="G25" s="29">
        <v>95.203252032520297</v>
      </c>
    </row>
    <row r="26" spans="1:7" x14ac:dyDescent="0.25">
      <c r="A26" t="s">
        <v>1330</v>
      </c>
      <c r="B26" s="29">
        <v>1772</v>
      </c>
      <c r="C26" s="29">
        <v>117</v>
      </c>
      <c r="D26" s="29">
        <v>1655</v>
      </c>
      <c r="E26" s="29" t="s">
        <v>2072</v>
      </c>
      <c r="F26" s="29">
        <v>6.6027088036117298</v>
      </c>
      <c r="G26" s="29">
        <v>93.397291196388196</v>
      </c>
    </row>
    <row r="27" spans="1:7" x14ac:dyDescent="0.25">
      <c r="A27" t="s">
        <v>1331</v>
      </c>
      <c r="B27" s="29">
        <v>983</v>
      </c>
      <c r="C27" s="29">
        <v>43</v>
      </c>
      <c r="D27" s="29">
        <v>940</v>
      </c>
      <c r="E27" s="29" t="s">
        <v>2072</v>
      </c>
      <c r="F27" s="29">
        <v>4.3743641912512699</v>
      </c>
      <c r="G27" s="29">
        <v>95.625635808748697</v>
      </c>
    </row>
    <row r="28" spans="1:7" x14ac:dyDescent="0.25">
      <c r="A28" t="s">
        <v>1332</v>
      </c>
      <c r="B28" s="29">
        <v>223</v>
      </c>
      <c r="C28" s="29">
        <v>11</v>
      </c>
      <c r="D28" s="29">
        <v>212</v>
      </c>
      <c r="E28" s="29" t="s">
        <v>2072</v>
      </c>
      <c r="F28" s="29">
        <v>4.9327354260089598</v>
      </c>
      <c r="G28" s="29">
        <v>95.067264573990997</v>
      </c>
    </row>
    <row r="29" spans="1:7" x14ac:dyDescent="0.25">
      <c r="A29" t="s">
        <v>1333</v>
      </c>
      <c r="B29" s="29">
        <v>987</v>
      </c>
      <c r="C29" s="29">
        <v>72</v>
      </c>
      <c r="D29" s="29">
        <v>915</v>
      </c>
      <c r="E29" s="29" t="s">
        <v>2072</v>
      </c>
      <c r="F29" s="29">
        <v>7.2948328267477196</v>
      </c>
      <c r="G29" s="29">
        <v>92.705167173252207</v>
      </c>
    </row>
    <row r="30" spans="1:7" x14ac:dyDescent="0.25">
      <c r="A30" t="s">
        <v>1334</v>
      </c>
      <c r="B30" s="29">
        <v>3080</v>
      </c>
      <c r="C30" s="29">
        <v>178</v>
      </c>
      <c r="D30" s="29">
        <v>2902</v>
      </c>
      <c r="E30" s="29" t="s">
        <v>2072</v>
      </c>
      <c r="F30" s="29">
        <v>5.7792207792207702</v>
      </c>
      <c r="G30" s="29">
        <v>94.220779220779207</v>
      </c>
    </row>
    <row r="31" spans="1:7" x14ac:dyDescent="0.25">
      <c r="A31" t="s">
        <v>1335</v>
      </c>
      <c r="B31" s="29">
        <v>924</v>
      </c>
      <c r="C31" s="29">
        <v>52</v>
      </c>
      <c r="D31" s="29">
        <v>872</v>
      </c>
      <c r="E31" s="29" t="s">
        <v>2072</v>
      </c>
      <c r="F31" s="29">
        <v>5.6277056277056197</v>
      </c>
      <c r="G31" s="29">
        <v>94.372294372294306</v>
      </c>
    </row>
    <row r="32" spans="1:7" x14ac:dyDescent="0.25">
      <c r="A32" t="s">
        <v>1336</v>
      </c>
      <c r="B32" s="29">
        <v>961</v>
      </c>
      <c r="C32" s="29">
        <v>82</v>
      </c>
      <c r="D32" s="29">
        <v>877</v>
      </c>
      <c r="E32" s="29">
        <v>2</v>
      </c>
      <c r="F32" s="29">
        <v>8.5505735140771595</v>
      </c>
      <c r="G32" s="29">
        <v>91.4494264859228</v>
      </c>
    </row>
    <row r="33" spans="1:7" x14ac:dyDescent="0.25">
      <c r="A33" t="s">
        <v>1337</v>
      </c>
      <c r="B33" s="29">
        <v>2048</v>
      </c>
      <c r="C33" s="29">
        <v>126</v>
      </c>
      <c r="D33" s="29">
        <v>1919</v>
      </c>
      <c r="E33" s="29">
        <v>3</v>
      </c>
      <c r="F33" s="29">
        <v>6.1613691931540302</v>
      </c>
      <c r="G33" s="29">
        <v>93.838630806845899</v>
      </c>
    </row>
    <row r="34" spans="1:7" x14ac:dyDescent="0.25">
      <c r="A34" t="s">
        <v>112</v>
      </c>
      <c r="B34" s="29">
        <v>100</v>
      </c>
      <c r="C34" s="29">
        <v>14</v>
      </c>
      <c r="D34" s="29">
        <v>86</v>
      </c>
      <c r="E34" s="29" t="s">
        <v>2072</v>
      </c>
      <c r="F34" s="29">
        <v>14</v>
      </c>
      <c r="G34" s="29">
        <v>86</v>
      </c>
    </row>
    <row r="35" spans="1:7" x14ac:dyDescent="0.25">
      <c r="A35" t="s">
        <v>1020</v>
      </c>
      <c r="B35" s="29">
        <v>51885</v>
      </c>
      <c r="C35" s="29">
        <v>3197</v>
      </c>
      <c r="D35" s="29">
        <v>48666</v>
      </c>
      <c r="E35" s="29">
        <v>22</v>
      </c>
      <c r="F35" s="29">
        <v>6.1643175288741396</v>
      </c>
      <c r="G35" s="29">
        <v>93.835682471125807</v>
      </c>
    </row>
    <row r="36" spans="1:7" x14ac:dyDescent="0.25">
      <c r="A36" t="s">
        <v>1338</v>
      </c>
      <c r="B36" s="29">
        <v>1978</v>
      </c>
      <c r="C36" s="29">
        <v>135</v>
      </c>
      <c r="D36" s="29">
        <v>1843</v>
      </c>
      <c r="E36" s="29" t="s">
        <v>2072</v>
      </c>
      <c r="F36" s="29">
        <v>6.8250758341759301</v>
      </c>
      <c r="G36" s="29">
        <v>93.174924165823995</v>
      </c>
    </row>
    <row r="37" spans="1:7" x14ac:dyDescent="0.25">
      <c r="A37" t="s">
        <v>1339</v>
      </c>
      <c r="B37" s="29">
        <v>2359</v>
      </c>
      <c r="C37" s="29">
        <v>146</v>
      </c>
      <c r="D37" s="29">
        <v>2212</v>
      </c>
      <c r="E37" s="29">
        <v>1</v>
      </c>
      <c r="F37" s="29">
        <v>6.1916878710771801</v>
      </c>
      <c r="G37" s="29">
        <v>93.808312128922793</v>
      </c>
    </row>
    <row r="38" spans="1:7" x14ac:dyDescent="0.25">
      <c r="A38" t="s">
        <v>1340</v>
      </c>
      <c r="B38" s="29">
        <v>1049</v>
      </c>
      <c r="C38" s="29">
        <v>61</v>
      </c>
      <c r="D38" s="29">
        <v>988</v>
      </c>
      <c r="E38" s="29" t="s">
        <v>2072</v>
      </c>
      <c r="F38" s="29">
        <v>5.8150619637750198</v>
      </c>
      <c r="G38" s="29">
        <v>94.184938036224906</v>
      </c>
    </row>
    <row r="39" spans="1:7" x14ac:dyDescent="0.25">
      <c r="A39" t="s">
        <v>1341</v>
      </c>
      <c r="B39" s="29">
        <v>706</v>
      </c>
      <c r="C39" s="29">
        <v>45</v>
      </c>
      <c r="D39" s="29">
        <v>661</v>
      </c>
      <c r="E39" s="29" t="s">
        <v>2072</v>
      </c>
      <c r="F39" s="29">
        <v>6.3739376770538199</v>
      </c>
      <c r="G39" s="29">
        <v>93.626062322946098</v>
      </c>
    </row>
    <row r="40" spans="1:7" x14ac:dyDescent="0.25">
      <c r="A40" t="s">
        <v>1342</v>
      </c>
      <c r="B40" s="29">
        <v>4425</v>
      </c>
      <c r="C40" s="29">
        <v>239</v>
      </c>
      <c r="D40" s="29">
        <v>4185</v>
      </c>
      <c r="E40" s="29">
        <v>1</v>
      </c>
      <c r="F40" s="29">
        <v>5.4023508137432099</v>
      </c>
      <c r="G40" s="29">
        <v>94.597649186256703</v>
      </c>
    </row>
    <row r="41" spans="1:7" x14ac:dyDescent="0.25">
      <c r="A41" t="s">
        <v>1343</v>
      </c>
      <c r="B41" s="29">
        <v>505</v>
      </c>
      <c r="C41" s="29">
        <v>23</v>
      </c>
      <c r="D41" s="29">
        <v>482</v>
      </c>
      <c r="E41" s="29" t="s">
        <v>2072</v>
      </c>
      <c r="F41" s="29">
        <v>4.5544554455445496</v>
      </c>
      <c r="G41" s="29">
        <v>95.445544554455395</v>
      </c>
    </row>
    <row r="42" spans="1:7" x14ac:dyDescent="0.25">
      <c r="A42" t="s">
        <v>1344</v>
      </c>
      <c r="B42" s="29">
        <v>1373</v>
      </c>
      <c r="C42" s="29">
        <v>95</v>
      </c>
      <c r="D42" s="29">
        <v>1277</v>
      </c>
      <c r="E42" s="29">
        <v>1</v>
      </c>
      <c r="F42" s="29">
        <v>6.9241982507288604</v>
      </c>
      <c r="G42" s="29">
        <v>93.075801749271093</v>
      </c>
    </row>
    <row r="43" spans="1:7" x14ac:dyDescent="0.25">
      <c r="A43" t="s">
        <v>1345</v>
      </c>
      <c r="B43" s="29">
        <v>1416</v>
      </c>
      <c r="C43" s="29">
        <v>94</v>
      </c>
      <c r="D43" s="29">
        <v>1322</v>
      </c>
      <c r="E43" s="29" t="s">
        <v>2072</v>
      </c>
      <c r="F43" s="29">
        <v>6.6384180790960396</v>
      </c>
      <c r="G43" s="29">
        <v>93.361581920903902</v>
      </c>
    </row>
    <row r="44" spans="1:7" x14ac:dyDescent="0.25">
      <c r="A44" t="s">
        <v>1346</v>
      </c>
      <c r="B44" s="29">
        <v>1207</v>
      </c>
      <c r="C44" s="29">
        <v>111</v>
      </c>
      <c r="D44" s="29">
        <v>1094</v>
      </c>
      <c r="E44" s="29">
        <v>2</v>
      </c>
      <c r="F44" s="29">
        <v>9.21161825726141</v>
      </c>
      <c r="G44" s="29">
        <v>90.788381742738594</v>
      </c>
    </row>
    <row r="45" spans="1:7" x14ac:dyDescent="0.25">
      <c r="A45" t="s">
        <v>1347</v>
      </c>
      <c r="B45" s="29">
        <v>870</v>
      </c>
      <c r="C45" s="29">
        <v>56</v>
      </c>
      <c r="D45" s="29">
        <v>812</v>
      </c>
      <c r="E45" s="29">
        <v>2</v>
      </c>
      <c r="F45" s="29">
        <v>6.4516129032257998</v>
      </c>
      <c r="G45" s="29">
        <v>93.548387096774107</v>
      </c>
    </row>
    <row r="46" spans="1:7" x14ac:dyDescent="0.25">
      <c r="A46" t="s">
        <v>1348</v>
      </c>
      <c r="B46" s="29">
        <v>948</v>
      </c>
      <c r="C46" s="29">
        <v>62</v>
      </c>
      <c r="D46" s="29">
        <v>886</v>
      </c>
      <c r="E46" s="29" t="s">
        <v>2072</v>
      </c>
      <c r="F46" s="29">
        <v>6.5400843881856501</v>
      </c>
      <c r="G46" s="29">
        <v>93.459915611814296</v>
      </c>
    </row>
    <row r="47" spans="1:7" x14ac:dyDescent="0.25">
      <c r="A47" t="s">
        <v>1349</v>
      </c>
      <c r="B47" s="29">
        <v>811</v>
      </c>
      <c r="C47" s="29">
        <v>50</v>
      </c>
      <c r="D47" s="29">
        <v>761</v>
      </c>
      <c r="E47" s="29" t="s">
        <v>2072</v>
      </c>
      <c r="F47" s="29">
        <v>6.1652281134401896</v>
      </c>
      <c r="G47" s="29">
        <v>93.834771886559693</v>
      </c>
    </row>
    <row r="48" spans="1:7" x14ac:dyDescent="0.25">
      <c r="A48" t="s">
        <v>1350</v>
      </c>
      <c r="B48" s="29">
        <v>1679</v>
      </c>
      <c r="C48" s="29">
        <v>82</v>
      </c>
      <c r="D48" s="29">
        <v>1597</v>
      </c>
      <c r="E48" s="29" t="s">
        <v>2072</v>
      </c>
      <c r="F48" s="29">
        <v>4.88385944014294</v>
      </c>
      <c r="G48" s="29">
        <v>95.116140559857001</v>
      </c>
    </row>
    <row r="49" spans="1:7" x14ac:dyDescent="0.25">
      <c r="A49" t="s">
        <v>1351</v>
      </c>
      <c r="B49" s="29">
        <v>3656</v>
      </c>
      <c r="C49" s="29">
        <v>192</v>
      </c>
      <c r="D49" s="29">
        <v>3454</v>
      </c>
      <c r="E49" s="29">
        <v>10</v>
      </c>
      <c r="F49" s="29">
        <v>5.2660449808008698</v>
      </c>
      <c r="G49" s="29">
        <v>94.733955019199101</v>
      </c>
    </row>
    <row r="50" spans="1:7" x14ac:dyDescent="0.25">
      <c r="A50" t="s">
        <v>1352</v>
      </c>
      <c r="B50" s="29">
        <v>6412</v>
      </c>
      <c r="C50" s="29">
        <v>457</v>
      </c>
      <c r="D50" s="29">
        <v>5952</v>
      </c>
      <c r="E50" s="29">
        <v>3</v>
      </c>
      <c r="F50" s="29">
        <v>7.1305975971290296</v>
      </c>
      <c r="G50" s="29">
        <v>92.869402402870904</v>
      </c>
    </row>
    <row r="51" spans="1:7" x14ac:dyDescent="0.25">
      <c r="A51" t="s">
        <v>1353</v>
      </c>
      <c r="B51" s="29">
        <v>2128</v>
      </c>
      <c r="C51" s="29">
        <v>134</v>
      </c>
      <c r="D51" s="29">
        <v>1994</v>
      </c>
      <c r="E51" s="29" t="s">
        <v>2072</v>
      </c>
      <c r="F51" s="29">
        <v>6.2969924812029996</v>
      </c>
      <c r="G51" s="29">
        <v>93.703007518796994</v>
      </c>
    </row>
    <row r="52" spans="1:7" x14ac:dyDescent="0.25">
      <c r="A52" t="s">
        <v>1354</v>
      </c>
      <c r="B52" s="29">
        <v>812</v>
      </c>
      <c r="C52" s="29">
        <v>58</v>
      </c>
      <c r="D52" s="29">
        <v>754</v>
      </c>
      <c r="E52" s="29" t="s">
        <v>2072</v>
      </c>
      <c r="F52" s="29">
        <v>7.1428571428571397</v>
      </c>
      <c r="G52" s="29">
        <v>92.857142857142804</v>
      </c>
    </row>
    <row r="53" spans="1:7" x14ac:dyDescent="0.25">
      <c r="A53" t="s">
        <v>1355</v>
      </c>
      <c r="B53" s="29">
        <v>802</v>
      </c>
      <c r="C53" s="29">
        <v>51</v>
      </c>
      <c r="D53" s="29">
        <v>751</v>
      </c>
      <c r="E53" s="29" t="s">
        <v>2072</v>
      </c>
      <c r="F53" s="29">
        <v>6.3591022443890202</v>
      </c>
      <c r="G53" s="29">
        <v>93.640897755610894</v>
      </c>
    </row>
    <row r="54" spans="1:7" x14ac:dyDescent="0.25">
      <c r="A54" t="s">
        <v>1356</v>
      </c>
      <c r="B54" s="29">
        <v>859</v>
      </c>
      <c r="C54" s="29">
        <v>51</v>
      </c>
      <c r="D54" s="29">
        <v>805</v>
      </c>
      <c r="E54" s="29">
        <v>3</v>
      </c>
      <c r="F54" s="29">
        <v>5.9579439252336401</v>
      </c>
      <c r="G54" s="29">
        <v>94.042056074766293</v>
      </c>
    </row>
    <row r="55" spans="1:7" x14ac:dyDescent="0.25">
      <c r="A55" t="s">
        <v>1357</v>
      </c>
      <c r="B55" s="29">
        <v>212</v>
      </c>
      <c r="C55" s="29">
        <v>10</v>
      </c>
      <c r="D55" s="29">
        <v>202</v>
      </c>
      <c r="E55" s="29" t="s">
        <v>2072</v>
      </c>
      <c r="F55" s="29">
        <v>4.7169811320754702</v>
      </c>
      <c r="G55" s="29">
        <v>95.283018867924497</v>
      </c>
    </row>
    <row r="56" spans="1:7" x14ac:dyDescent="0.25">
      <c r="A56" t="s">
        <v>1358</v>
      </c>
      <c r="B56" s="29">
        <v>1389</v>
      </c>
      <c r="C56" s="29">
        <v>108</v>
      </c>
      <c r="D56" s="29">
        <v>1280</v>
      </c>
      <c r="E56" s="29">
        <v>1</v>
      </c>
      <c r="F56" s="29">
        <v>7.7809798270893298</v>
      </c>
      <c r="G56" s="29">
        <v>92.219020172910604</v>
      </c>
    </row>
    <row r="57" spans="1:7" x14ac:dyDescent="0.25">
      <c r="A57" t="s">
        <v>1359</v>
      </c>
      <c r="B57" s="29">
        <v>3496</v>
      </c>
      <c r="C57" s="29">
        <v>228</v>
      </c>
      <c r="D57" s="29">
        <v>3267</v>
      </c>
      <c r="E57" s="29">
        <v>1</v>
      </c>
      <c r="F57" s="29">
        <v>6.52360515021459</v>
      </c>
      <c r="G57" s="29">
        <v>93.476394849785393</v>
      </c>
    </row>
    <row r="58" spans="1:7" x14ac:dyDescent="0.25">
      <c r="A58" t="s">
        <v>1360</v>
      </c>
      <c r="B58" s="29">
        <v>179</v>
      </c>
      <c r="C58" s="29">
        <v>7</v>
      </c>
      <c r="D58" s="29">
        <v>172</v>
      </c>
      <c r="E58" s="29" t="s">
        <v>2072</v>
      </c>
      <c r="F58" s="29">
        <v>3.91061452513966</v>
      </c>
      <c r="G58" s="29">
        <v>96.089385474860293</v>
      </c>
    </row>
    <row r="59" spans="1:7" x14ac:dyDescent="0.25">
      <c r="A59" t="s">
        <v>1361</v>
      </c>
      <c r="B59" s="29">
        <v>1209</v>
      </c>
      <c r="C59" s="29">
        <v>72</v>
      </c>
      <c r="D59" s="29">
        <v>1134</v>
      </c>
      <c r="E59" s="29">
        <v>3</v>
      </c>
      <c r="F59" s="29">
        <v>5.9701492537313401</v>
      </c>
      <c r="G59" s="29">
        <v>94.029850746268593</v>
      </c>
    </row>
    <row r="60" spans="1:7" x14ac:dyDescent="0.25">
      <c r="A60" t="s">
        <v>1362</v>
      </c>
      <c r="B60" s="29">
        <v>1789</v>
      </c>
      <c r="C60" s="29">
        <v>115</v>
      </c>
      <c r="D60" s="29">
        <v>1674</v>
      </c>
      <c r="E60" s="29" t="s">
        <v>2072</v>
      </c>
      <c r="F60" s="29">
        <v>6.4281721632196698</v>
      </c>
      <c r="G60" s="29">
        <v>93.571827836780301</v>
      </c>
    </row>
    <row r="61" spans="1:7" x14ac:dyDescent="0.25">
      <c r="A61" t="s">
        <v>1363</v>
      </c>
      <c r="B61" s="29">
        <v>943</v>
      </c>
      <c r="C61" s="29">
        <v>39</v>
      </c>
      <c r="D61" s="29">
        <v>904</v>
      </c>
      <c r="E61" s="29" t="s">
        <v>2072</v>
      </c>
      <c r="F61" s="29">
        <v>4.135737009544</v>
      </c>
      <c r="G61" s="29">
        <v>95.864262990455998</v>
      </c>
    </row>
    <row r="62" spans="1:7" x14ac:dyDescent="0.25">
      <c r="A62" t="s">
        <v>1364</v>
      </c>
      <c r="B62" s="29">
        <v>220</v>
      </c>
      <c r="C62" s="29">
        <v>11</v>
      </c>
      <c r="D62" s="29">
        <v>209</v>
      </c>
      <c r="E62" s="29" t="s">
        <v>2072</v>
      </c>
      <c r="F62" s="29">
        <v>5</v>
      </c>
      <c r="G62" s="29">
        <v>95</v>
      </c>
    </row>
    <row r="63" spans="1:7" x14ac:dyDescent="0.25">
      <c r="A63" t="s">
        <v>1365</v>
      </c>
      <c r="B63" s="29">
        <v>936</v>
      </c>
      <c r="C63" s="29">
        <v>67</v>
      </c>
      <c r="D63" s="29">
        <v>869</v>
      </c>
      <c r="E63" s="29" t="s">
        <v>2072</v>
      </c>
      <c r="F63" s="29">
        <v>7.1581196581196496</v>
      </c>
      <c r="G63" s="29">
        <v>92.841880341880298</v>
      </c>
    </row>
    <row r="64" spans="1:7" x14ac:dyDescent="0.25">
      <c r="A64" t="s">
        <v>1366</v>
      </c>
      <c r="B64" s="29">
        <v>3017</v>
      </c>
      <c r="C64" s="29">
        <v>170</v>
      </c>
      <c r="D64" s="29">
        <v>2846</v>
      </c>
      <c r="E64" s="29">
        <v>1</v>
      </c>
      <c r="F64" s="29">
        <v>5.6366047745358001</v>
      </c>
      <c r="G64" s="29">
        <v>94.363395225464103</v>
      </c>
    </row>
    <row r="65" spans="1:7" x14ac:dyDescent="0.25">
      <c r="A65" t="s">
        <v>1367</v>
      </c>
      <c r="B65" s="29">
        <v>853</v>
      </c>
      <c r="C65" s="29">
        <v>44</v>
      </c>
      <c r="D65" s="29">
        <v>809</v>
      </c>
      <c r="E65" s="29" t="s">
        <v>2072</v>
      </c>
      <c r="F65" s="29">
        <v>5.1582649472450104</v>
      </c>
      <c r="G65" s="29">
        <v>94.841735052754899</v>
      </c>
    </row>
    <row r="66" spans="1:7" x14ac:dyDescent="0.25">
      <c r="A66" t="s">
        <v>1368</v>
      </c>
      <c r="B66" s="29">
        <v>968</v>
      </c>
      <c r="C66" s="29">
        <v>68</v>
      </c>
      <c r="D66" s="29">
        <v>900</v>
      </c>
      <c r="E66" s="29" t="s">
        <v>2072</v>
      </c>
      <c r="F66" s="29">
        <v>7.0247933884297504</v>
      </c>
      <c r="G66" s="29">
        <v>92.975206611570201</v>
      </c>
    </row>
    <row r="67" spans="1:7" x14ac:dyDescent="0.25">
      <c r="A67" t="s">
        <v>1369</v>
      </c>
      <c r="B67" s="29">
        <v>2039</v>
      </c>
      <c r="C67" s="29">
        <v>146</v>
      </c>
      <c r="D67" s="29">
        <v>1891</v>
      </c>
      <c r="E67" s="29">
        <v>2</v>
      </c>
      <c r="F67" s="29">
        <v>7.1674030436917002</v>
      </c>
      <c r="G67" s="29">
        <v>92.832596956308294</v>
      </c>
    </row>
    <row r="68" spans="1:7" x14ac:dyDescent="0.25">
      <c r="A68" t="s">
        <v>116</v>
      </c>
      <c r="B68" s="29">
        <v>149</v>
      </c>
      <c r="C68" s="29">
        <v>16</v>
      </c>
      <c r="D68" s="29">
        <v>133</v>
      </c>
      <c r="E68" s="29" t="s">
        <v>2072</v>
      </c>
      <c r="F68" s="29">
        <v>10.738255033557</v>
      </c>
      <c r="G68" s="29">
        <v>89.261744966442905</v>
      </c>
    </row>
    <row r="69" spans="1:7" x14ac:dyDescent="0.25">
      <c r="A69" t="s">
        <v>1035</v>
      </c>
      <c r="B69" s="29">
        <v>51394</v>
      </c>
      <c r="C69" s="29">
        <v>3243</v>
      </c>
      <c r="D69" s="29">
        <v>48120</v>
      </c>
      <c r="E69" s="29">
        <v>31</v>
      </c>
      <c r="F69" s="29">
        <v>6.31388353484025</v>
      </c>
      <c r="G69" s="29">
        <v>93.686116465159699</v>
      </c>
    </row>
    <row r="70" spans="1:7" x14ac:dyDescent="0.25">
      <c r="A70" t="s">
        <v>1370</v>
      </c>
      <c r="B70" s="29">
        <v>2172</v>
      </c>
      <c r="C70" s="29">
        <v>144</v>
      </c>
      <c r="D70" s="29">
        <v>2028</v>
      </c>
      <c r="E70" s="29" t="s">
        <v>2072</v>
      </c>
      <c r="F70" s="29">
        <v>6.6298342541436401</v>
      </c>
      <c r="G70" s="29">
        <v>93.370165745856298</v>
      </c>
    </row>
    <row r="71" spans="1:7" x14ac:dyDescent="0.25">
      <c r="A71" t="s">
        <v>1371</v>
      </c>
      <c r="B71" s="29">
        <v>2594</v>
      </c>
      <c r="C71" s="29">
        <v>153</v>
      </c>
      <c r="D71" s="29">
        <v>2441</v>
      </c>
      <c r="E71" s="29" t="s">
        <v>2072</v>
      </c>
      <c r="F71" s="29">
        <v>5.8982266769468001</v>
      </c>
      <c r="G71" s="29">
        <v>94.101773323053195</v>
      </c>
    </row>
    <row r="72" spans="1:7" x14ac:dyDescent="0.25">
      <c r="A72" t="s">
        <v>1372</v>
      </c>
      <c r="B72" s="29">
        <v>1092</v>
      </c>
      <c r="C72" s="29">
        <v>58</v>
      </c>
      <c r="D72" s="29">
        <v>1034</v>
      </c>
      <c r="E72" s="29" t="s">
        <v>2072</v>
      </c>
      <c r="F72" s="29">
        <v>5.3113553113553102</v>
      </c>
      <c r="G72" s="29">
        <v>94.688644688644601</v>
      </c>
    </row>
    <row r="73" spans="1:7" x14ac:dyDescent="0.25">
      <c r="A73" t="s">
        <v>1373</v>
      </c>
      <c r="B73" s="29">
        <v>706</v>
      </c>
      <c r="C73" s="29">
        <v>46</v>
      </c>
      <c r="D73" s="29">
        <v>657</v>
      </c>
      <c r="E73" s="29">
        <v>3</v>
      </c>
      <c r="F73" s="29">
        <v>6.5433854907539102</v>
      </c>
      <c r="G73" s="29">
        <v>93.456614509245995</v>
      </c>
    </row>
    <row r="74" spans="1:7" x14ac:dyDescent="0.25">
      <c r="A74" t="s">
        <v>1374</v>
      </c>
      <c r="B74" s="29">
        <v>4592</v>
      </c>
      <c r="C74" s="29">
        <v>246</v>
      </c>
      <c r="D74" s="29">
        <v>4346</v>
      </c>
      <c r="E74" s="29" t="s">
        <v>2072</v>
      </c>
      <c r="F74" s="29">
        <v>5.3571428571428497</v>
      </c>
      <c r="G74" s="29">
        <v>94.642857142857096</v>
      </c>
    </row>
    <row r="75" spans="1:7" x14ac:dyDescent="0.25">
      <c r="A75" t="s">
        <v>1375</v>
      </c>
      <c r="B75" s="29">
        <v>524</v>
      </c>
      <c r="C75" s="29">
        <v>30</v>
      </c>
      <c r="D75" s="29">
        <v>494</v>
      </c>
      <c r="E75" s="29" t="s">
        <v>2072</v>
      </c>
      <c r="F75" s="29">
        <v>5.7251908396946503</v>
      </c>
      <c r="G75" s="29">
        <v>94.274809160305296</v>
      </c>
    </row>
    <row r="76" spans="1:7" x14ac:dyDescent="0.25">
      <c r="A76" t="s">
        <v>1376</v>
      </c>
      <c r="B76" s="29">
        <v>1425</v>
      </c>
      <c r="C76" s="29">
        <v>98</v>
      </c>
      <c r="D76" s="29">
        <v>1327</v>
      </c>
      <c r="E76" s="29" t="s">
        <v>2072</v>
      </c>
      <c r="F76" s="29">
        <v>6.8771929824561404</v>
      </c>
      <c r="G76" s="29">
        <v>93.122807017543806</v>
      </c>
    </row>
    <row r="77" spans="1:7" x14ac:dyDescent="0.25">
      <c r="A77" t="s">
        <v>1377</v>
      </c>
      <c r="B77" s="29">
        <v>1345</v>
      </c>
      <c r="C77" s="29">
        <v>96</v>
      </c>
      <c r="D77" s="29">
        <v>1249</v>
      </c>
      <c r="E77" s="29" t="s">
        <v>2072</v>
      </c>
      <c r="F77" s="29">
        <v>7.1375464684014798</v>
      </c>
      <c r="G77" s="29">
        <v>92.862453531598504</v>
      </c>
    </row>
    <row r="78" spans="1:7" x14ac:dyDescent="0.25">
      <c r="A78" t="s">
        <v>1378</v>
      </c>
      <c r="B78" s="29">
        <v>1213</v>
      </c>
      <c r="C78" s="29">
        <v>71</v>
      </c>
      <c r="D78" s="29">
        <v>1141</v>
      </c>
      <c r="E78" s="29">
        <v>1</v>
      </c>
      <c r="F78" s="29">
        <v>5.8580858085808503</v>
      </c>
      <c r="G78" s="29">
        <v>94.141914191419104</v>
      </c>
    </row>
    <row r="79" spans="1:7" x14ac:dyDescent="0.25">
      <c r="A79" t="s">
        <v>1379</v>
      </c>
      <c r="B79" s="29">
        <v>854</v>
      </c>
      <c r="C79" s="29">
        <v>38</v>
      </c>
      <c r="D79" s="29">
        <v>815</v>
      </c>
      <c r="E79" s="29">
        <v>1</v>
      </c>
      <c r="F79" s="29">
        <v>4.4548651817116003</v>
      </c>
      <c r="G79" s="29">
        <v>95.545134818288304</v>
      </c>
    </row>
    <row r="80" spans="1:7" x14ac:dyDescent="0.25">
      <c r="A80" t="s">
        <v>1380</v>
      </c>
      <c r="B80" s="29">
        <v>915</v>
      </c>
      <c r="C80" s="29">
        <v>53</v>
      </c>
      <c r="D80" s="29">
        <v>862</v>
      </c>
      <c r="E80" s="29" t="s">
        <v>2072</v>
      </c>
      <c r="F80" s="29">
        <v>5.7923497267759503</v>
      </c>
      <c r="G80" s="29">
        <v>94.207650273224004</v>
      </c>
    </row>
    <row r="81" spans="1:7" x14ac:dyDescent="0.25">
      <c r="A81" t="s">
        <v>1381</v>
      </c>
      <c r="B81" s="29">
        <v>813</v>
      </c>
      <c r="C81" s="29">
        <v>37</v>
      </c>
      <c r="D81" s="29">
        <v>776</v>
      </c>
      <c r="E81" s="29" t="s">
        <v>2072</v>
      </c>
      <c r="F81" s="29">
        <v>4.5510455104550998</v>
      </c>
      <c r="G81" s="29">
        <v>95.448954489544803</v>
      </c>
    </row>
    <row r="82" spans="1:7" x14ac:dyDescent="0.25">
      <c r="A82" t="s">
        <v>1382</v>
      </c>
      <c r="B82" s="29">
        <v>1720</v>
      </c>
      <c r="C82" s="29">
        <v>86</v>
      </c>
      <c r="D82" s="29">
        <v>1634</v>
      </c>
      <c r="E82" s="29" t="s">
        <v>2072</v>
      </c>
      <c r="F82" s="29">
        <v>5</v>
      </c>
      <c r="G82" s="29">
        <v>95</v>
      </c>
    </row>
    <row r="83" spans="1:7" x14ac:dyDescent="0.25">
      <c r="A83" t="s">
        <v>1383</v>
      </c>
      <c r="B83" s="29">
        <v>3796</v>
      </c>
      <c r="C83" s="29">
        <v>200</v>
      </c>
      <c r="D83" s="29">
        <v>3595</v>
      </c>
      <c r="E83" s="29">
        <v>1</v>
      </c>
      <c r="F83" s="29">
        <v>5.2700922266139596</v>
      </c>
      <c r="G83" s="29">
        <v>94.729907773386003</v>
      </c>
    </row>
    <row r="84" spans="1:7" x14ac:dyDescent="0.25">
      <c r="A84" t="s">
        <v>1384</v>
      </c>
      <c r="B84" s="29">
        <v>6581</v>
      </c>
      <c r="C84" s="29">
        <v>444</v>
      </c>
      <c r="D84" s="29">
        <v>6134</v>
      </c>
      <c r="E84" s="29">
        <v>3</v>
      </c>
      <c r="F84" s="29">
        <v>6.7497719671632703</v>
      </c>
      <c r="G84" s="29">
        <v>93.250228032836702</v>
      </c>
    </row>
    <row r="85" spans="1:7" x14ac:dyDescent="0.25">
      <c r="A85" t="s">
        <v>1385</v>
      </c>
      <c r="B85" s="29">
        <v>2127</v>
      </c>
      <c r="C85" s="29">
        <v>120</v>
      </c>
      <c r="D85" s="29">
        <v>2007</v>
      </c>
      <c r="E85" s="29" t="s">
        <v>2072</v>
      </c>
      <c r="F85" s="29">
        <v>5.6417489421720699</v>
      </c>
      <c r="G85" s="29">
        <v>94.3582510578279</v>
      </c>
    </row>
    <row r="86" spans="1:7" x14ac:dyDescent="0.25">
      <c r="A86" t="s">
        <v>1386</v>
      </c>
      <c r="B86" s="29">
        <v>821</v>
      </c>
      <c r="C86" s="29">
        <v>52</v>
      </c>
      <c r="D86" s="29">
        <v>769</v>
      </c>
      <c r="E86" s="29" t="s">
        <v>2072</v>
      </c>
      <c r="F86" s="29">
        <v>6.3337393422655204</v>
      </c>
      <c r="G86" s="29">
        <v>93.666260657734398</v>
      </c>
    </row>
    <row r="87" spans="1:7" x14ac:dyDescent="0.25">
      <c r="A87" t="s">
        <v>1387</v>
      </c>
      <c r="B87" s="29">
        <v>813</v>
      </c>
      <c r="C87" s="29">
        <v>42</v>
      </c>
      <c r="D87" s="29">
        <v>771</v>
      </c>
      <c r="E87" s="29" t="s">
        <v>2072</v>
      </c>
      <c r="F87" s="29">
        <v>5.1660516605166</v>
      </c>
      <c r="G87" s="29">
        <v>94.833948339483399</v>
      </c>
    </row>
    <row r="88" spans="1:7" x14ac:dyDescent="0.25">
      <c r="A88" t="s">
        <v>1388</v>
      </c>
      <c r="B88" s="29">
        <v>891</v>
      </c>
      <c r="C88" s="29">
        <v>43</v>
      </c>
      <c r="D88" s="29">
        <v>847</v>
      </c>
      <c r="E88" s="29">
        <v>1</v>
      </c>
      <c r="F88" s="29">
        <v>4.8314606741572996</v>
      </c>
      <c r="G88" s="29">
        <v>95.168539325842602</v>
      </c>
    </row>
    <row r="89" spans="1:7" x14ac:dyDescent="0.25">
      <c r="A89" t="s">
        <v>1389</v>
      </c>
      <c r="B89" s="29">
        <v>270</v>
      </c>
      <c r="C89" s="29">
        <v>15</v>
      </c>
      <c r="D89" s="29">
        <v>254</v>
      </c>
      <c r="E89" s="29">
        <v>1</v>
      </c>
      <c r="F89" s="29">
        <v>5.5762081784386597</v>
      </c>
      <c r="G89" s="29">
        <v>94.423791821561295</v>
      </c>
    </row>
    <row r="90" spans="1:7" x14ac:dyDescent="0.25">
      <c r="A90" t="s">
        <v>1390</v>
      </c>
      <c r="B90" s="29">
        <v>1466</v>
      </c>
      <c r="C90" s="29">
        <v>106</v>
      </c>
      <c r="D90" s="29">
        <v>1360</v>
      </c>
      <c r="E90" s="29" t="s">
        <v>2072</v>
      </c>
      <c r="F90" s="29">
        <v>7.2305593451568804</v>
      </c>
      <c r="G90" s="29">
        <v>92.769440654843095</v>
      </c>
    </row>
    <row r="91" spans="1:7" x14ac:dyDescent="0.25">
      <c r="A91" t="s">
        <v>1391</v>
      </c>
      <c r="B91" s="29">
        <v>3740</v>
      </c>
      <c r="C91" s="29">
        <v>222</v>
      </c>
      <c r="D91" s="29">
        <v>3517</v>
      </c>
      <c r="E91" s="29">
        <v>1</v>
      </c>
      <c r="F91" s="29">
        <v>5.9374164215030696</v>
      </c>
      <c r="G91" s="29">
        <v>94.062583578496898</v>
      </c>
    </row>
    <row r="92" spans="1:7" x14ac:dyDescent="0.25">
      <c r="A92" t="s">
        <v>1392</v>
      </c>
      <c r="B92" s="29">
        <v>200</v>
      </c>
      <c r="C92" s="29">
        <v>11</v>
      </c>
      <c r="D92" s="29">
        <v>189</v>
      </c>
      <c r="E92" s="29" t="s">
        <v>2072</v>
      </c>
      <c r="F92" s="29">
        <v>5.5</v>
      </c>
      <c r="G92" s="29">
        <v>94.5</v>
      </c>
    </row>
    <row r="93" spans="1:7" x14ac:dyDescent="0.25">
      <c r="A93" t="s">
        <v>1393</v>
      </c>
      <c r="B93" s="29">
        <v>1164</v>
      </c>
      <c r="C93" s="29">
        <v>70</v>
      </c>
      <c r="D93" s="29">
        <v>1094</v>
      </c>
      <c r="E93" s="29" t="s">
        <v>2072</v>
      </c>
      <c r="F93" s="29">
        <v>6.0137457044673504</v>
      </c>
      <c r="G93" s="29">
        <v>93.986254295532603</v>
      </c>
    </row>
    <row r="94" spans="1:7" x14ac:dyDescent="0.25">
      <c r="A94" t="s">
        <v>1394</v>
      </c>
      <c r="B94" s="29">
        <v>1783</v>
      </c>
      <c r="C94" s="29">
        <v>101</v>
      </c>
      <c r="D94" s="29">
        <v>1681</v>
      </c>
      <c r="E94" s="29">
        <v>1</v>
      </c>
      <c r="F94" s="29">
        <v>5.6677890011223298</v>
      </c>
      <c r="G94" s="29">
        <v>94.332210998877599</v>
      </c>
    </row>
    <row r="95" spans="1:7" x14ac:dyDescent="0.25">
      <c r="A95" t="s">
        <v>1395</v>
      </c>
      <c r="B95" s="29">
        <v>1034</v>
      </c>
      <c r="C95" s="29">
        <v>50</v>
      </c>
      <c r="D95" s="29">
        <v>984</v>
      </c>
      <c r="E95" s="29" t="s">
        <v>2072</v>
      </c>
      <c r="F95" s="29">
        <v>4.8355899419729198</v>
      </c>
      <c r="G95" s="29">
        <v>95.164410058027002</v>
      </c>
    </row>
    <row r="96" spans="1:7" x14ac:dyDescent="0.25">
      <c r="A96" t="s">
        <v>1396</v>
      </c>
      <c r="B96" s="29">
        <v>257</v>
      </c>
      <c r="C96" s="29">
        <v>13</v>
      </c>
      <c r="D96" s="29">
        <v>244</v>
      </c>
      <c r="E96" s="29" t="s">
        <v>2072</v>
      </c>
      <c r="F96" s="29">
        <v>5.0583657587548601</v>
      </c>
      <c r="G96" s="29">
        <v>94.941634241245097</v>
      </c>
    </row>
    <row r="97" spans="1:7" x14ac:dyDescent="0.25">
      <c r="A97" t="s">
        <v>1397</v>
      </c>
      <c r="B97" s="29">
        <v>1015</v>
      </c>
      <c r="C97" s="29">
        <v>75</v>
      </c>
      <c r="D97" s="29">
        <v>940</v>
      </c>
      <c r="E97" s="29" t="s">
        <v>2072</v>
      </c>
      <c r="F97" s="29">
        <v>7.3891625615763497</v>
      </c>
      <c r="G97" s="29">
        <v>92.610837438423601</v>
      </c>
    </row>
    <row r="98" spans="1:7" x14ac:dyDescent="0.25">
      <c r="A98" t="s">
        <v>1398</v>
      </c>
      <c r="B98" s="29">
        <v>3258</v>
      </c>
      <c r="C98" s="29">
        <v>166</v>
      </c>
      <c r="D98" s="29">
        <v>3091</v>
      </c>
      <c r="E98" s="29">
        <v>1</v>
      </c>
      <c r="F98" s="29">
        <v>5.0967147681915801</v>
      </c>
      <c r="G98" s="29">
        <v>94.903285231808397</v>
      </c>
    </row>
    <row r="99" spans="1:7" x14ac:dyDescent="0.25">
      <c r="A99" t="s">
        <v>1399</v>
      </c>
      <c r="B99" s="29">
        <v>892</v>
      </c>
      <c r="C99" s="29">
        <v>58</v>
      </c>
      <c r="D99" s="29">
        <v>834</v>
      </c>
      <c r="E99" s="29" t="s">
        <v>2072</v>
      </c>
      <c r="F99" s="29">
        <v>6.5022421524663603</v>
      </c>
      <c r="G99" s="29">
        <v>93.497757847533606</v>
      </c>
    </row>
    <row r="100" spans="1:7" x14ac:dyDescent="0.25">
      <c r="A100" t="s">
        <v>1400</v>
      </c>
      <c r="B100" s="29">
        <v>993</v>
      </c>
      <c r="C100" s="29">
        <v>64</v>
      </c>
      <c r="D100" s="29">
        <v>928</v>
      </c>
      <c r="E100" s="29">
        <v>1</v>
      </c>
      <c r="F100" s="29">
        <v>6.4516129032257998</v>
      </c>
      <c r="G100" s="29">
        <v>93.548387096774107</v>
      </c>
    </row>
    <row r="101" spans="1:7" x14ac:dyDescent="0.25">
      <c r="A101" t="s">
        <v>1401</v>
      </c>
      <c r="B101" s="29">
        <v>2144</v>
      </c>
      <c r="C101" s="29">
        <v>129</v>
      </c>
      <c r="D101" s="29">
        <v>2013</v>
      </c>
      <c r="E101" s="29">
        <v>2</v>
      </c>
      <c r="F101" s="29">
        <v>6.0224089635854297</v>
      </c>
      <c r="G101" s="29">
        <v>93.977591036414495</v>
      </c>
    </row>
    <row r="102" spans="1:7" x14ac:dyDescent="0.25">
      <c r="A102" t="s">
        <v>120</v>
      </c>
      <c r="B102" s="29">
        <v>162</v>
      </c>
      <c r="C102" s="29">
        <v>19</v>
      </c>
      <c r="D102" s="29">
        <v>143</v>
      </c>
      <c r="E102" s="29" t="s">
        <v>2072</v>
      </c>
      <c r="F102" s="29">
        <v>11.7283950617283</v>
      </c>
      <c r="G102" s="29">
        <v>88.271604938271594</v>
      </c>
    </row>
    <row r="103" spans="1:7" x14ac:dyDescent="0.25">
      <c r="A103" t="s">
        <v>1050</v>
      </c>
      <c r="B103" s="29">
        <v>53372</v>
      </c>
      <c r="C103" s="29">
        <v>3156</v>
      </c>
      <c r="D103" s="29">
        <v>50199</v>
      </c>
      <c r="E103" s="29">
        <v>17</v>
      </c>
      <c r="F103" s="29">
        <v>5.9150969918470597</v>
      </c>
      <c r="G103" s="29">
        <v>94.084903008152907</v>
      </c>
    </row>
    <row r="104" spans="1:7" x14ac:dyDescent="0.25">
      <c r="A104" t="s">
        <v>1402</v>
      </c>
      <c r="B104" s="29">
        <v>2387</v>
      </c>
      <c r="C104" s="29">
        <v>183</v>
      </c>
      <c r="D104" s="29">
        <v>2203</v>
      </c>
      <c r="E104" s="29">
        <v>1</v>
      </c>
      <c r="F104" s="29">
        <v>7.6697401508801297</v>
      </c>
      <c r="G104" s="29">
        <v>92.330259849119798</v>
      </c>
    </row>
    <row r="105" spans="1:7" x14ac:dyDescent="0.25">
      <c r="A105" t="s">
        <v>1403</v>
      </c>
      <c r="B105" s="29">
        <v>2544</v>
      </c>
      <c r="C105" s="29">
        <v>147</v>
      </c>
      <c r="D105" s="29">
        <v>2393</v>
      </c>
      <c r="E105" s="29">
        <v>4</v>
      </c>
      <c r="F105" s="29">
        <v>5.78740157480315</v>
      </c>
      <c r="G105" s="29">
        <v>94.212598425196802</v>
      </c>
    </row>
    <row r="106" spans="1:7" x14ac:dyDescent="0.25">
      <c r="A106" t="s">
        <v>1404</v>
      </c>
      <c r="B106" s="29">
        <v>1192</v>
      </c>
      <c r="C106" s="29">
        <v>68</v>
      </c>
      <c r="D106" s="29">
        <v>1124</v>
      </c>
      <c r="E106" s="29" t="s">
        <v>2072</v>
      </c>
      <c r="F106" s="29">
        <v>5.7046979865771803</v>
      </c>
      <c r="G106" s="29">
        <v>94.295302013422798</v>
      </c>
    </row>
    <row r="107" spans="1:7" x14ac:dyDescent="0.25">
      <c r="A107" t="s">
        <v>1405</v>
      </c>
      <c r="B107" s="29">
        <v>679</v>
      </c>
      <c r="C107" s="29">
        <v>37</v>
      </c>
      <c r="D107" s="29">
        <v>642</v>
      </c>
      <c r="E107" s="29" t="s">
        <v>2072</v>
      </c>
      <c r="F107" s="29">
        <v>5.4491899852724597</v>
      </c>
      <c r="G107" s="29">
        <v>94.550810014727503</v>
      </c>
    </row>
    <row r="108" spans="1:7" x14ac:dyDescent="0.25">
      <c r="A108" t="s">
        <v>1406</v>
      </c>
      <c r="B108" s="29">
        <v>4994</v>
      </c>
      <c r="C108" s="29">
        <v>268</v>
      </c>
      <c r="D108" s="29">
        <v>4723</v>
      </c>
      <c r="E108" s="29">
        <v>3</v>
      </c>
      <c r="F108" s="29">
        <v>5.3696653977158801</v>
      </c>
      <c r="G108" s="29">
        <v>94.630334602284094</v>
      </c>
    </row>
    <row r="109" spans="1:7" x14ac:dyDescent="0.25">
      <c r="A109" t="s">
        <v>1407</v>
      </c>
      <c r="B109" s="29">
        <v>609</v>
      </c>
      <c r="C109" s="29">
        <v>27</v>
      </c>
      <c r="D109" s="29">
        <v>582</v>
      </c>
      <c r="E109" s="29" t="s">
        <v>2072</v>
      </c>
      <c r="F109" s="29">
        <v>4.4334975369458096</v>
      </c>
      <c r="G109" s="29">
        <v>95.566502463054107</v>
      </c>
    </row>
    <row r="110" spans="1:7" x14ac:dyDescent="0.25">
      <c r="A110" t="s">
        <v>1408</v>
      </c>
      <c r="B110" s="29">
        <v>1423</v>
      </c>
      <c r="C110" s="29">
        <v>86</v>
      </c>
      <c r="D110" s="29">
        <v>1336</v>
      </c>
      <c r="E110" s="29">
        <v>1</v>
      </c>
      <c r="F110" s="29">
        <v>6.0478199718705996</v>
      </c>
      <c r="G110" s="29">
        <v>93.952180028129305</v>
      </c>
    </row>
    <row r="111" spans="1:7" x14ac:dyDescent="0.25">
      <c r="A111" t="s">
        <v>1409</v>
      </c>
      <c r="B111" s="29">
        <v>1676</v>
      </c>
      <c r="C111" s="29">
        <v>125</v>
      </c>
      <c r="D111" s="29">
        <v>1551</v>
      </c>
      <c r="E111" s="29" t="s">
        <v>2072</v>
      </c>
      <c r="F111" s="29">
        <v>7.4582338902147898</v>
      </c>
      <c r="G111" s="29">
        <v>92.5417661097852</v>
      </c>
    </row>
    <row r="112" spans="1:7" x14ac:dyDescent="0.25">
      <c r="A112" t="s">
        <v>1410</v>
      </c>
      <c r="B112" s="29">
        <v>1289</v>
      </c>
      <c r="C112" s="29">
        <v>99</v>
      </c>
      <c r="D112" s="29">
        <v>1190</v>
      </c>
      <c r="E112" s="29" t="s">
        <v>2072</v>
      </c>
      <c r="F112" s="29">
        <v>7.6803723816912299</v>
      </c>
      <c r="G112" s="29">
        <v>92.319627618308701</v>
      </c>
    </row>
    <row r="113" spans="1:7" x14ac:dyDescent="0.25">
      <c r="A113" t="s">
        <v>1411</v>
      </c>
      <c r="B113" s="29">
        <v>908</v>
      </c>
      <c r="C113" s="29">
        <v>40</v>
      </c>
      <c r="D113" s="29">
        <v>868</v>
      </c>
      <c r="E113" s="29" t="s">
        <v>2072</v>
      </c>
      <c r="F113" s="29">
        <v>4.40528634361233</v>
      </c>
      <c r="G113" s="29">
        <v>95.594713656387597</v>
      </c>
    </row>
    <row r="114" spans="1:7" x14ac:dyDescent="0.25">
      <c r="A114" t="s">
        <v>1412</v>
      </c>
      <c r="B114" s="29">
        <v>1024</v>
      </c>
      <c r="C114" s="29">
        <v>61</v>
      </c>
      <c r="D114" s="29">
        <v>963</v>
      </c>
      <c r="E114" s="29" t="s">
        <v>2072</v>
      </c>
      <c r="F114" s="29">
        <v>5.95703125</v>
      </c>
      <c r="G114" s="29">
        <v>94.04296875</v>
      </c>
    </row>
    <row r="115" spans="1:7" x14ac:dyDescent="0.25">
      <c r="A115" t="s">
        <v>1413</v>
      </c>
      <c r="B115" s="29">
        <v>847</v>
      </c>
      <c r="C115" s="29">
        <v>38</v>
      </c>
      <c r="D115" s="29">
        <v>809</v>
      </c>
      <c r="E115" s="29" t="s">
        <v>2072</v>
      </c>
      <c r="F115" s="29">
        <v>4.4864226682408397</v>
      </c>
      <c r="G115" s="29">
        <v>95.513577331759095</v>
      </c>
    </row>
    <row r="116" spans="1:7" x14ac:dyDescent="0.25">
      <c r="A116" t="s">
        <v>1414</v>
      </c>
      <c r="B116" s="29">
        <v>1806</v>
      </c>
      <c r="C116" s="29">
        <v>87</v>
      </c>
      <c r="D116" s="29">
        <v>1719</v>
      </c>
      <c r="E116" s="29" t="s">
        <v>2072</v>
      </c>
      <c r="F116" s="29">
        <v>4.8172757475083001</v>
      </c>
      <c r="G116" s="29">
        <v>95.182724252491695</v>
      </c>
    </row>
    <row r="117" spans="1:7" x14ac:dyDescent="0.25">
      <c r="A117" t="s">
        <v>1415</v>
      </c>
      <c r="B117" s="29">
        <v>4065</v>
      </c>
      <c r="C117" s="29">
        <v>213</v>
      </c>
      <c r="D117" s="29">
        <v>3835</v>
      </c>
      <c r="E117" s="29">
        <v>17</v>
      </c>
      <c r="F117" s="29">
        <v>5.26185770750988</v>
      </c>
      <c r="G117" s="29">
        <v>94.738142292490096</v>
      </c>
    </row>
    <row r="118" spans="1:7" x14ac:dyDescent="0.25">
      <c r="A118" t="s">
        <v>1416</v>
      </c>
      <c r="B118" s="29">
        <v>7100</v>
      </c>
      <c r="C118" s="29">
        <v>465</v>
      </c>
      <c r="D118" s="29">
        <v>6633</v>
      </c>
      <c r="E118" s="29">
        <v>2</v>
      </c>
      <c r="F118" s="29">
        <v>6.5511411665257802</v>
      </c>
      <c r="G118" s="29">
        <v>93.448858833474205</v>
      </c>
    </row>
    <row r="119" spans="1:7" x14ac:dyDescent="0.25">
      <c r="A119" t="s">
        <v>1417</v>
      </c>
      <c r="B119" s="29">
        <v>2226</v>
      </c>
      <c r="C119" s="29">
        <v>121</v>
      </c>
      <c r="D119" s="29">
        <v>2105</v>
      </c>
      <c r="E119" s="29" t="s">
        <v>2072</v>
      </c>
      <c r="F119" s="29">
        <v>5.4357592093441101</v>
      </c>
      <c r="G119" s="29">
        <v>94.564240790655802</v>
      </c>
    </row>
    <row r="120" spans="1:7" x14ac:dyDescent="0.25">
      <c r="A120" t="s">
        <v>1418</v>
      </c>
      <c r="B120" s="29">
        <v>833</v>
      </c>
      <c r="C120" s="29">
        <v>53</v>
      </c>
      <c r="D120" s="29">
        <v>780</v>
      </c>
      <c r="E120" s="29" t="s">
        <v>2072</v>
      </c>
      <c r="F120" s="29">
        <v>6.3625450180072001</v>
      </c>
      <c r="G120" s="29">
        <v>93.637454981992704</v>
      </c>
    </row>
    <row r="121" spans="1:7" x14ac:dyDescent="0.25">
      <c r="A121" t="s">
        <v>1419</v>
      </c>
      <c r="B121" s="29">
        <v>944</v>
      </c>
      <c r="C121" s="29">
        <v>64</v>
      </c>
      <c r="D121" s="29">
        <v>880</v>
      </c>
      <c r="E121" s="29" t="s">
        <v>2072</v>
      </c>
      <c r="F121" s="29">
        <v>6.7796610169491496</v>
      </c>
      <c r="G121" s="29">
        <v>93.220338983050794</v>
      </c>
    </row>
    <row r="122" spans="1:7" x14ac:dyDescent="0.25">
      <c r="A122" t="s">
        <v>1420</v>
      </c>
      <c r="B122" s="29">
        <v>967</v>
      </c>
      <c r="C122" s="29">
        <v>59</v>
      </c>
      <c r="D122" s="29">
        <v>903</v>
      </c>
      <c r="E122" s="29">
        <v>5</v>
      </c>
      <c r="F122" s="29">
        <v>6.1330561330561304</v>
      </c>
      <c r="G122" s="29">
        <v>93.866943866943799</v>
      </c>
    </row>
    <row r="123" spans="1:7" x14ac:dyDescent="0.25">
      <c r="A123" t="s">
        <v>1421</v>
      </c>
      <c r="B123" s="29">
        <v>242</v>
      </c>
      <c r="C123" s="29">
        <v>9</v>
      </c>
      <c r="D123" s="29">
        <v>233</v>
      </c>
      <c r="E123" s="29" t="s">
        <v>2072</v>
      </c>
      <c r="F123" s="29">
        <v>3.71900826446281</v>
      </c>
      <c r="G123" s="29">
        <v>96.2809917355371</v>
      </c>
    </row>
    <row r="124" spans="1:7" x14ac:dyDescent="0.25">
      <c r="A124" t="s">
        <v>1422</v>
      </c>
      <c r="B124" s="29">
        <v>1446</v>
      </c>
      <c r="C124" s="29">
        <v>104</v>
      </c>
      <c r="D124" s="29">
        <v>1342</v>
      </c>
      <c r="E124" s="29" t="s">
        <v>2072</v>
      </c>
      <c r="F124" s="29">
        <v>7.1922544951590499</v>
      </c>
      <c r="G124" s="29">
        <v>92.807745504840895</v>
      </c>
    </row>
    <row r="125" spans="1:7" x14ac:dyDescent="0.25">
      <c r="A125" t="s">
        <v>1423</v>
      </c>
      <c r="B125" s="29">
        <v>3750</v>
      </c>
      <c r="C125" s="29">
        <v>228</v>
      </c>
      <c r="D125" s="29">
        <v>3520</v>
      </c>
      <c r="E125" s="29">
        <v>2</v>
      </c>
      <c r="F125" s="29">
        <v>6.0832443970117396</v>
      </c>
      <c r="G125" s="29">
        <v>93.916755602988204</v>
      </c>
    </row>
    <row r="126" spans="1:7" x14ac:dyDescent="0.25">
      <c r="A126" t="s">
        <v>1424</v>
      </c>
      <c r="B126" s="29">
        <v>193</v>
      </c>
      <c r="C126" s="29">
        <v>13</v>
      </c>
      <c r="D126" s="29">
        <v>180</v>
      </c>
      <c r="E126" s="29" t="s">
        <v>2072</v>
      </c>
      <c r="F126" s="29">
        <v>6.7357512953367804</v>
      </c>
      <c r="G126" s="29">
        <v>93.264248704663203</v>
      </c>
    </row>
    <row r="127" spans="1:7" x14ac:dyDescent="0.25">
      <c r="A127" t="s">
        <v>1425</v>
      </c>
      <c r="B127" s="29">
        <v>1363</v>
      </c>
      <c r="C127" s="29">
        <v>65</v>
      </c>
      <c r="D127" s="29">
        <v>1297</v>
      </c>
      <c r="E127" s="29">
        <v>1</v>
      </c>
      <c r="F127" s="29">
        <v>4.7723935389133603</v>
      </c>
      <c r="G127" s="29">
        <v>95.227606461086594</v>
      </c>
    </row>
    <row r="128" spans="1:7" x14ac:dyDescent="0.25">
      <c r="A128" t="s">
        <v>1426</v>
      </c>
      <c r="B128" s="29">
        <v>1865</v>
      </c>
      <c r="C128" s="29">
        <v>108</v>
      </c>
      <c r="D128" s="29">
        <v>1757</v>
      </c>
      <c r="E128" s="29" t="s">
        <v>2072</v>
      </c>
      <c r="F128" s="29">
        <v>5.7908847184986598</v>
      </c>
      <c r="G128" s="29">
        <v>94.209115281501298</v>
      </c>
    </row>
    <row r="129" spans="1:7" x14ac:dyDescent="0.25">
      <c r="A129" t="s">
        <v>1427</v>
      </c>
      <c r="B129" s="29">
        <v>1057</v>
      </c>
      <c r="C129" s="29">
        <v>59</v>
      </c>
      <c r="D129" s="29">
        <v>998</v>
      </c>
      <c r="E129" s="29" t="s">
        <v>2072</v>
      </c>
      <c r="F129" s="29">
        <v>5.5818353831598797</v>
      </c>
      <c r="G129" s="29">
        <v>94.418164616840102</v>
      </c>
    </row>
    <row r="130" spans="1:7" x14ac:dyDescent="0.25">
      <c r="A130" t="s">
        <v>1428</v>
      </c>
      <c r="B130" s="29">
        <v>210</v>
      </c>
      <c r="C130" s="29">
        <v>7</v>
      </c>
      <c r="D130" s="29">
        <v>203</v>
      </c>
      <c r="E130" s="29" t="s">
        <v>2072</v>
      </c>
      <c r="F130" s="29">
        <v>3.3333333333333299</v>
      </c>
      <c r="G130" s="29">
        <v>96.6666666666666</v>
      </c>
    </row>
    <row r="131" spans="1:7" x14ac:dyDescent="0.25">
      <c r="A131" t="s">
        <v>1429</v>
      </c>
      <c r="B131" s="29">
        <v>1008</v>
      </c>
      <c r="C131" s="29">
        <v>59</v>
      </c>
      <c r="D131" s="29">
        <v>949</v>
      </c>
      <c r="E131" s="29" t="s">
        <v>2072</v>
      </c>
      <c r="F131" s="29">
        <v>5.8531746031746001</v>
      </c>
      <c r="G131" s="29">
        <v>94.146825396825307</v>
      </c>
    </row>
    <row r="132" spans="1:7" x14ac:dyDescent="0.25">
      <c r="A132" t="s">
        <v>1430</v>
      </c>
      <c r="B132" s="29">
        <v>3251</v>
      </c>
      <c r="C132" s="29">
        <v>170</v>
      </c>
      <c r="D132" s="29">
        <v>3080</v>
      </c>
      <c r="E132" s="29">
        <v>1</v>
      </c>
      <c r="F132" s="29">
        <v>5.2307692307692299</v>
      </c>
      <c r="G132" s="29">
        <v>94.769230769230703</v>
      </c>
    </row>
    <row r="133" spans="1:7" x14ac:dyDescent="0.25">
      <c r="A133" t="s">
        <v>1431</v>
      </c>
      <c r="B133" s="29">
        <v>824</v>
      </c>
      <c r="C133" s="29">
        <v>39</v>
      </c>
      <c r="D133" s="29">
        <v>785</v>
      </c>
      <c r="E133" s="29" t="s">
        <v>2072</v>
      </c>
      <c r="F133" s="29">
        <v>4.7330097087378604</v>
      </c>
      <c r="G133" s="29">
        <v>95.266990291262104</v>
      </c>
    </row>
    <row r="134" spans="1:7" x14ac:dyDescent="0.25">
      <c r="A134" t="s">
        <v>1432</v>
      </c>
      <c r="B134" s="29">
        <v>1111</v>
      </c>
      <c r="C134" s="29">
        <v>71</v>
      </c>
      <c r="D134" s="29">
        <v>1037</v>
      </c>
      <c r="E134" s="29">
        <v>3</v>
      </c>
      <c r="F134" s="29">
        <v>6.4079422382671396</v>
      </c>
      <c r="G134" s="29">
        <v>93.592057761732804</v>
      </c>
    </row>
    <row r="135" spans="1:7" x14ac:dyDescent="0.25">
      <c r="A135" t="s">
        <v>1433</v>
      </c>
      <c r="B135" s="29">
        <v>2212</v>
      </c>
      <c r="C135" s="29">
        <v>134</v>
      </c>
      <c r="D135" s="29">
        <v>2076</v>
      </c>
      <c r="E135" s="29">
        <v>2</v>
      </c>
      <c r="F135" s="29">
        <v>6.0633484162895899</v>
      </c>
      <c r="G135" s="29">
        <v>93.9366515837104</v>
      </c>
    </row>
    <row r="136" spans="1:7" x14ac:dyDescent="0.25">
      <c r="A136" t="s">
        <v>124</v>
      </c>
      <c r="B136" s="29">
        <v>134</v>
      </c>
      <c r="C136" s="29">
        <v>17</v>
      </c>
      <c r="D136" s="29">
        <v>117</v>
      </c>
      <c r="E136" s="29" t="s">
        <v>2072</v>
      </c>
      <c r="F136" s="29">
        <v>12.686567164179101</v>
      </c>
      <c r="G136" s="29">
        <v>87.313432835820805</v>
      </c>
    </row>
    <row r="137" spans="1:7" x14ac:dyDescent="0.25">
      <c r="A137" t="s">
        <v>1065</v>
      </c>
      <c r="B137" s="29">
        <v>56179</v>
      </c>
      <c r="C137" s="29">
        <v>3324</v>
      </c>
      <c r="D137" s="29">
        <v>52813</v>
      </c>
      <c r="E137" s="29">
        <v>42</v>
      </c>
      <c r="F137" s="29">
        <v>5.9212284233215096</v>
      </c>
      <c r="G137" s="29">
        <v>94.078771576678406</v>
      </c>
    </row>
    <row r="138" spans="1:7" x14ac:dyDescent="0.25">
      <c r="A138" t="s">
        <v>1434</v>
      </c>
      <c r="B138" s="29">
        <v>2424</v>
      </c>
      <c r="C138" s="29">
        <v>156</v>
      </c>
      <c r="D138" s="29">
        <v>2268</v>
      </c>
      <c r="E138" s="29" t="s">
        <v>2072</v>
      </c>
      <c r="F138" s="29">
        <v>6.4356435643564298</v>
      </c>
      <c r="G138" s="29">
        <v>93.564356435643504</v>
      </c>
    </row>
    <row r="139" spans="1:7" x14ac:dyDescent="0.25">
      <c r="A139" t="s">
        <v>1435</v>
      </c>
      <c r="B139" s="29">
        <v>2657</v>
      </c>
      <c r="C139" s="29">
        <v>164</v>
      </c>
      <c r="D139" s="29">
        <v>2493</v>
      </c>
      <c r="E139" s="29" t="s">
        <v>2072</v>
      </c>
      <c r="F139" s="29">
        <v>6.17237485886338</v>
      </c>
      <c r="G139" s="29">
        <v>93.827625141136593</v>
      </c>
    </row>
    <row r="140" spans="1:7" x14ac:dyDescent="0.25">
      <c r="A140" t="s">
        <v>1436</v>
      </c>
      <c r="B140" s="29">
        <v>1153</v>
      </c>
      <c r="C140" s="29">
        <v>74</v>
      </c>
      <c r="D140" s="29">
        <v>1079</v>
      </c>
      <c r="E140" s="29" t="s">
        <v>2072</v>
      </c>
      <c r="F140" s="29">
        <v>6.4180398959236697</v>
      </c>
      <c r="G140" s="29">
        <v>93.581960104076302</v>
      </c>
    </row>
    <row r="141" spans="1:7" x14ac:dyDescent="0.25">
      <c r="A141" t="s">
        <v>1437</v>
      </c>
      <c r="B141" s="29">
        <v>739</v>
      </c>
      <c r="C141" s="29">
        <v>46</v>
      </c>
      <c r="D141" s="29">
        <v>693</v>
      </c>
      <c r="E141" s="29" t="s">
        <v>2072</v>
      </c>
      <c r="F141" s="29">
        <v>6.2246278755074398</v>
      </c>
      <c r="G141" s="29">
        <v>93.775372124492506</v>
      </c>
    </row>
    <row r="142" spans="1:7" x14ac:dyDescent="0.25">
      <c r="A142" t="s">
        <v>1438</v>
      </c>
      <c r="B142" s="29">
        <v>5204</v>
      </c>
      <c r="C142" s="29">
        <v>319</v>
      </c>
      <c r="D142" s="29">
        <v>4876</v>
      </c>
      <c r="E142" s="29">
        <v>9</v>
      </c>
      <c r="F142" s="29">
        <v>6.1405197305100998</v>
      </c>
      <c r="G142" s="29">
        <v>93.859480269489893</v>
      </c>
    </row>
    <row r="143" spans="1:7" x14ac:dyDescent="0.25">
      <c r="A143" t="s">
        <v>1439</v>
      </c>
      <c r="B143" s="29">
        <v>594</v>
      </c>
      <c r="C143" s="29">
        <v>38</v>
      </c>
      <c r="D143" s="29">
        <v>555</v>
      </c>
      <c r="E143" s="29">
        <v>1</v>
      </c>
      <c r="F143" s="29">
        <v>6.4080944350758804</v>
      </c>
      <c r="G143" s="29">
        <v>93.591905564924105</v>
      </c>
    </row>
    <row r="144" spans="1:7" x14ac:dyDescent="0.25">
      <c r="A144" t="s">
        <v>1440</v>
      </c>
      <c r="B144" s="29">
        <v>1391</v>
      </c>
      <c r="C144" s="29">
        <v>79</v>
      </c>
      <c r="D144" s="29">
        <v>1312</v>
      </c>
      <c r="E144" s="29" t="s">
        <v>2072</v>
      </c>
      <c r="F144" s="29">
        <v>5.6793673616103497</v>
      </c>
      <c r="G144" s="29">
        <v>94.320632638389597</v>
      </c>
    </row>
    <row r="145" spans="1:7" x14ac:dyDescent="0.25">
      <c r="A145" t="s">
        <v>1441</v>
      </c>
      <c r="B145" s="29">
        <v>1739</v>
      </c>
      <c r="C145" s="29">
        <v>128</v>
      </c>
      <c r="D145" s="29">
        <v>1610</v>
      </c>
      <c r="E145" s="29">
        <v>1</v>
      </c>
      <c r="F145" s="29">
        <v>7.3647871116225501</v>
      </c>
      <c r="G145" s="29">
        <v>92.635212888377396</v>
      </c>
    </row>
    <row r="146" spans="1:7" x14ac:dyDescent="0.25">
      <c r="A146" t="s">
        <v>1442</v>
      </c>
      <c r="B146" s="29">
        <v>1341</v>
      </c>
      <c r="C146" s="29">
        <v>87</v>
      </c>
      <c r="D146" s="29">
        <v>1254</v>
      </c>
      <c r="E146" s="29" t="s">
        <v>2072</v>
      </c>
      <c r="F146" s="29">
        <v>6.4876957494407099</v>
      </c>
      <c r="G146" s="29">
        <v>93.512304250559197</v>
      </c>
    </row>
    <row r="147" spans="1:7" x14ac:dyDescent="0.25">
      <c r="A147" t="s">
        <v>1443</v>
      </c>
      <c r="B147" s="29">
        <v>947</v>
      </c>
      <c r="C147" s="29">
        <v>53</v>
      </c>
      <c r="D147" s="29">
        <v>894</v>
      </c>
      <c r="E147" s="29" t="s">
        <v>2072</v>
      </c>
      <c r="F147" s="29">
        <v>5.5966209081309399</v>
      </c>
      <c r="G147" s="29">
        <v>94.403379091868999</v>
      </c>
    </row>
    <row r="148" spans="1:7" x14ac:dyDescent="0.25">
      <c r="A148" t="s">
        <v>1444</v>
      </c>
      <c r="B148" s="29">
        <v>981</v>
      </c>
      <c r="C148" s="29">
        <v>37</v>
      </c>
      <c r="D148" s="29">
        <v>944</v>
      </c>
      <c r="E148" s="29" t="s">
        <v>2072</v>
      </c>
      <c r="F148" s="29">
        <v>3.7716615698267</v>
      </c>
      <c r="G148" s="29">
        <v>96.228338430173295</v>
      </c>
    </row>
    <row r="149" spans="1:7" x14ac:dyDescent="0.25">
      <c r="A149" t="s">
        <v>1445</v>
      </c>
      <c r="B149" s="29">
        <v>785</v>
      </c>
      <c r="C149" s="29">
        <v>52</v>
      </c>
      <c r="D149" s="29">
        <v>733</v>
      </c>
      <c r="E149" s="29" t="s">
        <v>2072</v>
      </c>
      <c r="F149" s="29">
        <v>6.6242038216560504</v>
      </c>
      <c r="G149" s="29">
        <v>93.375796178343904</v>
      </c>
    </row>
    <row r="150" spans="1:7" x14ac:dyDescent="0.25">
      <c r="A150" t="s">
        <v>1446</v>
      </c>
      <c r="B150" s="29">
        <v>1785</v>
      </c>
      <c r="C150" s="29">
        <v>89</v>
      </c>
      <c r="D150" s="29">
        <v>1696</v>
      </c>
      <c r="E150" s="29" t="s">
        <v>2072</v>
      </c>
      <c r="F150" s="29">
        <v>4.9859943977591001</v>
      </c>
      <c r="G150" s="29">
        <v>95.0140056022408</v>
      </c>
    </row>
    <row r="151" spans="1:7" x14ac:dyDescent="0.25">
      <c r="A151" t="s">
        <v>1447</v>
      </c>
      <c r="B151" s="29">
        <v>4112</v>
      </c>
      <c r="C151" s="29">
        <v>208</v>
      </c>
      <c r="D151" s="29">
        <v>3867</v>
      </c>
      <c r="E151" s="29">
        <v>37</v>
      </c>
      <c r="F151" s="29">
        <v>5.1042944785276001</v>
      </c>
      <c r="G151" s="29">
        <v>94.895705521472394</v>
      </c>
    </row>
    <row r="152" spans="1:7" x14ac:dyDescent="0.25">
      <c r="A152" t="s">
        <v>1448</v>
      </c>
      <c r="B152" s="29">
        <v>7217</v>
      </c>
      <c r="C152" s="29">
        <v>476</v>
      </c>
      <c r="D152" s="29">
        <v>6740</v>
      </c>
      <c r="E152" s="29">
        <v>1</v>
      </c>
      <c r="F152" s="29">
        <v>6.5964523281596401</v>
      </c>
      <c r="G152" s="29">
        <v>93.4035476718403</v>
      </c>
    </row>
    <row r="153" spans="1:7" x14ac:dyDescent="0.25">
      <c r="A153" t="s">
        <v>1449</v>
      </c>
      <c r="B153" s="29">
        <v>2394</v>
      </c>
      <c r="C153" s="29">
        <v>138</v>
      </c>
      <c r="D153" s="29">
        <v>2256</v>
      </c>
      <c r="E153" s="29" t="s">
        <v>2072</v>
      </c>
      <c r="F153" s="29">
        <v>5.7644110275689204</v>
      </c>
      <c r="G153" s="29">
        <v>94.235588972431003</v>
      </c>
    </row>
    <row r="154" spans="1:7" x14ac:dyDescent="0.25">
      <c r="A154" t="s">
        <v>1450</v>
      </c>
      <c r="B154" s="29">
        <v>816</v>
      </c>
      <c r="C154" s="29">
        <v>49</v>
      </c>
      <c r="D154" s="29">
        <v>767</v>
      </c>
      <c r="E154" s="29" t="s">
        <v>2072</v>
      </c>
      <c r="F154" s="29">
        <v>6.0049019607843102</v>
      </c>
      <c r="G154" s="29">
        <v>93.995098039215605</v>
      </c>
    </row>
    <row r="155" spans="1:7" x14ac:dyDescent="0.25">
      <c r="A155" t="s">
        <v>1451</v>
      </c>
      <c r="B155" s="29">
        <v>833</v>
      </c>
      <c r="C155" s="29">
        <v>67</v>
      </c>
      <c r="D155" s="29">
        <v>765</v>
      </c>
      <c r="E155" s="29">
        <v>1</v>
      </c>
      <c r="F155" s="29">
        <v>8.0528846153846096</v>
      </c>
      <c r="G155" s="29">
        <v>91.947115384615302</v>
      </c>
    </row>
    <row r="156" spans="1:7" x14ac:dyDescent="0.25">
      <c r="A156" t="s">
        <v>1452</v>
      </c>
      <c r="B156" s="29">
        <v>942</v>
      </c>
      <c r="C156" s="29">
        <v>48</v>
      </c>
      <c r="D156" s="29">
        <v>894</v>
      </c>
      <c r="E156" s="29" t="s">
        <v>2072</v>
      </c>
      <c r="F156" s="29">
        <v>5.0955414012738798</v>
      </c>
      <c r="G156" s="29">
        <v>94.904458598726094</v>
      </c>
    </row>
    <row r="157" spans="1:7" x14ac:dyDescent="0.25">
      <c r="A157" t="s">
        <v>1453</v>
      </c>
      <c r="B157" s="29">
        <v>237</v>
      </c>
      <c r="C157" s="29">
        <v>10</v>
      </c>
      <c r="D157" s="29">
        <v>227</v>
      </c>
      <c r="E157" s="29" t="s">
        <v>2072</v>
      </c>
      <c r="F157" s="29">
        <v>4.2194092827004201</v>
      </c>
      <c r="G157" s="29">
        <v>95.780590717299503</v>
      </c>
    </row>
    <row r="158" spans="1:7" x14ac:dyDescent="0.25">
      <c r="A158" t="s">
        <v>1454</v>
      </c>
      <c r="B158" s="29">
        <v>1406</v>
      </c>
      <c r="C158" s="29">
        <v>88</v>
      </c>
      <c r="D158" s="29">
        <v>1317</v>
      </c>
      <c r="E158" s="29">
        <v>1</v>
      </c>
      <c r="F158" s="29">
        <v>6.2633451957295296</v>
      </c>
      <c r="G158" s="29">
        <v>93.736654804270401</v>
      </c>
    </row>
    <row r="159" spans="1:7" x14ac:dyDescent="0.25">
      <c r="A159" t="s">
        <v>1455</v>
      </c>
      <c r="B159" s="29">
        <v>3855</v>
      </c>
      <c r="C159" s="29">
        <v>242</v>
      </c>
      <c r="D159" s="29">
        <v>3611</v>
      </c>
      <c r="E159" s="29">
        <v>2</v>
      </c>
      <c r="F159" s="29">
        <v>6.2808201401505297</v>
      </c>
      <c r="G159" s="29">
        <v>93.719179859849405</v>
      </c>
    </row>
    <row r="160" spans="1:7" x14ac:dyDescent="0.25">
      <c r="A160" t="s">
        <v>1456</v>
      </c>
      <c r="B160" s="29">
        <v>195</v>
      </c>
      <c r="C160" s="29">
        <v>10</v>
      </c>
      <c r="D160" s="29">
        <v>185</v>
      </c>
      <c r="E160" s="29" t="s">
        <v>2072</v>
      </c>
      <c r="F160" s="29">
        <v>5.1282051282051198</v>
      </c>
      <c r="G160" s="29">
        <v>94.871794871794805</v>
      </c>
    </row>
    <row r="161" spans="1:7" x14ac:dyDescent="0.25">
      <c r="A161" t="s">
        <v>1457</v>
      </c>
      <c r="B161" s="29">
        <v>1323</v>
      </c>
      <c r="C161" s="29">
        <v>65</v>
      </c>
      <c r="D161" s="29">
        <v>1258</v>
      </c>
      <c r="E161" s="29" t="s">
        <v>2072</v>
      </c>
      <c r="F161" s="29">
        <v>4.9130763416477699</v>
      </c>
      <c r="G161" s="29">
        <v>95.086923658352205</v>
      </c>
    </row>
    <row r="162" spans="1:7" x14ac:dyDescent="0.25">
      <c r="A162" t="s">
        <v>1458</v>
      </c>
      <c r="B162" s="29">
        <v>1857</v>
      </c>
      <c r="C162" s="29">
        <v>132</v>
      </c>
      <c r="D162" s="29">
        <v>1725</v>
      </c>
      <c r="E162" s="29" t="s">
        <v>2072</v>
      </c>
      <c r="F162" s="29">
        <v>7.1082390953150201</v>
      </c>
      <c r="G162" s="29">
        <v>92.891760904684901</v>
      </c>
    </row>
    <row r="163" spans="1:7" x14ac:dyDescent="0.25">
      <c r="A163" t="s">
        <v>1459</v>
      </c>
      <c r="B163" s="29">
        <v>1071</v>
      </c>
      <c r="C163" s="29">
        <v>64</v>
      </c>
      <c r="D163" s="29">
        <v>1007</v>
      </c>
      <c r="E163" s="29" t="s">
        <v>2072</v>
      </c>
      <c r="F163" s="29">
        <v>5.9757236227824402</v>
      </c>
      <c r="G163" s="29">
        <v>94.024276377217504</v>
      </c>
    </row>
    <row r="164" spans="1:7" x14ac:dyDescent="0.25">
      <c r="A164" t="s">
        <v>1460</v>
      </c>
      <c r="B164" s="29">
        <v>245</v>
      </c>
      <c r="C164" s="29">
        <v>14</v>
      </c>
      <c r="D164" s="29">
        <v>231</v>
      </c>
      <c r="E164" s="29" t="s">
        <v>2072</v>
      </c>
      <c r="F164" s="29">
        <v>5.71428571428571</v>
      </c>
      <c r="G164" s="29">
        <v>94.285714285714207</v>
      </c>
    </row>
    <row r="165" spans="1:7" x14ac:dyDescent="0.25">
      <c r="A165" t="s">
        <v>1461</v>
      </c>
      <c r="B165" s="29">
        <v>1035</v>
      </c>
      <c r="C165" s="29">
        <v>69</v>
      </c>
      <c r="D165" s="29">
        <v>966</v>
      </c>
      <c r="E165" s="29" t="s">
        <v>2072</v>
      </c>
      <c r="F165" s="29">
        <v>6.6666666666666599</v>
      </c>
      <c r="G165" s="29">
        <v>93.3333333333333</v>
      </c>
    </row>
    <row r="166" spans="1:7" x14ac:dyDescent="0.25">
      <c r="A166" t="s">
        <v>1462</v>
      </c>
      <c r="B166" s="29">
        <v>3245</v>
      </c>
      <c r="C166" s="29">
        <v>189</v>
      </c>
      <c r="D166" s="29">
        <v>3056</v>
      </c>
      <c r="E166" s="29" t="s">
        <v>2072</v>
      </c>
      <c r="F166" s="29">
        <v>5.8243451463790397</v>
      </c>
      <c r="G166" s="29">
        <v>94.175654853620898</v>
      </c>
    </row>
    <row r="167" spans="1:7" x14ac:dyDescent="0.25">
      <c r="A167" t="s">
        <v>1463</v>
      </c>
      <c r="B167" s="29">
        <v>800</v>
      </c>
      <c r="C167" s="29">
        <v>37</v>
      </c>
      <c r="D167" s="29">
        <v>763</v>
      </c>
      <c r="E167" s="29" t="s">
        <v>2072</v>
      </c>
      <c r="F167" s="29">
        <v>4.625</v>
      </c>
      <c r="G167" s="29">
        <v>95.375</v>
      </c>
    </row>
    <row r="168" spans="1:7" x14ac:dyDescent="0.25">
      <c r="A168" t="s">
        <v>1464</v>
      </c>
      <c r="B168" s="29">
        <v>1025</v>
      </c>
      <c r="C168" s="29">
        <v>78</v>
      </c>
      <c r="D168" s="29">
        <v>947</v>
      </c>
      <c r="E168" s="29" t="s">
        <v>2072</v>
      </c>
      <c r="F168" s="29">
        <v>7.6097560975609699</v>
      </c>
      <c r="G168" s="29">
        <v>92.390243902438996</v>
      </c>
    </row>
    <row r="169" spans="1:7" x14ac:dyDescent="0.25">
      <c r="A169" t="s">
        <v>1465</v>
      </c>
      <c r="B169" s="29">
        <v>2227</v>
      </c>
      <c r="C169" s="29">
        <v>135</v>
      </c>
      <c r="D169" s="29">
        <v>2090</v>
      </c>
      <c r="E169" s="29">
        <v>2</v>
      </c>
      <c r="F169" s="29">
        <v>6.0674157303370704</v>
      </c>
      <c r="G169" s="29">
        <v>93.932584269662897</v>
      </c>
    </row>
    <row r="170" spans="1:7" x14ac:dyDescent="0.25">
      <c r="A170" t="s">
        <v>1080</v>
      </c>
      <c r="B170" s="29">
        <v>164</v>
      </c>
      <c r="C170" s="29">
        <v>24</v>
      </c>
      <c r="D170" s="29">
        <v>140</v>
      </c>
      <c r="E170" s="29" t="s">
        <v>2072</v>
      </c>
      <c r="F170" s="29">
        <v>14.634146341463399</v>
      </c>
      <c r="G170" s="29">
        <v>85.365853658536494</v>
      </c>
    </row>
    <row r="171" spans="1:7" x14ac:dyDescent="0.25">
      <c r="A171" t="s">
        <v>1081</v>
      </c>
      <c r="B171" s="29">
        <v>56739</v>
      </c>
      <c r="C171" s="29">
        <v>3465</v>
      </c>
      <c r="D171" s="29">
        <v>53219</v>
      </c>
      <c r="E171" s="29">
        <v>55</v>
      </c>
      <c r="F171" s="29">
        <v>6.1128360736715797</v>
      </c>
      <c r="G171" s="29">
        <v>93.887163926328398</v>
      </c>
    </row>
    <row r="172" spans="1:7" x14ac:dyDescent="0.25">
      <c r="A172" t="s">
        <v>1466</v>
      </c>
      <c r="B172" s="29">
        <v>2513</v>
      </c>
      <c r="C172" s="29">
        <v>142</v>
      </c>
      <c r="D172" s="29">
        <v>2371</v>
      </c>
      <c r="E172" s="29" t="s">
        <v>2072</v>
      </c>
      <c r="F172" s="29">
        <v>5.6506167926780702</v>
      </c>
      <c r="G172" s="29">
        <v>94.349383207321907</v>
      </c>
    </row>
    <row r="173" spans="1:7" x14ac:dyDescent="0.25">
      <c r="A173" t="s">
        <v>1467</v>
      </c>
      <c r="B173" s="29">
        <v>2741</v>
      </c>
      <c r="C173" s="29">
        <v>166</v>
      </c>
      <c r="D173" s="29">
        <v>2575</v>
      </c>
      <c r="E173" s="29" t="s">
        <v>2072</v>
      </c>
      <c r="F173" s="29">
        <v>6.0561838744983501</v>
      </c>
      <c r="G173" s="29">
        <v>93.943816125501598</v>
      </c>
    </row>
    <row r="174" spans="1:7" x14ac:dyDescent="0.25">
      <c r="A174" t="s">
        <v>1468</v>
      </c>
      <c r="B174" s="29">
        <v>1075</v>
      </c>
      <c r="C174" s="29">
        <v>54</v>
      </c>
      <c r="D174" s="29">
        <v>1021</v>
      </c>
      <c r="E174" s="29" t="s">
        <v>2072</v>
      </c>
      <c r="F174" s="29">
        <v>5.0232558139534804</v>
      </c>
      <c r="G174" s="29">
        <v>94.976744186046503</v>
      </c>
    </row>
    <row r="175" spans="1:7" x14ac:dyDescent="0.25">
      <c r="A175" t="s">
        <v>1469</v>
      </c>
      <c r="B175" s="29">
        <v>740</v>
      </c>
      <c r="C175" s="29">
        <v>39</v>
      </c>
      <c r="D175" s="29">
        <v>701</v>
      </c>
      <c r="E175" s="29" t="s">
        <v>2072</v>
      </c>
      <c r="F175" s="29">
        <v>5.2702702702702702</v>
      </c>
      <c r="G175" s="29">
        <v>94.729729729729698</v>
      </c>
    </row>
    <row r="176" spans="1:7" x14ac:dyDescent="0.25">
      <c r="A176" t="s">
        <v>1470</v>
      </c>
      <c r="B176" s="29">
        <v>5394</v>
      </c>
      <c r="C176" s="29">
        <v>307</v>
      </c>
      <c r="D176" s="29">
        <v>5084</v>
      </c>
      <c r="E176" s="29">
        <v>3</v>
      </c>
      <c r="F176" s="29">
        <v>5.6946763123724704</v>
      </c>
      <c r="G176" s="29">
        <v>94.305323687627507</v>
      </c>
    </row>
    <row r="177" spans="1:7" x14ac:dyDescent="0.25">
      <c r="A177" t="s">
        <v>1471</v>
      </c>
      <c r="B177" s="29">
        <v>558</v>
      </c>
      <c r="C177" s="29">
        <v>44</v>
      </c>
      <c r="D177" s="29">
        <v>514</v>
      </c>
      <c r="E177" s="29" t="s">
        <v>2072</v>
      </c>
      <c r="F177" s="29">
        <v>7.8853046594981997</v>
      </c>
      <c r="G177" s="29">
        <v>92.114695340501797</v>
      </c>
    </row>
    <row r="178" spans="1:7" x14ac:dyDescent="0.25">
      <c r="A178" t="s">
        <v>1472</v>
      </c>
      <c r="B178" s="29">
        <v>1433</v>
      </c>
      <c r="C178" s="29">
        <v>73</v>
      </c>
      <c r="D178" s="29">
        <v>1360</v>
      </c>
      <c r="E178" s="29" t="s">
        <v>2072</v>
      </c>
      <c r="F178" s="29">
        <v>5.0942079553384501</v>
      </c>
      <c r="G178" s="29">
        <v>94.905792044661496</v>
      </c>
    </row>
    <row r="179" spans="1:7" x14ac:dyDescent="0.25">
      <c r="A179" t="s">
        <v>1473</v>
      </c>
      <c r="B179" s="29">
        <v>1706</v>
      </c>
      <c r="C179" s="29">
        <v>108</v>
      </c>
      <c r="D179" s="29">
        <v>1598</v>
      </c>
      <c r="E179" s="29" t="s">
        <v>2072</v>
      </c>
      <c r="F179" s="29">
        <v>6.3305978898006998</v>
      </c>
      <c r="G179" s="29">
        <v>93.6694021101993</v>
      </c>
    </row>
    <row r="180" spans="1:7" x14ac:dyDescent="0.25">
      <c r="A180" t="s">
        <v>1474</v>
      </c>
      <c r="B180" s="29">
        <v>1282</v>
      </c>
      <c r="C180" s="29">
        <v>77</v>
      </c>
      <c r="D180" s="29">
        <v>1204</v>
      </c>
      <c r="E180" s="29">
        <v>1</v>
      </c>
      <c r="F180" s="29">
        <v>6.0109289617486299</v>
      </c>
      <c r="G180" s="29">
        <v>93.989071038251296</v>
      </c>
    </row>
    <row r="181" spans="1:7" x14ac:dyDescent="0.25">
      <c r="A181" t="s">
        <v>1475</v>
      </c>
      <c r="B181" s="29">
        <v>910</v>
      </c>
      <c r="C181" s="29">
        <v>33</v>
      </c>
      <c r="D181" s="29">
        <v>877</v>
      </c>
      <c r="E181" s="29" t="s">
        <v>2072</v>
      </c>
      <c r="F181" s="29">
        <v>3.6263736263736202</v>
      </c>
      <c r="G181" s="29">
        <v>96.373626373626294</v>
      </c>
    </row>
    <row r="182" spans="1:7" x14ac:dyDescent="0.25">
      <c r="A182" t="s">
        <v>1476</v>
      </c>
      <c r="B182" s="29">
        <v>779</v>
      </c>
      <c r="C182" s="29">
        <v>36</v>
      </c>
      <c r="D182" s="29">
        <v>743</v>
      </c>
      <c r="E182" s="29" t="s">
        <v>2072</v>
      </c>
      <c r="F182" s="29">
        <v>4.6213093709884401</v>
      </c>
      <c r="G182" s="29">
        <v>95.378690629011501</v>
      </c>
    </row>
    <row r="183" spans="1:7" x14ac:dyDescent="0.25">
      <c r="A183" t="s">
        <v>1477</v>
      </c>
      <c r="B183" s="29">
        <v>771</v>
      </c>
      <c r="C183" s="29">
        <v>45</v>
      </c>
      <c r="D183" s="29">
        <v>726</v>
      </c>
      <c r="E183" s="29" t="s">
        <v>2072</v>
      </c>
      <c r="F183" s="29">
        <v>5.8365758754863801</v>
      </c>
      <c r="G183" s="29">
        <v>94.163424124513597</v>
      </c>
    </row>
    <row r="184" spans="1:7" x14ac:dyDescent="0.25">
      <c r="A184" t="s">
        <v>1478</v>
      </c>
      <c r="B184" s="29">
        <v>1795</v>
      </c>
      <c r="C184" s="29">
        <v>116</v>
      </c>
      <c r="D184" s="29">
        <v>1679</v>
      </c>
      <c r="E184" s="29" t="s">
        <v>2072</v>
      </c>
      <c r="F184" s="29">
        <v>6.4623955431754796</v>
      </c>
      <c r="G184" s="29">
        <v>93.537604456824496</v>
      </c>
    </row>
    <row r="185" spans="1:7" x14ac:dyDescent="0.25">
      <c r="A185" t="s">
        <v>1479</v>
      </c>
      <c r="B185" s="29">
        <v>4036</v>
      </c>
      <c r="C185" s="29">
        <v>218</v>
      </c>
      <c r="D185" s="29">
        <v>3795</v>
      </c>
      <c r="E185" s="29">
        <v>23</v>
      </c>
      <c r="F185" s="29">
        <v>5.4323448791427804</v>
      </c>
      <c r="G185" s="29">
        <v>94.567655120857196</v>
      </c>
    </row>
    <row r="186" spans="1:7" x14ac:dyDescent="0.25">
      <c r="A186" t="s">
        <v>1480</v>
      </c>
      <c r="B186" s="29">
        <v>7417</v>
      </c>
      <c r="C186" s="29">
        <v>430</v>
      </c>
      <c r="D186" s="29">
        <v>6983</v>
      </c>
      <c r="E186" s="29">
        <v>4</v>
      </c>
      <c r="F186" s="29">
        <v>5.8006205314987103</v>
      </c>
      <c r="G186" s="29">
        <v>94.199379468501206</v>
      </c>
    </row>
    <row r="187" spans="1:7" x14ac:dyDescent="0.25">
      <c r="A187" t="s">
        <v>1481</v>
      </c>
      <c r="B187" s="29">
        <v>2246</v>
      </c>
      <c r="C187" s="29">
        <v>127</v>
      </c>
      <c r="D187" s="29">
        <v>2119</v>
      </c>
      <c r="E187" s="29" t="s">
        <v>2072</v>
      </c>
      <c r="F187" s="29">
        <v>5.6544968833481697</v>
      </c>
      <c r="G187" s="29">
        <v>94.345503116651798</v>
      </c>
    </row>
    <row r="188" spans="1:7" x14ac:dyDescent="0.25">
      <c r="A188" t="s">
        <v>1482</v>
      </c>
      <c r="B188" s="29">
        <v>792</v>
      </c>
      <c r="C188" s="29">
        <v>54</v>
      </c>
      <c r="D188" s="29">
        <v>738</v>
      </c>
      <c r="E188" s="29" t="s">
        <v>2072</v>
      </c>
      <c r="F188" s="29">
        <v>6.8181818181818103</v>
      </c>
      <c r="G188" s="29">
        <v>93.181818181818102</v>
      </c>
    </row>
    <row r="189" spans="1:7" x14ac:dyDescent="0.25">
      <c r="A189" t="s">
        <v>1483</v>
      </c>
      <c r="B189" s="29">
        <v>834</v>
      </c>
      <c r="C189" s="29">
        <v>57</v>
      </c>
      <c r="D189" s="29">
        <v>776</v>
      </c>
      <c r="E189" s="29">
        <v>1</v>
      </c>
      <c r="F189" s="29">
        <v>6.84273709483793</v>
      </c>
      <c r="G189" s="29">
        <v>93.157262905162</v>
      </c>
    </row>
    <row r="190" spans="1:7" x14ac:dyDescent="0.25">
      <c r="A190" t="s">
        <v>1484</v>
      </c>
      <c r="B190" s="29">
        <v>919</v>
      </c>
      <c r="C190" s="29">
        <v>41</v>
      </c>
      <c r="D190" s="29">
        <v>878</v>
      </c>
      <c r="E190" s="29" t="s">
        <v>2072</v>
      </c>
      <c r="F190" s="29">
        <v>4.4613710554950998</v>
      </c>
      <c r="G190" s="29">
        <v>95.538628944504893</v>
      </c>
    </row>
    <row r="191" spans="1:7" x14ac:dyDescent="0.25">
      <c r="A191" t="s">
        <v>1485</v>
      </c>
      <c r="B191" s="29">
        <v>214</v>
      </c>
      <c r="C191" s="29">
        <v>16</v>
      </c>
      <c r="D191" s="29">
        <v>198</v>
      </c>
      <c r="E191" s="29" t="s">
        <v>2072</v>
      </c>
      <c r="F191" s="29">
        <v>7.4766355140186898</v>
      </c>
      <c r="G191" s="29">
        <v>92.523364485981304</v>
      </c>
    </row>
    <row r="192" spans="1:7" x14ac:dyDescent="0.25">
      <c r="A192" t="s">
        <v>1486</v>
      </c>
      <c r="B192" s="29">
        <v>1411</v>
      </c>
      <c r="C192" s="29">
        <v>81</v>
      </c>
      <c r="D192" s="29">
        <v>1330</v>
      </c>
      <c r="E192" s="29" t="s">
        <v>2072</v>
      </c>
      <c r="F192" s="29">
        <v>5.7406094968107704</v>
      </c>
      <c r="G192" s="29">
        <v>94.259390503189195</v>
      </c>
    </row>
    <row r="193" spans="1:7" x14ac:dyDescent="0.25">
      <c r="A193" t="s">
        <v>1487</v>
      </c>
      <c r="B193" s="29">
        <v>3777</v>
      </c>
      <c r="C193" s="29">
        <v>216</v>
      </c>
      <c r="D193" s="29">
        <v>3561</v>
      </c>
      <c r="E193" s="29" t="s">
        <v>2072</v>
      </c>
      <c r="F193" s="29">
        <v>5.7188244638601997</v>
      </c>
      <c r="G193" s="29">
        <v>94.281175536139799</v>
      </c>
    </row>
    <row r="194" spans="1:7" x14ac:dyDescent="0.25">
      <c r="A194" t="s">
        <v>1488</v>
      </c>
      <c r="B194" s="29">
        <v>184</v>
      </c>
      <c r="C194" s="29">
        <v>12</v>
      </c>
      <c r="D194" s="29">
        <v>172</v>
      </c>
      <c r="E194" s="29" t="s">
        <v>2072</v>
      </c>
      <c r="F194" s="29">
        <v>6.5217391304347796</v>
      </c>
      <c r="G194" s="29">
        <v>93.478260869565204</v>
      </c>
    </row>
    <row r="195" spans="1:7" x14ac:dyDescent="0.25">
      <c r="A195" t="s">
        <v>1489</v>
      </c>
      <c r="B195" s="29">
        <v>1397</v>
      </c>
      <c r="C195" s="29">
        <v>80</v>
      </c>
      <c r="D195" s="29">
        <v>1317</v>
      </c>
      <c r="E195" s="29" t="s">
        <v>2072</v>
      </c>
      <c r="F195" s="29">
        <v>5.7265569076592699</v>
      </c>
      <c r="G195" s="29">
        <v>94.273443092340699</v>
      </c>
    </row>
    <row r="196" spans="1:7" x14ac:dyDescent="0.25">
      <c r="A196" t="s">
        <v>1490</v>
      </c>
      <c r="B196" s="29">
        <v>1823</v>
      </c>
      <c r="C196" s="29">
        <v>106</v>
      </c>
      <c r="D196" s="29">
        <v>1716</v>
      </c>
      <c r="E196" s="29">
        <v>1</v>
      </c>
      <c r="F196" s="29">
        <v>5.8177826564215103</v>
      </c>
      <c r="G196" s="29">
        <v>94.182217343578401</v>
      </c>
    </row>
    <row r="197" spans="1:7" x14ac:dyDescent="0.25">
      <c r="A197" t="s">
        <v>1491</v>
      </c>
      <c r="B197" s="29">
        <v>1041</v>
      </c>
      <c r="C197" s="29">
        <v>64</v>
      </c>
      <c r="D197" s="29">
        <v>977</v>
      </c>
      <c r="E197" s="29" t="s">
        <v>2072</v>
      </c>
      <c r="F197" s="29">
        <v>6.1479346781940398</v>
      </c>
      <c r="G197" s="29">
        <v>93.852065321805895</v>
      </c>
    </row>
    <row r="198" spans="1:7" x14ac:dyDescent="0.25">
      <c r="A198" t="s">
        <v>1492</v>
      </c>
      <c r="B198" s="29">
        <v>273</v>
      </c>
      <c r="C198" s="29">
        <v>12</v>
      </c>
      <c r="D198" s="29">
        <v>261</v>
      </c>
      <c r="E198" s="29" t="s">
        <v>2072</v>
      </c>
      <c r="F198" s="29">
        <v>4.3956043956043898</v>
      </c>
      <c r="G198" s="29">
        <v>95.604395604395606</v>
      </c>
    </row>
    <row r="199" spans="1:7" x14ac:dyDescent="0.25">
      <c r="A199" t="s">
        <v>1493</v>
      </c>
      <c r="B199" s="29">
        <v>968</v>
      </c>
      <c r="C199" s="29">
        <v>53</v>
      </c>
      <c r="D199" s="29">
        <v>915</v>
      </c>
      <c r="E199" s="29" t="s">
        <v>2072</v>
      </c>
      <c r="F199" s="29">
        <v>5.4752066115702398</v>
      </c>
      <c r="G199" s="29">
        <v>94.5247933884297</v>
      </c>
    </row>
    <row r="200" spans="1:7" x14ac:dyDescent="0.25">
      <c r="A200" t="s">
        <v>1494</v>
      </c>
      <c r="B200" s="29">
        <v>3136</v>
      </c>
      <c r="C200" s="29">
        <v>163</v>
      </c>
      <c r="D200" s="29">
        <v>2971</v>
      </c>
      <c r="E200" s="29">
        <v>2</v>
      </c>
      <c r="F200" s="29">
        <v>5.2010210593490704</v>
      </c>
      <c r="G200" s="29">
        <v>94.798978940650898</v>
      </c>
    </row>
    <row r="201" spans="1:7" x14ac:dyDescent="0.25">
      <c r="A201" t="s">
        <v>1495</v>
      </c>
      <c r="B201" s="29">
        <v>850</v>
      </c>
      <c r="C201" s="29">
        <v>42</v>
      </c>
      <c r="D201" s="29">
        <v>808</v>
      </c>
      <c r="E201" s="29" t="s">
        <v>2072</v>
      </c>
      <c r="F201" s="29">
        <v>4.9411764705882302</v>
      </c>
      <c r="G201" s="29">
        <v>95.058823529411697</v>
      </c>
    </row>
    <row r="202" spans="1:7" x14ac:dyDescent="0.25">
      <c r="A202" t="s">
        <v>1496</v>
      </c>
      <c r="B202" s="29">
        <v>1024</v>
      </c>
      <c r="C202" s="29">
        <v>53</v>
      </c>
      <c r="D202" s="29">
        <v>971</v>
      </c>
      <c r="E202" s="29" t="s">
        <v>2072</v>
      </c>
      <c r="F202" s="29">
        <v>5.17578125</v>
      </c>
      <c r="G202" s="29">
        <v>94.82421875</v>
      </c>
    </row>
    <row r="203" spans="1:7" x14ac:dyDescent="0.25">
      <c r="A203" t="s">
        <v>1497</v>
      </c>
      <c r="B203" s="29">
        <v>1943</v>
      </c>
      <c r="C203" s="29">
        <v>110</v>
      </c>
      <c r="D203" s="29">
        <v>1832</v>
      </c>
      <c r="E203" s="29">
        <v>1</v>
      </c>
      <c r="F203" s="29">
        <v>5.6642636457260496</v>
      </c>
      <c r="G203" s="29">
        <v>94.335736354273905</v>
      </c>
    </row>
    <row r="204" spans="1:7" x14ac:dyDescent="0.25">
      <c r="A204" t="s">
        <v>1096</v>
      </c>
      <c r="B204" s="29">
        <v>228</v>
      </c>
      <c r="C204" s="29">
        <v>15</v>
      </c>
      <c r="D204" s="29">
        <v>212</v>
      </c>
      <c r="E204" s="29">
        <v>1</v>
      </c>
      <c r="F204" s="29">
        <v>6.6079295154185003</v>
      </c>
      <c r="G204" s="29">
        <v>93.392070484581495</v>
      </c>
    </row>
    <row r="205" spans="1:7" x14ac:dyDescent="0.25">
      <c r="A205" t="s">
        <v>1097</v>
      </c>
      <c r="B205" s="29">
        <v>56210</v>
      </c>
      <c r="C205" s="29">
        <v>3190</v>
      </c>
      <c r="D205" s="29">
        <v>52983</v>
      </c>
      <c r="E205" s="29">
        <v>37</v>
      </c>
      <c r="F205" s="29">
        <v>5.6788848735157398</v>
      </c>
      <c r="G205" s="29">
        <v>94.321115126484202</v>
      </c>
    </row>
    <row r="206" spans="1:7" x14ac:dyDescent="0.25">
      <c r="A206" t="s">
        <v>1498</v>
      </c>
      <c r="B206" s="29">
        <v>2584</v>
      </c>
      <c r="C206" s="29">
        <v>153</v>
      </c>
      <c r="D206" s="29">
        <v>2429</v>
      </c>
      <c r="E206" s="29">
        <v>2</v>
      </c>
      <c r="F206" s="29">
        <v>5.9256390395042597</v>
      </c>
      <c r="G206" s="29">
        <v>94.074360960495696</v>
      </c>
    </row>
    <row r="207" spans="1:7" x14ac:dyDescent="0.25">
      <c r="A207" t="s">
        <v>1499</v>
      </c>
      <c r="B207" s="29">
        <v>2516</v>
      </c>
      <c r="C207" s="29">
        <v>158</v>
      </c>
      <c r="D207" s="29">
        <v>2357</v>
      </c>
      <c r="E207" s="29">
        <v>1</v>
      </c>
      <c r="F207" s="29">
        <v>6.2823061630218602</v>
      </c>
      <c r="G207" s="29">
        <v>93.7176938369781</v>
      </c>
    </row>
    <row r="208" spans="1:7" x14ac:dyDescent="0.25">
      <c r="A208" t="s">
        <v>1500</v>
      </c>
      <c r="B208" s="29">
        <v>1088</v>
      </c>
      <c r="C208" s="29">
        <v>61</v>
      </c>
      <c r="D208" s="29">
        <v>1027</v>
      </c>
      <c r="E208" s="29" t="s">
        <v>2072</v>
      </c>
      <c r="F208" s="29">
        <v>5.6066176470588198</v>
      </c>
      <c r="G208" s="29">
        <v>94.393382352941103</v>
      </c>
    </row>
    <row r="209" spans="1:7" x14ac:dyDescent="0.25">
      <c r="A209" t="s">
        <v>1501</v>
      </c>
      <c r="B209" s="29">
        <v>698</v>
      </c>
      <c r="C209" s="29">
        <v>34</v>
      </c>
      <c r="D209" s="29">
        <v>664</v>
      </c>
      <c r="E209" s="29" t="s">
        <v>2072</v>
      </c>
      <c r="F209" s="29">
        <v>4.8710601719197699</v>
      </c>
      <c r="G209" s="29">
        <v>95.128939828080206</v>
      </c>
    </row>
    <row r="210" spans="1:7" x14ac:dyDescent="0.25">
      <c r="A210" t="s">
        <v>1502</v>
      </c>
      <c r="B210" s="29">
        <v>5574</v>
      </c>
      <c r="C210" s="29">
        <v>250</v>
      </c>
      <c r="D210" s="29">
        <v>5320</v>
      </c>
      <c r="E210" s="29">
        <v>4</v>
      </c>
      <c r="F210" s="29">
        <v>4.4883303411130999</v>
      </c>
      <c r="G210" s="29">
        <v>95.511669658886802</v>
      </c>
    </row>
    <row r="211" spans="1:7" x14ac:dyDescent="0.25">
      <c r="A211" t="s">
        <v>1503</v>
      </c>
      <c r="B211" s="29">
        <v>599</v>
      </c>
      <c r="C211" s="29">
        <v>34</v>
      </c>
      <c r="D211" s="29">
        <v>565</v>
      </c>
      <c r="E211" s="29" t="s">
        <v>2072</v>
      </c>
      <c r="F211" s="29">
        <v>5.6761268781302103</v>
      </c>
      <c r="G211" s="29">
        <v>94.323873121869696</v>
      </c>
    </row>
    <row r="212" spans="1:7" x14ac:dyDescent="0.25">
      <c r="A212" t="s">
        <v>1504</v>
      </c>
      <c r="B212" s="29">
        <v>1388</v>
      </c>
      <c r="C212" s="29">
        <v>78</v>
      </c>
      <c r="D212" s="29">
        <v>1310</v>
      </c>
      <c r="E212" s="29" t="s">
        <v>2072</v>
      </c>
      <c r="F212" s="29">
        <v>5.6195965417867404</v>
      </c>
      <c r="G212" s="29">
        <v>94.380403458213195</v>
      </c>
    </row>
    <row r="213" spans="1:7" x14ac:dyDescent="0.25">
      <c r="A213" t="s">
        <v>1505</v>
      </c>
      <c r="B213" s="29">
        <v>1656</v>
      </c>
      <c r="C213" s="29">
        <v>116</v>
      </c>
      <c r="D213" s="29">
        <v>1540</v>
      </c>
      <c r="E213" s="29" t="s">
        <v>2072</v>
      </c>
      <c r="F213" s="29">
        <v>7.0048309178743899</v>
      </c>
      <c r="G213" s="29">
        <v>92.995169082125599</v>
      </c>
    </row>
    <row r="214" spans="1:7" x14ac:dyDescent="0.25">
      <c r="A214" t="s">
        <v>1506</v>
      </c>
      <c r="B214" s="29">
        <v>1278</v>
      </c>
      <c r="C214" s="29">
        <v>65</v>
      </c>
      <c r="D214" s="29">
        <v>1213</v>
      </c>
      <c r="E214" s="29" t="s">
        <v>2072</v>
      </c>
      <c r="F214" s="29">
        <v>5.0860719874804303</v>
      </c>
      <c r="G214" s="29">
        <v>94.913928012519506</v>
      </c>
    </row>
    <row r="215" spans="1:7" x14ac:dyDescent="0.25">
      <c r="A215" t="s">
        <v>1507</v>
      </c>
      <c r="B215" s="29">
        <v>917</v>
      </c>
      <c r="C215" s="29">
        <v>33</v>
      </c>
      <c r="D215" s="29">
        <v>884</v>
      </c>
      <c r="E215" s="29" t="s">
        <v>2072</v>
      </c>
      <c r="F215" s="29">
        <v>3.5986913849509201</v>
      </c>
      <c r="G215" s="29">
        <v>96.401308615049004</v>
      </c>
    </row>
    <row r="216" spans="1:7" x14ac:dyDescent="0.25">
      <c r="A216" t="s">
        <v>1508</v>
      </c>
      <c r="B216" s="29">
        <v>846</v>
      </c>
      <c r="C216" s="29">
        <v>50</v>
      </c>
      <c r="D216" s="29">
        <v>796</v>
      </c>
      <c r="E216" s="29" t="s">
        <v>2072</v>
      </c>
      <c r="F216" s="29">
        <v>5.9101654846335698</v>
      </c>
      <c r="G216" s="29">
        <v>94.089834515366405</v>
      </c>
    </row>
    <row r="217" spans="1:7" x14ac:dyDescent="0.25">
      <c r="A217" t="s">
        <v>1509</v>
      </c>
      <c r="B217" s="29">
        <v>793</v>
      </c>
      <c r="C217" s="29">
        <v>37</v>
      </c>
      <c r="D217" s="29">
        <v>756</v>
      </c>
      <c r="E217" s="29" t="s">
        <v>2072</v>
      </c>
      <c r="F217" s="29">
        <v>4.6658259773013802</v>
      </c>
      <c r="G217" s="29">
        <v>95.334174022698605</v>
      </c>
    </row>
    <row r="218" spans="1:7" x14ac:dyDescent="0.25">
      <c r="A218" t="s">
        <v>1510</v>
      </c>
      <c r="B218" s="29">
        <v>1706</v>
      </c>
      <c r="C218" s="29">
        <v>78</v>
      </c>
      <c r="D218" s="29">
        <v>1628</v>
      </c>
      <c r="E218" s="29" t="s">
        <v>2072</v>
      </c>
      <c r="F218" s="29">
        <v>4.5720984759671701</v>
      </c>
      <c r="G218" s="29">
        <v>95.427901524032805</v>
      </c>
    </row>
    <row r="219" spans="1:7" x14ac:dyDescent="0.25">
      <c r="A219" t="s">
        <v>1511</v>
      </c>
      <c r="B219" s="29">
        <v>4022</v>
      </c>
      <c r="C219" s="29">
        <v>213</v>
      </c>
      <c r="D219" s="29">
        <v>3789</v>
      </c>
      <c r="E219" s="29">
        <v>20</v>
      </c>
      <c r="F219" s="29">
        <v>5.3223388305846999</v>
      </c>
      <c r="G219" s="29">
        <v>94.677661169415302</v>
      </c>
    </row>
    <row r="220" spans="1:7" x14ac:dyDescent="0.25">
      <c r="A220" t="s">
        <v>1512</v>
      </c>
      <c r="B220" s="29">
        <v>7236</v>
      </c>
      <c r="C220" s="29">
        <v>429</v>
      </c>
      <c r="D220" s="29">
        <v>6805</v>
      </c>
      <c r="E220" s="29">
        <v>2</v>
      </c>
      <c r="F220" s="29">
        <v>5.9303290019353003</v>
      </c>
      <c r="G220" s="29">
        <v>94.069670998064694</v>
      </c>
    </row>
    <row r="221" spans="1:7" x14ac:dyDescent="0.25">
      <c r="A221" t="s">
        <v>1513</v>
      </c>
      <c r="B221" s="29">
        <v>2301</v>
      </c>
      <c r="C221" s="29">
        <v>126</v>
      </c>
      <c r="D221" s="29">
        <v>2175</v>
      </c>
      <c r="E221" s="29" t="s">
        <v>2072</v>
      </c>
      <c r="F221" s="29">
        <v>5.4758800521512301</v>
      </c>
      <c r="G221" s="29">
        <v>94.524119947848703</v>
      </c>
    </row>
    <row r="222" spans="1:7" x14ac:dyDescent="0.25">
      <c r="A222" t="s">
        <v>1514</v>
      </c>
      <c r="B222" s="29">
        <v>766</v>
      </c>
      <c r="C222" s="29">
        <v>48</v>
      </c>
      <c r="D222" s="29">
        <v>718</v>
      </c>
      <c r="E222" s="29" t="s">
        <v>2072</v>
      </c>
      <c r="F222" s="29">
        <v>6.2663185378590001</v>
      </c>
      <c r="G222" s="29">
        <v>93.733681462140893</v>
      </c>
    </row>
    <row r="223" spans="1:7" x14ac:dyDescent="0.25">
      <c r="A223" t="s">
        <v>1515</v>
      </c>
      <c r="B223" s="29">
        <v>804</v>
      </c>
      <c r="C223" s="29">
        <v>52</v>
      </c>
      <c r="D223" s="29">
        <v>751</v>
      </c>
      <c r="E223" s="29">
        <v>1</v>
      </c>
      <c r="F223" s="29">
        <v>6.4757160647571599</v>
      </c>
      <c r="G223" s="29">
        <v>93.524283935242806</v>
      </c>
    </row>
    <row r="224" spans="1:7" x14ac:dyDescent="0.25">
      <c r="A224" t="s">
        <v>1516</v>
      </c>
      <c r="B224" s="29">
        <v>871</v>
      </c>
      <c r="C224" s="29">
        <v>51</v>
      </c>
      <c r="D224" s="29">
        <v>820</v>
      </c>
      <c r="E224" s="29" t="s">
        <v>2072</v>
      </c>
      <c r="F224" s="29">
        <v>5.8553386911595799</v>
      </c>
      <c r="G224" s="29">
        <v>94.144661308840398</v>
      </c>
    </row>
    <row r="225" spans="1:7" x14ac:dyDescent="0.25">
      <c r="A225" t="s">
        <v>1517</v>
      </c>
      <c r="B225" s="29">
        <v>204</v>
      </c>
      <c r="C225" s="29">
        <v>7</v>
      </c>
      <c r="D225" s="29">
        <v>197</v>
      </c>
      <c r="E225" s="29" t="s">
        <v>2072</v>
      </c>
      <c r="F225" s="29">
        <v>3.4313725490196001</v>
      </c>
      <c r="G225" s="29">
        <v>96.568627450980301</v>
      </c>
    </row>
    <row r="226" spans="1:7" x14ac:dyDescent="0.25">
      <c r="A226" t="s">
        <v>1518</v>
      </c>
      <c r="B226" s="29">
        <v>1437</v>
      </c>
      <c r="C226" s="29">
        <v>103</v>
      </c>
      <c r="D226" s="29">
        <v>1334</v>
      </c>
      <c r="E226" s="29" t="s">
        <v>2072</v>
      </c>
      <c r="F226" s="29">
        <v>7.1677105080027799</v>
      </c>
      <c r="G226" s="29">
        <v>92.832289491997201</v>
      </c>
    </row>
    <row r="227" spans="1:7" x14ac:dyDescent="0.25">
      <c r="A227" t="s">
        <v>1519</v>
      </c>
      <c r="B227" s="29">
        <v>3634</v>
      </c>
      <c r="C227" s="29">
        <v>230</v>
      </c>
      <c r="D227" s="29">
        <v>3403</v>
      </c>
      <c r="E227" s="29">
        <v>1</v>
      </c>
      <c r="F227" s="29">
        <v>6.3308560418387003</v>
      </c>
      <c r="G227" s="29">
        <v>93.6691439581613</v>
      </c>
    </row>
    <row r="228" spans="1:7" x14ac:dyDescent="0.25">
      <c r="A228" t="s">
        <v>1520</v>
      </c>
      <c r="B228" s="29">
        <v>186</v>
      </c>
      <c r="C228" s="29">
        <v>9</v>
      </c>
      <c r="D228" s="29">
        <v>177</v>
      </c>
      <c r="E228" s="29" t="s">
        <v>2072</v>
      </c>
      <c r="F228" s="29">
        <v>4.8387096774193497</v>
      </c>
      <c r="G228" s="29">
        <v>95.161290322580598</v>
      </c>
    </row>
    <row r="229" spans="1:7" x14ac:dyDescent="0.25">
      <c r="A229" t="s">
        <v>1521</v>
      </c>
      <c r="B229" s="29">
        <v>1413</v>
      </c>
      <c r="C229" s="29">
        <v>69</v>
      </c>
      <c r="D229" s="29">
        <v>1344</v>
      </c>
      <c r="E229" s="29" t="s">
        <v>2072</v>
      </c>
      <c r="F229" s="29">
        <v>4.8832271762208004</v>
      </c>
      <c r="G229" s="29">
        <v>95.116772823779201</v>
      </c>
    </row>
    <row r="230" spans="1:7" x14ac:dyDescent="0.25">
      <c r="A230" t="s">
        <v>1522</v>
      </c>
      <c r="B230" s="29">
        <v>1830</v>
      </c>
      <c r="C230" s="29">
        <v>115</v>
      </c>
      <c r="D230" s="29">
        <v>1714</v>
      </c>
      <c r="E230" s="29">
        <v>1</v>
      </c>
      <c r="F230" s="29">
        <v>6.2875888463641303</v>
      </c>
      <c r="G230" s="29">
        <v>93.712411153635799</v>
      </c>
    </row>
    <row r="231" spans="1:7" x14ac:dyDescent="0.25">
      <c r="A231" t="s">
        <v>1523</v>
      </c>
      <c r="B231" s="29">
        <v>1042</v>
      </c>
      <c r="C231" s="29">
        <v>51</v>
      </c>
      <c r="D231" s="29">
        <v>991</v>
      </c>
      <c r="E231" s="29" t="s">
        <v>2072</v>
      </c>
      <c r="F231" s="29">
        <v>4.8944337811900098</v>
      </c>
      <c r="G231" s="29">
        <v>95.105566218809898</v>
      </c>
    </row>
    <row r="232" spans="1:7" x14ac:dyDescent="0.25">
      <c r="A232" t="s">
        <v>1524</v>
      </c>
      <c r="B232" s="29">
        <v>237</v>
      </c>
      <c r="C232" s="29">
        <v>12</v>
      </c>
      <c r="D232" s="29">
        <v>225</v>
      </c>
      <c r="E232" s="29" t="s">
        <v>2072</v>
      </c>
      <c r="F232" s="29">
        <v>5.0632911392404996</v>
      </c>
      <c r="G232" s="29">
        <v>94.936708860759495</v>
      </c>
    </row>
    <row r="233" spans="1:7" x14ac:dyDescent="0.25">
      <c r="A233" t="s">
        <v>1525</v>
      </c>
      <c r="B233" s="29">
        <v>1054</v>
      </c>
      <c r="C233" s="29">
        <v>60</v>
      </c>
      <c r="D233" s="29">
        <v>994</v>
      </c>
      <c r="E233" s="29" t="s">
        <v>2072</v>
      </c>
      <c r="F233" s="29">
        <v>5.6925996204933504</v>
      </c>
      <c r="G233" s="29">
        <v>94.307400379506603</v>
      </c>
    </row>
    <row r="234" spans="1:7" x14ac:dyDescent="0.25">
      <c r="A234" t="s">
        <v>1526</v>
      </c>
      <c r="B234" s="29">
        <v>3253</v>
      </c>
      <c r="C234" s="29">
        <v>169</v>
      </c>
      <c r="D234" s="29">
        <v>3084</v>
      </c>
      <c r="E234" s="29" t="s">
        <v>2072</v>
      </c>
      <c r="F234" s="29">
        <v>5.1952044266830599</v>
      </c>
      <c r="G234" s="29">
        <v>94.804795573316895</v>
      </c>
    </row>
    <row r="235" spans="1:7" x14ac:dyDescent="0.25">
      <c r="A235" t="s">
        <v>1527</v>
      </c>
      <c r="B235" s="29">
        <v>807</v>
      </c>
      <c r="C235" s="29">
        <v>38</v>
      </c>
      <c r="D235" s="29">
        <v>769</v>
      </c>
      <c r="E235" s="29" t="s">
        <v>2072</v>
      </c>
      <c r="F235" s="29">
        <v>4.7087980173482</v>
      </c>
      <c r="G235" s="29">
        <v>95.291201982651799</v>
      </c>
    </row>
    <row r="236" spans="1:7" x14ac:dyDescent="0.25">
      <c r="A236" t="s">
        <v>1528</v>
      </c>
      <c r="B236" s="29">
        <v>991</v>
      </c>
      <c r="C236" s="29">
        <v>63</v>
      </c>
      <c r="D236" s="29">
        <v>928</v>
      </c>
      <c r="E236" s="29" t="s">
        <v>2072</v>
      </c>
      <c r="F236" s="29">
        <v>6.3572149344096802</v>
      </c>
      <c r="G236" s="29">
        <v>93.642785065590303</v>
      </c>
    </row>
    <row r="237" spans="1:7" x14ac:dyDescent="0.25">
      <c r="A237" t="s">
        <v>1529</v>
      </c>
      <c r="B237" s="29">
        <v>1922</v>
      </c>
      <c r="C237" s="29">
        <v>88</v>
      </c>
      <c r="D237" s="29">
        <v>1833</v>
      </c>
      <c r="E237" s="29">
        <v>1</v>
      </c>
      <c r="F237" s="29">
        <v>4.5809474232170704</v>
      </c>
      <c r="G237" s="29">
        <v>95.419052576782903</v>
      </c>
    </row>
    <row r="238" spans="1:7" x14ac:dyDescent="0.25">
      <c r="A238" t="s">
        <v>1112</v>
      </c>
      <c r="B238" s="29">
        <v>211</v>
      </c>
      <c r="C238" s="29">
        <v>24</v>
      </c>
      <c r="D238" s="29">
        <v>187</v>
      </c>
      <c r="E238" s="29" t="s">
        <v>2072</v>
      </c>
      <c r="F238" s="29">
        <v>11.3744075829383</v>
      </c>
      <c r="G238" s="29">
        <v>88.625592417061597</v>
      </c>
    </row>
    <row r="239" spans="1:7" x14ac:dyDescent="0.25">
      <c r="A239" t="s">
        <v>1113</v>
      </c>
      <c r="B239" s="29">
        <v>55864</v>
      </c>
      <c r="C239" s="29">
        <v>3104</v>
      </c>
      <c r="D239" s="29">
        <v>52727</v>
      </c>
      <c r="E239" s="29">
        <v>33</v>
      </c>
      <c r="F239" s="29">
        <v>5.5596353280435498</v>
      </c>
      <c r="G239" s="29">
        <v>94.440364671956402</v>
      </c>
    </row>
    <row r="240" spans="1:7" x14ac:dyDescent="0.25">
      <c r="A240" t="s">
        <v>1530</v>
      </c>
      <c r="B240" s="29">
        <v>2676</v>
      </c>
      <c r="C240" s="29">
        <v>147</v>
      </c>
      <c r="D240" s="29">
        <v>2524</v>
      </c>
      <c r="E240" s="29">
        <v>5</v>
      </c>
      <c r="F240" s="29">
        <v>5.5035567203294598</v>
      </c>
      <c r="G240" s="29">
        <v>94.496443279670501</v>
      </c>
    </row>
    <row r="241" spans="1:7" x14ac:dyDescent="0.25">
      <c r="A241" t="s">
        <v>1531</v>
      </c>
      <c r="B241" s="29">
        <v>2426</v>
      </c>
      <c r="C241" s="29">
        <v>147</v>
      </c>
      <c r="D241" s="29">
        <v>2273</v>
      </c>
      <c r="E241" s="29">
        <v>6</v>
      </c>
      <c r="F241" s="29">
        <v>6.0743801652892504</v>
      </c>
      <c r="G241" s="29">
        <v>93.925619834710702</v>
      </c>
    </row>
    <row r="242" spans="1:7" x14ac:dyDescent="0.25">
      <c r="A242" t="s">
        <v>1532</v>
      </c>
      <c r="B242" s="29">
        <v>1149</v>
      </c>
      <c r="C242" s="29">
        <v>74</v>
      </c>
      <c r="D242" s="29">
        <v>1075</v>
      </c>
      <c r="E242" s="29" t="s">
        <v>2072</v>
      </c>
      <c r="F242" s="29">
        <v>6.4403829416884202</v>
      </c>
      <c r="G242" s="29">
        <v>93.559617058311503</v>
      </c>
    </row>
    <row r="243" spans="1:7" x14ac:dyDescent="0.25">
      <c r="A243" t="s">
        <v>1533</v>
      </c>
      <c r="B243" s="29">
        <v>710</v>
      </c>
      <c r="C243" s="29">
        <v>35</v>
      </c>
      <c r="D243" s="29">
        <v>675</v>
      </c>
      <c r="E243" s="29" t="s">
        <v>2072</v>
      </c>
      <c r="F243" s="29">
        <v>4.9295774647887303</v>
      </c>
      <c r="G243" s="29">
        <v>95.070422535211193</v>
      </c>
    </row>
    <row r="244" spans="1:7" x14ac:dyDescent="0.25">
      <c r="A244" t="s">
        <v>1534</v>
      </c>
      <c r="B244" s="29">
        <v>5544</v>
      </c>
      <c r="C244" s="29">
        <v>266</v>
      </c>
      <c r="D244" s="29">
        <v>5273</v>
      </c>
      <c r="E244" s="29">
        <v>5</v>
      </c>
      <c r="F244" s="29">
        <v>4.8023108864415898</v>
      </c>
      <c r="G244" s="29">
        <v>95.197689113558397</v>
      </c>
    </row>
    <row r="245" spans="1:7" x14ac:dyDescent="0.25">
      <c r="A245" t="s">
        <v>1535</v>
      </c>
      <c r="B245" s="29">
        <v>562</v>
      </c>
      <c r="C245" s="29">
        <v>46</v>
      </c>
      <c r="D245" s="29">
        <v>516</v>
      </c>
      <c r="E245" s="29" t="s">
        <v>2072</v>
      </c>
      <c r="F245" s="29">
        <v>8.1850533807829091</v>
      </c>
      <c r="G245" s="29">
        <v>91.814946619216997</v>
      </c>
    </row>
    <row r="246" spans="1:7" x14ac:dyDescent="0.25">
      <c r="A246" t="s">
        <v>1536</v>
      </c>
      <c r="B246" s="29">
        <v>1351</v>
      </c>
      <c r="C246" s="29">
        <v>61</v>
      </c>
      <c r="D246" s="29">
        <v>1290</v>
      </c>
      <c r="E246" s="29" t="s">
        <v>2072</v>
      </c>
      <c r="F246" s="29">
        <v>4.51517394522575</v>
      </c>
      <c r="G246" s="29">
        <v>95.484826054774203</v>
      </c>
    </row>
    <row r="247" spans="1:7" x14ac:dyDescent="0.25">
      <c r="A247" t="s">
        <v>1537</v>
      </c>
      <c r="B247" s="29">
        <v>1712</v>
      </c>
      <c r="C247" s="29">
        <v>112</v>
      </c>
      <c r="D247" s="29">
        <v>1600</v>
      </c>
      <c r="E247" s="29" t="s">
        <v>2072</v>
      </c>
      <c r="F247" s="29">
        <v>6.5420560747663501</v>
      </c>
      <c r="G247" s="29">
        <v>93.457943925233593</v>
      </c>
    </row>
    <row r="248" spans="1:7" x14ac:dyDescent="0.25">
      <c r="A248" t="s">
        <v>1538</v>
      </c>
      <c r="B248" s="29">
        <v>1326</v>
      </c>
      <c r="C248" s="29">
        <v>65</v>
      </c>
      <c r="D248" s="29">
        <v>1261</v>
      </c>
      <c r="E248" s="29" t="s">
        <v>2072</v>
      </c>
      <c r="F248" s="29">
        <v>4.9019607843137196</v>
      </c>
      <c r="G248" s="29">
        <v>95.0980392156862</v>
      </c>
    </row>
    <row r="249" spans="1:7" x14ac:dyDescent="0.25">
      <c r="A249" t="s">
        <v>1539</v>
      </c>
      <c r="B249" s="29">
        <v>864</v>
      </c>
      <c r="C249" s="29">
        <v>36</v>
      </c>
      <c r="D249" s="29">
        <v>828</v>
      </c>
      <c r="E249" s="29" t="s">
        <v>2072</v>
      </c>
      <c r="F249" s="29">
        <v>4.1666666666666599</v>
      </c>
      <c r="G249" s="29">
        <v>95.8333333333333</v>
      </c>
    </row>
    <row r="250" spans="1:7" x14ac:dyDescent="0.25">
      <c r="A250" t="s">
        <v>1540</v>
      </c>
      <c r="B250" s="29">
        <v>922</v>
      </c>
      <c r="C250" s="29">
        <v>46</v>
      </c>
      <c r="D250" s="29">
        <v>874</v>
      </c>
      <c r="E250" s="29">
        <v>2</v>
      </c>
      <c r="F250" s="29">
        <v>5</v>
      </c>
      <c r="G250" s="29">
        <v>95</v>
      </c>
    </row>
    <row r="251" spans="1:7" x14ac:dyDescent="0.25">
      <c r="A251" t="s">
        <v>1541</v>
      </c>
      <c r="B251" s="29">
        <v>806</v>
      </c>
      <c r="C251" s="29">
        <v>44</v>
      </c>
      <c r="D251" s="29">
        <v>762</v>
      </c>
      <c r="E251" s="29" t="s">
        <v>2072</v>
      </c>
      <c r="F251" s="29">
        <v>5.4590570719602898</v>
      </c>
      <c r="G251" s="29">
        <v>94.540942928039698</v>
      </c>
    </row>
    <row r="252" spans="1:7" x14ac:dyDescent="0.25">
      <c r="A252" t="s">
        <v>1542</v>
      </c>
      <c r="B252" s="29">
        <v>1711</v>
      </c>
      <c r="C252" s="29">
        <v>99</v>
      </c>
      <c r="D252" s="29">
        <v>1612</v>
      </c>
      <c r="E252" s="29" t="s">
        <v>2072</v>
      </c>
      <c r="F252" s="29">
        <v>5.7860900058445299</v>
      </c>
      <c r="G252" s="29">
        <v>94.213909994155401</v>
      </c>
    </row>
    <row r="253" spans="1:7" x14ac:dyDescent="0.25">
      <c r="A253" t="s">
        <v>1543</v>
      </c>
      <c r="B253" s="29">
        <v>4048</v>
      </c>
      <c r="C253" s="29">
        <v>226</v>
      </c>
      <c r="D253" s="29">
        <v>3811</v>
      </c>
      <c r="E253" s="29">
        <v>11</v>
      </c>
      <c r="F253" s="29">
        <v>5.5982164973990498</v>
      </c>
      <c r="G253" s="29">
        <v>94.401783502600907</v>
      </c>
    </row>
    <row r="254" spans="1:7" x14ac:dyDescent="0.25">
      <c r="A254" t="s">
        <v>1544</v>
      </c>
      <c r="B254" s="29">
        <v>7404</v>
      </c>
      <c r="C254" s="29">
        <v>484</v>
      </c>
      <c r="D254" s="29">
        <v>6920</v>
      </c>
      <c r="E254" s="29" t="s">
        <v>2072</v>
      </c>
      <c r="F254" s="29">
        <v>6.5370070232306796</v>
      </c>
      <c r="G254" s="29">
        <v>93.4629929767693</v>
      </c>
    </row>
    <row r="255" spans="1:7" x14ac:dyDescent="0.25">
      <c r="A255" t="s">
        <v>1545</v>
      </c>
      <c r="B255" s="29">
        <v>2308</v>
      </c>
      <c r="C255" s="29">
        <v>109</v>
      </c>
      <c r="D255" s="29">
        <v>2199</v>
      </c>
      <c r="E255" s="29" t="s">
        <v>2072</v>
      </c>
      <c r="F255" s="29">
        <v>4.7227036395147302</v>
      </c>
      <c r="G255" s="29">
        <v>95.277296360485195</v>
      </c>
    </row>
    <row r="256" spans="1:7" x14ac:dyDescent="0.25">
      <c r="A256" t="s">
        <v>1546</v>
      </c>
      <c r="B256" s="29">
        <v>756</v>
      </c>
      <c r="C256" s="29">
        <v>36</v>
      </c>
      <c r="D256" s="29">
        <v>719</v>
      </c>
      <c r="E256" s="29">
        <v>1</v>
      </c>
      <c r="F256" s="29">
        <v>4.7682119205297999</v>
      </c>
      <c r="G256" s="29">
        <v>95.231788079470206</v>
      </c>
    </row>
    <row r="257" spans="1:7" x14ac:dyDescent="0.25">
      <c r="A257" t="s">
        <v>1547</v>
      </c>
      <c r="B257" s="29">
        <v>849</v>
      </c>
      <c r="C257" s="29">
        <v>52</v>
      </c>
      <c r="D257" s="29">
        <v>796</v>
      </c>
      <c r="E257" s="29">
        <v>1</v>
      </c>
      <c r="F257" s="29">
        <v>6.1320754716981103</v>
      </c>
      <c r="G257" s="29">
        <v>93.867924528301799</v>
      </c>
    </row>
    <row r="258" spans="1:7" x14ac:dyDescent="0.25">
      <c r="A258" t="s">
        <v>1548</v>
      </c>
      <c r="B258" s="29">
        <v>857</v>
      </c>
      <c r="C258" s="29">
        <v>48</v>
      </c>
      <c r="D258" s="29">
        <v>809</v>
      </c>
      <c r="E258" s="29" t="s">
        <v>2072</v>
      </c>
      <c r="F258" s="29">
        <v>5.6009334889148104</v>
      </c>
      <c r="G258" s="29">
        <v>94.399066511085095</v>
      </c>
    </row>
    <row r="259" spans="1:7" x14ac:dyDescent="0.25">
      <c r="A259" t="s">
        <v>1549</v>
      </c>
      <c r="B259" s="29">
        <v>245</v>
      </c>
      <c r="C259" s="29">
        <v>13</v>
      </c>
      <c r="D259" s="29">
        <v>232</v>
      </c>
      <c r="E259" s="29" t="s">
        <v>2072</v>
      </c>
      <c r="F259" s="29">
        <v>5.3061224489795897</v>
      </c>
      <c r="G259" s="29">
        <v>94.693877551020407</v>
      </c>
    </row>
    <row r="260" spans="1:7" x14ac:dyDescent="0.25">
      <c r="A260" t="s">
        <v>1550</v>
      </c>
      <c r="B260" s="29">
        <v>1389</v>
      </c>
      <c r="C260" s="29">
        <v>94</v>
      </c>
      <c r="D260" s="29">
        <v>1295</v>
      </c>
      <c r="E260" s="29" t="s">
        <v>2072</v>
      </c>
      <c r="F260" s="29">
        <v>6.7674586033117299</v>
      </c>
      <c r="G260" s="29">
        <v>93.232541396688205</v>
      </c>
    </row>
    <row r="261" spans="1:7" x14ac:dyDescent="0.25">
      <c r="A261" t="s">
        <v>1551</v>
      </c>
      <c r="B261" s="29">
        <v>3765</v>
      </c>
      <c r="C261" s="29">
        <v>224</v>
      </c>
      <c r="D261" s="29">
        <v>3541</v>
      </c>
      <c r="E261" s="29" t="s">
        <v>2072</v>
      </c>
      <c r="F261" s="29">
        <v>5.9495351925630802</v>
      </c>
      <c r="G261" s="29">
        <v>94.050464807436896</v>
      </c>
    </row>
    <row r="262" spans="1:7" x14ac:dyDescent="0.25">
      <c r="A262" t="s">
        <v>1552</v>
      </c>
      <c r="B262" s="29">
        <v>196</v>
      </c>
      <c r="C262" s="29">
        <v>11</v>
      </c>
      <c r="D262" s="29">
        <v>184</v>
      </c>
      <c r="E262" s="29">
        <v>1</v>
      </c>
      <c r="F262" s="29">
        <v>5.6410256410256396</v>
      </c>
      <c r="G262" s="29">
        <v>94.358974358974294</v>
      </c>
    </row>
    <row r="263" spans="1:7" x14ac:dyDescent="0.25">
      <c r="A263" t="s">
        <v>1553</v>
      </c>
      <c r="B263" s="29">
        <v>1391</v>
      </c>
      <c r="C263" s="29">
        <v>75</v>
      </c>
      <c r="D263" s="29">
        <v>1316</v>
      </c>
      <c r="E263" s="29" t="s">
        <v>2072</v>
      </c>
      <c r="F263" s="29">
        <v>5.3918044572250103</v>
      </c>
      <c r="G263" s="29">
        <v>94.608195542774993</v>
      </c>
    </row>
    <row r="264" spans="1:7" x14ac:dyDescent="0.25">
      <c r="A264" t="s">
        <v>1554</v>
      </c>
      <c r="B264" s="29">
        <v>1836</v>
      </c>
      <c r="C264" s="29">
        <v>119</v>
      </c>
      <c r="D264" s="29">
        <v>1717</v>
      </c>
      <c r="E264" s="29" t="s">
        <v>2072</v>
      </c>
      <c r="F264" s="29">
        <v>6.4814814814814801</v>
      </c>
      <c r="G264" s="29">
        <v>93.518518518518505</v>
      </c>
    </row>
    <row r="265" spans="1:7" x14ac:dyDescent="0.25">
      <c r="A265" t="s">
        <v>1555</v>
      </c>
      <c r="B265" s="29">
        <v>978</v>
      </c>
      <c r="C265" s="29">
        <v>50</v>
      </c>
      <c r="D265" s="29">
        <v>928</v>
      </c>
      <c r="E265" s="29" t="s">
        <v>2072</v>
      </c>
      <c r="F265" s="29">
        <v>5.1124744376278102</v>
      </c>
      <c r="G265" s="29">
        <v>94.887525562372105</v>
      </c>
    </row>
    <row r="266" spans="1:7" x14ac:dyDescent="0.25">
      <c r="A266" t="s">
        <v>1556</v>
      </c>
      <c r="B266" s="29">
        <v>238</v>
      </c>
      <c r="C266" s="29">
        <v>12</v>
      </c>
      <c r="D266" s="29">
        <v>226</v>
      </c>
      <c r="E266" s="29" t="s">
        <v>2072</v>
      </c>
      <c r="F266" s="29">
        <v>5.04201680672268</v>
      </c>
      <c r="G266" s="29">
        <v>94.9579831932773</v>
      </c>
    </row>
    <row r="267" spans="1:7" x14ac:dyDescent="0.25">
      <c r="A267" t="s">
        <v>1557</v>
      </c>
      <c r="B267" s="29">
        <v>995</v>
      </c>
      <c r="C267" s="29">
        <v>46</v>
      </c>
      <c r="D267" s="29">
        <v>949</v>
      </c>
      <c r="E267" s="29" t="s">
        <v>2072</v>
      </c>
      <c r="F267" s="29">
        <v>4.6231155778894397</v>
      </c>
      <c r="G267" s="29">
        <v>95.376884422110507</v>
      </c>
    </row>
    <row r="268" spans="1:7" x14ac:dyDescent="0.25">
      <c r="A268" t="s">
        <v>1558</v>
      </c>
      <c r="B268" s="29">
        <v>3289</v>
      </c>
      <c r="C268" s="29">
        <v>174</v>
      </c>
      <c r="D268" s="29">
        <v>3115</v>
      </c>
      <c r="E268" s="29" t="s">
        <v>2072</v>
      </c>
      <c r="F268" s="29">
        <v>5.2903618121009401</v>
      </c>
      <c r="G268" s="29">
        <v>94.709638187899003</v>
      </c>
    </row>
    <row r="269" spans="1:7" x14ac:dyDescent="0.25">
      <c r="A269" t="s">
        <v>1559</v>
      </c>
      <c r="B269" s="29">
        <v>819</v>
      </c>
      <c r="C269" s="29">
        <v>40</v>
      </c>
      <c r="D269" s="29">
        <v>779</v>
      </c>
      <c r="E269" s="29" t="s">
        <v>2072</v>
      </c>
      <c r="F269" s="29">
        <v>4.88400488400488</v>
      </c>
      <c r="G269" s="29">
        <v>95.115995115995105</v>
      </c>
    </row>
    <row r="270" spans="1:7" x14ac:dyDescent="0.25">
      <c r="A270" t="s">
        <v>1560</v>
      </c>
      <c r="B270" s="29">
        <v>1008</v>
      </c>
      <c r="C270" s="29">
        <v>64</v>
      </c>
      <c r="D270" s="29">
        <v>944</v>
      </c>
      <c r="E270" s="29" t="s">
        <v>2072</v>
      </c>
      <c r="F270" s="29">
        <v>6.34920634920634</v>
      </c>
      <c r="G270" s="29">
        <v>93.650793650793602</v>
      </c>
    </row>
    <row r="271" spans="1:7" x14ac:dyDescent="0.25">
      <c r="A271" t="s">
        <v>1561</v>
      </c>
      <c r="B271" s="29">
        <v>1917</v>
      </c>
      <c r="C271" s="29">
        <v>111</v>
      </c>
      <c r="D271" s="29">
        <v>1801</v>
      </c>
      <c r="E271" s="29">
        <v>5</v>
      </c>
      <c r="F271" s="29">
        <v>5.8054393305439298</v>
      </c>
      <c r="G271" s="29">
        <v>94.194560669455996</v>
      </c>
    </row>
    <row r="272" spans="1:7" x14ac:dyDescent="0.25">
      <c r="A272" t="s">
        <v>1128</v>
      </c>
      <c r="B272" s="29">
        <v>251</v>
      </c>
      <c r="C272" s="29">
        <v>24</v>
      </c>
      <c r="D272" s="29">
        <v>227</v>
      </c>
      <c r="E272" s="29" t="s">
        <v>2072</v>
      </c>
      <c r="F272" s="29">
        <v>9.5617529880478092</v>
      </c>
      <c r="G272" s="29">
        <v>90.4382470119521</v>
      </c>
    </row>
    <row r="273" spans="1:7" x14ac:dyDescent="0.25">
      <c r="A273" t="s">
        <v>1129</v>
      </c>
      <c r="B273" s="29">
        <v>56298</v>
      </c>
      <c r="C273" s="29">
        <v>3190</v>
      </c>
      <c r="D273" s="29">
        <v>53071</v>
      </c>
      <c r="E273" s="29">
        <v>37</v>
      </c>
      <c r="F273" s="29">
        <v>5.6700023106592399</v>
      </c>
      <c r="G273" s="29">
        <v>94.329997689340701</v>
      </c>
    </row>
    <row r="274" spans="1:7" x14ac:dyDescent="0.25">
      <c r="A274" t="s">
        <v>1562</v>
      </c>
      <c r="B274" s="29">
        <v>2706</v>
      </c>
      <c r="C274" s="29">
        <v>154</v>
      </c>
      <c r="D274" s="29">
        <v>2539</v>
      </c>
      <c r="E274" s="29">
        <v>13</v>
      </c>
      <c r="F274" s="29">
        <v>5.7185295209803098</v>
      </c>
      <c r="G274" s="29">
        <v>94.281470479019603</v>
      </c>
    </row>
    <row r="275" spans="1:7" x14ac:dyDescent="0.25">
      <c r="A275" t="s">
        <v>1563</v>
      </c>
      <c r="B275" s="29">
        <v>2485</v>
      </c>
      <c r="C275" s="29">
        <v>154</v>
      </c>
      <c r="D275" s="29">
        <v>2324</v>
      </c>
      <c r="E275" s="29">
        <v>7</v>
      </c>
      <c r="F275" s="29">
        <v>6.2146892655367196</v>
      </c>
      <c r="G275" s="29">
        <v>93.785310734463195</v>
      </c>
    </row>
    <row r="276" spans="1:7" x14ac:dyDescent="0.25">
      <c r="A276" t="s">
        <v>1564</v>
      </c>
      <c r="B276" s="29">
        <v>1099</v>
      </c>
      <c r="C276" s="29">
        <v>62</v>
      </c>
      <c r="D276" s="29">
        <v>1037</v>
      </c>
      <c r="E276" s="29" t="s">
        <v>2072</v>
      </c>
      <c r="F276" s="29">
        <v>5.6414922656960798</v>
      </c>
      <c r="G276" s="29">
        <v>94.358507734303899</v>
      </c>
    </row>
    <row r="277" spans="1:7" x14ac:dyDescent="0.25">
      <c r="A277" t="s">
        <v>1565</v>
      </c>
      <c r="B277" s="29">
        <v>639</v>
      </c>
      <c r="C277" s="29">
        <v>48</v>
      </c>
      <c r="D277" s="29">
        <v>586</v>
      </c>
      <c r="E277" s="29">
        <v>5</v>
      </c>
      <c r="F277" s="29">
        <v>7.5709779179810699</v>
      </c>
      <c r="G277" s="29">
        <v>92.429022082018903</v>
      </c>
    </row>
    <row r="278" spans="1:7" x14ac:dyDescent="0.25">
      <c r="A278" t="s">
        <v>1566</v>
      </c>
      <c r="B278" s="29">
        <v>5382</v>
      </c>
      <c r="C278" s="29">
        <v>253</v>
      </c>
      <c r="D278" s="29">
        <v>5128</v>
      </c>
      <c r="E278" s="29">
        <v>1</v>
      </c>
      <c r="F278" s="29">
        <v>4.7017283032893502</v>
      </c>
      <c r="G278" s="29">
        <v>95.2982716967106</v>
      </c>
    </row>
    <row r="279" spans="1:7" x14ac:dyDescent="0.25">
      <c r="A279" t="s">
        <v>1567</v>
      </c>
      <c r="B279" s="29">
        <v>577</v>
      </c>
      <c r="C279" s="29">
        <v>43</v>
      </c>
      <c r="D279" s="29">
        <v>533</v>
      </c>
      <c r="E279" s="29">
        <v>1</v>
      </c>
      <c r="F279" s="29">
        <v>7.4652777777777697</v>
      </c>
      <c r="G279" s="29">
        <v>92.5347222222222</v>
      </c>
    </row>
    <row r="280" spans="1:7" x14ac:dyDescent="0.25">
      <c r="A280" t="s">
        <v>1568</v>
      </c>
      <c r="B280" s="29">
        <v>1299</v>
      </c>
      <c r="C280" s="29">
        <v>67</v>
      </c>
      <c r="D280" s="29">
        <v>1231</v>
      </c>
      <c r="E280" s="29">
        <v>1</v>
      </c>
      <c r="F280" s="29">
        <v>5.1617873651771902</v>
      </c>
      <c r="G280" s="29">
        <v>94.838212634822796</v>
      </c>
    </row>
    <row r="281" spans="1:7" x14ac:dyDescent="0.25">
      <c r="A281" t="s">
        <v>1569</v>
      </c>
      <c r="B281" s="29">
        <v>1648</v>
      </c>
      <c r="C281" s="29">
        <v>115</v>
      </c>
      <c r="D281" s="29">
        <v>1533</v>
      </c>
      <c r="E281" s="29" t="s">
        <v>2072</v>
      </c>
      <c r="F281" s="29">
        <v>6.97815533980582</v>
      </c>
      <c r="G281" s="29">
        <v>93.021844660194105</v>
      </c>
    </row>
    <row r="282" spans="1:7" x14ac:dyDescent="0.25">
      <c r="A282" t="s">
        <v>1570</v>
      </c>
      <c r="B282" s="29">
        <v>1258</v>
      </c>
      <c r="C282" s="29">
        <v>74</v>
      </c>
      <c r="D282" s="29">
        <v>1184</v>
      </c>
      <c r="E282" s="29" t="s">
        <v>2072</v>
      </c>
      <c r="F282" s="29">
        <v>5.8823529411764701</v>
      </c>
      <c r="G282" s="29">
        <v>94.117647058823493</v>
      </c>
    </row>
    <row r="283" spans="1:7" x14ac:dyDescent="0.25">
      <c r="A283" t="s">
        <v>1571</v>
      </c>
      <c r="B283" s="29">
        <v>876</v>
      </c>
      <c r="C283" s="29">
        <v>39</v>
      </c>
      <c r="D283" s="29">
        <v>837</v>
      </c>
      <c r="E283" s="29" t="s">
        <v>2072</v>
      </c>
      <c r="F283" s="29">
        <v>4.4520547945205404</v>
      </c>
      <c r="G283" s="29">
        <v>95.547945205479394</v>
      </c>
    </row>
    <row r="284" spans="1:7" x14ac:dyDescent="0.25">
      <c r="A284" t="s">
        <v>1572</v>
      </c>
      <c r="B284" s="29">
        <v>926</v>
      </c>
      <c r="C284" s="29">
        <v>41</v>
      </c>
      <c r="D284" s="29">
        <v>884</v>
      </c>
      <c r="E284" s="29">
        <v>1</v>
      </c>
      <c r="F284" s="29">
        <v>4.4324324324324298</v>
      </c>
      <c r="G284" s="29">
        <v>95.567567567567494</v>
      </c>
    </row>
    <row r="285" spans="1:7" x14ac:dyDescent="0.25">
      <c r="A285" t="s">
        <v>1573</v>
      </c>
      <c r="B285" s="29">
        <v>738</v>
      </c>
      <c r="C285" s="29">
        <v>41</v>
      </c>
      <c r="D285" s="29">
        <v>696</v>
      </c>
      <c r="E285" s="29">
        <v>1</v>
      </c>
      <c r="F285" s="29">
        <v>5.56309362279511</v>
      </c>
      <c r="G285" s="29">
        <v>94.436906377204807</v>
      </c>
    </row>
    <row r="286" spans="1:7" x14ac:dyDescent="0.25">
      <c r="A286" t="s">
        <v>1574</v>
      </c>
      <c r="B286" s="29">
        <v>1639</v>
      </c>
      <c r="C286" s="29">
        <v>100</v>
      </c>
      <c r="D286" s="29">
        <v>1539</v>
      </c>
      <c r="E286" s="29" t="s">
        <v>2072</v>
      </c>
      <c r="F286" s="29">
        <v>6.1012812690664999</v>
      </c>
      <c r="G286" s="29">
        <v>93.898718730933496</v>
      </c>
    </row>
    <row r="287" spans="1:7" x14ac:dyDescent="0.25">
      <c r="A287" t="s">
        <v>1575</v>
      </c>
      <c r="B287" s="29">
        <v>3791</v>
      </c>
      <c r="C287" s="29">
        <v>224</v>
      </c>
      <c r="D287" s="29">
        <v>3553</v>
      </c>
      <c r="E287" s="29">
        <v>14</v>
      </c>
      <c r="F287" s="29">
        <v>5.93063277733651</v>
      </c>
      <c r="G287" s="29">
        <v>94.069367222663402</v>
      </c>
    </row>
    <row r="288" spans="1:7" x14ac:dyDescent="0.25">
      <c r="A288" t="s">
        <v>1576</v>
      </c>
      <c r="B288" s="29">
        <v>7379</v>
      </c>
      <c r="C288" s="29">
        <v>460</v>
      </c>
      <c r="D288" s="29">
        <v>6918</v>
      </c>
      <c r="E288" s="29">
        <v>1</v>
      </c>
      <c r="F288" s="29">
        <v>6.2347519653022498</v>
      </c>
      <c r="G288" s="29">
        <v>93.765248034697706</v>
      </c>
    </row>
    <row r="289" spans="1:7" x14ac:dyDescent="0.25">
      <c r="A289" t="s">
        <v>1577</v>
      </c>
      <c r="B289" s="29">
        <v>2240</v>
      </c>
      <c r="C289" s="29">
        <v>110</v>
      </c>
      <c r="D289" s="29">
        <v>2130</v>
      </c>
      <c r="E289" s="29" t="s">
        <v>2072</v>
      </c>
      <c r="F289" s="29">
        <v>4.9107142857142803</v>
      </c>
      <c r="G289" s="29">
        <v>95.089285714285694</v>
      </c>
    </row>
    <row r="290" spans="1:7" x14ac:dyDescent="0.25">
      <c r="A290" t="s">
        <v>1578</v>
      </c>
      <c r="B290" s="29">
        <v>748</v>
      </c>
      <c r="C290" s="29">
        <v>41</v>
      </c>
      <c r="D290" s="29">
        <v>701</v>
      </c>
      <c r="E290" s="29">
        <v>6</v>
      </c>
      <c r="F290" s="29">
        <v>5.5256064690026898</v>
      </c>
      <c r="G290" s="29">
        <v>94.474393530997304</v>
      </c>
    </row>
    <row r="291" spans="1:7" x14ac:dyDescent="0.25">
      <c r="A291" t="s">
        <v>1579</v>
      </c>
      <c r="B291" s="29">
        <v>891</v>
      </c>
      <c r="C291" s="29">
        <v>43</v>
      </c>
      <c r="D291" s="29">
        <v>848</v>
      </c>
      <c r="E291" s="29" t="s">
        <v>2072</v>
      </c>
      <c r="F291" s="29">
        <v>4.8260381593714898</v>
      </c>
      <c r="G291" s="29">
        <v>95.173961840628493</v>
      </c>
    </row>
    <row r="292" spans="1:7" x14ac:dyDescent="0.25">
      <c r="A292" t="s">
        <v>1580</v>
      </c>
      <c r="B292" s="29">
        <v>871</v>
      </c>
      <c r="C292" s="29">
        <v>55</v>
      </c>
      <c r="D292" s="29">
        <v>815</v>
      </c>
      <c r="E292" s="29">
        <v>1</v>
      </c>
      <c r="F292" s="29">
        <v>6.3218390804597702</v>
      </c>
      <c r="G292" s="29">
        <v>93.678160919540204</v>
      </c>
    </row>
    <row r="293" spans="1:7" x14ac:dyDescent="0.25">
      <c r="A293" t="s">
        <v>1581</v>
      </c>
      <c r="B293" s="29">
        <v>231</v>
      </c>
      <c r="C293" s="29">
        <v>11</v>
      </c>
      <c r="D293" s="29">
        <v>220</v>
      </c>
      <c r="E293" s="29" t="s">
        <v>2072</v>
      </c>
      <c r="F293" s="29">
        <v>4.7619047619047601</v>
      </c>
      <c r="G293" s="29">
        <v>95.238095238095198</v>
      </c>
    </row>
    <row r="294" spans="1:7" x14ac:dyDescent="0.25">
      <c r="A294" t="s">
        <v>1582</v>
      </c>
      <c r="B294" s="29">
        <v>1277</v>
      </c>
      <c r="C294" s="29">
        <v>94</v>
      </c>
      <c r="D294" s="29">
        <v>1182</v>
      </c>
      <c r="E294" s="29">
        <v>1</v>
      </c>
      <c r="F294" s="29">
        <v>7.3667711598745997</v>
      </c>
      <c r="G294" s="29">
        <v>92.633228840125398</v>
      </c>
    </row>
    <row r="295" spans="1:7" x14ac:dyDescent="0.25">
      <c r="A295" t="s">
        <v>1583</v>
      </c>
      <c r="B295" s="29">
        <v>3612</v>
      </c>
      <c r="C295" s="29">
        <v>198</v>
      </c>
      <c r="D295" s="29">
        <v>3414</v>
      </c>
      <c r="E295" s="29" t="s">
        <v>2072</v>
      </c>
      <c r="F295" s="29">
        <v>5.4817275747508303</v>
      </c>
      <c r="G295" s="29">
        <v>94.518272425249094</v>
      </c>
    </row>
    <row r="296" spans="1:7" x14ac:dyDescent="0.25">
      <c r="A296" t="s">
        <v>1584</v>
      </c>
      <c r="B296" s="29">
        <v>193</v>
      </c>
      <c r="C296" s="29">
        <v>7</v>
      </c>
      <c r="D296" s="29">
        <v>186</v>
      </c>
      <c r="E296" s="29" t="s">
        <v>2072</v>
      </c>
      <c r="F296" s="29">
        <v>3.6269430051813401</v>
      </c>
      <c r="G296" s="29">
        <v>96.373056994818597</v>
      </c>
    </row>
    <row r="297" spans="1:7" x14ac:dyDescent="0.25">
      <c r="A297" t="s">
        <v>1585</v>
      </c>
      <c r="B297" s="29">
        <v>1234</v>
      </c>
      <c r="C297" s="29">
        <v>80</v>
      </c>
      <c r="D297" s="29">
        <v>1154</v>
      </c>
      <c r="E297" s="29" t="s">
        <v>2072</v>
      </c>
      <c r="F297" s="29">
        <v>6.4829821717990201</v>
      </c>
      <c r="G297" s="29">
        <v>93.517017828200906</v>
      </c>
    </row>
    <row r="298" spans="1:7" x14ac:dyDescent="0.25">
      <c r="A298" t="s">
        <v>1586</v>
      </c>
      <c r="B298" s="29">
        <v>1744</v>
      </c>
      <c r="C298" s="29">
        <v>135</v>
      </c>
      <c r="D298" s="29">
        <v>1604</v>
      </c>
      <c r="E298" s="29">
        <v>5</v>
      </c>
      <c r="F298" s="29">
        <v>7.7630822311673304</v>
      </c>
      <c r="G298" s="29">
        <v>92.236917768832598</v>
      </c>
    </row>
    <row r="299" spans="1:7" x14ac:dyDescent="0.25">
      <c r="A299" t="s">
        <v>1587</v>
      </c>
      <c r="B299" s="29">
        <v>998</v>
      </c>
      <c r="C299" s="29">
        <v>65</v>
      </c>
      <c r="D299" s="29">
        <v>933</v>
      </c>
      <c r="E299" s="29" t="s">
        <v>2072</v>
      </c>
      <c r="F299" s="29">
        <v>6.5130260521042</v>
      </c>
      <c r="G299" s="29">
        <v>93.486973947895706</v>
      </c>
    </row>
    <row r="300" spans="1:7" x14ac:dyDescent="0.25">
      <c r="A300" t="s">
        <v>1588</v>
      </c>
      <c r="B300" s="29">
        <v>276</v>
      </c>
      <c r="C300" s="29">
        <v>14</v>
      </c>
      <c r="D300" s="29">
        <v>262</v>
      </c>
      <c r="E300" s="29" t="s">
        <v>2072</v>
      </c>
      <c r="F300" s="29">
        <v>5.0724637681159397</v>
      </c>
      <c r="G300" s="29">
        <v>94.927536231884005</v>
      </c>
    </row>
    <row r="301" spans="1:7" x14ac:dyDescent="0.25">
      <c r="A301" t="s">
        <v>1589</v>
      </c>
      <c r="B301" s="29">
        <v>993</v>
      </c>
      <c r="C301" s="29">
        <v>56</v>
      </c>
      <c r="D301" s="29">
        <v>937</v>
      </c>
      <c r="E301" s="29" t="s">
        <v>2072</v>
      </c>
      <c r="F301" s="29">
        <v>5.6394763343403804</v>
      </c>
      <c r="G301" s="29">
        <v>94.360523665659599</v>
      </c>
    </row>
    <row r="302" spans="1:7" x14ac:dyDescent="0.25">
      <c r="A302" t="s">
        <v>1590</v>
      </c>
      <c r="B302" s="29">
        <v>3142</v>
      </c>
      <c r="C302" s="29">
        <v>190</v>
      </c>
      <c r="D302" s="29">
        <v>2952</v>
      </c>
      <c r="E302" s="29" t="s">
        <v>2072</v>
      </c>
      <c r="F302" s="29">
        <v>6.0471037555697</v>
      </c>
      <c r="G302" s="29">
        <v>93.952896244430207</v>
      </c>
    </row>
    <row r="303" spans="1:7" x14ac:dyDescent="0.25">
      <c r="A303" t="s">
        <v>1591</v>
      </c>
      <c r="B303" s="29">
        <v>788</v>
      </c>
      <c r="C303" s="29">
        <v>25</v>
      </c>
      <c r="D303" s="29">
        <v>763</v>
      </c>
      <c r="E303" s="29" t="s">
        <v>2072</v>
      </c>
      <c r="F303" s="29">
        <v>3.1725888324873002</v>
      </c>
      <c r="G303" s="29">
        <v>96.827411167512693</v>
      </c>
    </row>
    <row r="304" spans="1:7" x14ac:dyDescent="0.25">
      <c r="A304" t="s">
        <v>1592</v>
      </c>
      <c r="B304" s="29">
        <v>993</v>
      </c>
      <c r="C304" s="29">
        <v>61</v>
      </c>
      <c r="D304" s="29">
        <v>926</v>
      </c>
      <c r="E304" s="29">
        <v>6</v>
      </c>
      <c r="F304" s="29">
        <v>6.18034447821681</v>
      </c>
      <c r="G304" s="29">
        <v>93.819655521783105</v>
      </c>
    </row>
    <row r="305" spans="1:7" x14ac:dyDescent="0.25">
      <c r="A305" t="s">
        <v>1593</v>
      </c>
      <c r="B305" s="29">
        <v>1878</v>
      </c>
      <c r="C305" s="29">
        <v>86</v>
      </c>
      <c r="D305" s="29">
        <v>1791</v>
      </c>
      <c r="E305" s="29">
        <v>1</v>
      </c>
      <c r="F305" s="29">
        <v>4.5817794352690404</v>
      </c>
      <c r="G305" s="29">
        <v>95.418220564730902</v>
      </c>
    </row>
    <row r="306" spans="1:7" x14ac:dyDescent="0.25">
      <c r="A306" t="s">
        <v>1144</v>
      </c>
      <c r="B306" s="29">
        <v>237</v>
      </c>
      <c r="C306" s="29">
        <v>13</v>
      </c>
      <c r="D306" s="29">
        <v>224</v>
      </c>
      <c r="E306" s="29" t="s">
        <v>2072</v>
      </c>
      <c r="F306" s="29">
        <v>5.4852320675105402</v>
      </c>
      <c r="G306" s="29">
        <v>94.514767932489406</v>
      </c>
    </row>
    <row r="307" spans="1:7" x14ac:dyDescent="0.25">
      <c r="A307" t="s">
        <v>1145</v>
      </c>
      <c r="B307" s="29">
        <v>54788</v>
      </c>
      <c r="C307" s="29">
        <v>3159</v>
      </c>
      <c r="D307" s="29">
        <v>51564</v>
      </c>
      <c r="E307" s="29">
        <v>65</v>
      </c>
      <c r="F307" s="29">
        <v>5.7727098295049597</v>
      </c>
      <c r="G307" s="29">
        <v>94.227290170494996</v>
      </c>
    </row>
    <row r="308" spans="1:7" x14ac:dyDescent="0.25">
      <c r="A308" t="s">
        <v>1594</v>
      </c>
      <c r="B308" s="29">
        <v>2537</v>
      </c>
      <c r="C308" s="29">
        <v>164</v>
      </c>
      <c r="D308" s="29">
        <v>2365</v>
      </c>
      <c r="E308" s="29">
        <v>8</v>
      </c>
      <c r="F308" s="29">
        <v>6.4847765915381501</v>
      </c>
      <c r="G308" s="29">
        <v>93.515223408461793</v>
      </c>
    </row>
    <row r="309" spans="1:7" x14ac:dyDescent="0.25">
      <c r="A309" t="s">
        <v>1595</v>
      </c>
      <c r="B309" s="29">
        <v>2569</v>
      </c>
      <c r="C309" s="29">
        <v>144</v>
      </c>
      <c r="D309" s="29">
        <v>2415</v>
      </c>
      <c r="E309" s="29">
        <v>10</v>
      </c>
      <c r="F309" s="29">
        <v>5.6271981242672897</v>
      </c>
      <c r="G309" s="29">
        <v>94.372801875732705</v>
      </c>
    </row>
    <row r="310" spans="1:7" x14ac:dyDescent="0.25">
      <c r="A310" t="s">
        <v>1596</v>
      </c>
      <c r="B310" s="29">
        <v>1101</v>
      </c>
      <c r="C310" s="29">
        <v>53</v>
      </c>
      <c r="D310" s="29">
        <v>1048</v>
      </c>
      <c r="E310" s="29" t="s">
        <v>2072</v>
      </c>
      <c r="F310" s="29">
        <v>4.8138056312443203</v>
      </c>
      <c r="G310" s="29">
        <v>95.186194368755594</v>
      </c>
    </row>
    <row r="311" spans="1:7" x14ac:dyDescent="0.25">
      <c r="A311" t="s">
        <v>1597</v>
      </c>
      <c r="B311" s="29">
        <v>688</v>
      </c>
      <c r="C311" s="29">
        <v>41</v>
      </c>
      <c r="D311" s="29">
        <v>646</v>
      </c>
      <c r="E311" s="29">
        <v>1</v>
      </c>
      <c r="F311" s="29">
        <v>5.9679767103347796</v>
      </c>
      <c r="G311" s="29">
        <v>94.032023289665204</v>
      </c>
    </row>
    <row r="312" spans="1:7" x14ac:dyDescent="0.25">
      <c r="A312" t="s">
        <v>1598</v>
      </c>
      <c r="B312" s="29">
        <v>5574</v>
      </c>
      <c r="C312" s="29">
        <v>288</v>
      </c>
      <c r="D312" s="29">
        <v>5284</v>
      </c>
      <c r="E312" s="29">
        <v>2</v>
      </c>
      <c r="F312" s="29">
        <v>5.1687006460875802</v>
      </c>
      <c r="G312" s="29">
        <v>94.831299353912399</v>
      </c>
    </row>
    <row r="313" spans="1:7" x14ac:dyDescent="0.25">
      <c r="A313" t="s">
        <v>1599</v>
      </c>
      <c r="B313" s="29">
        <v>517</v>
      </c>
      <c r="C313" s="29">
        <v>37</v>
      </c>
      <c r="D313" s="29">
        <v>480</v>
      </c>
      <c r="E313" s="29" t="s">
        <v>2072</v>
      </c>
      <c r="F313" s="29">
        <v>7.1566731141199202</v>
      </c>
      <c r="G313" s="29">
        <v>92.843326885880003</v>
      </c>
    </row>
    <row r="314" spans="1:7" x14ac:dyDescent="0.25">
      <c r="A314" t="s">
        <v>1600</v>
      </c>
      <c r="B314" s="29">
        <v>1242</v>
      </c>
      <c r="C314" s="29">
        <v>57</v>
      </c>
      <c r="D314" s="29">
        <v>1183</v>
      </c>
      <c r="E314" s="29">
        <v>2</v>
      </c>
      <c r="F314" s="29">
        <v>4.5967741935483799</v>
      </c>
      <c r="G314" s="29">
        <v>95.403225806451601</v>
      </c>
    </row>
    <row r="315" spans="1:7" x14ac:dyDescent="0.25">
      <c r="A315" t="s">
        <v>1601</v>
      </c>
      <c r="B315" s="29">
        <v>1532</v>
      </c>
      <c r="C315" s="29">
        <v>129</v>
      </c>
      <c r="D315" s="29">
        <v>1403</v>
      </c>
      <c r="E315" s="29" t="s">
        <v>2072</v>
      </c>
      <c r="F315" s="29">
        <v>8.42036553524804</v>
      </c>
      <c r="G315" s="29">
        <v>91.579634464751905</v>
      </c>
    </row>
    <row r="316" spans="1:7" x14ac:dyDescent="0.25">
      <c r="A316" t="s">
        <v>1602</v>
      </c>
      <c r="B316" s="29">
        <v>1239</v>
      </c>
      <c r="C316" s="29">
        <v>82</v>
      </c>
      <c r="D316" s="29">
        <v>1157</v>
      </c>
      <c r="E316" s="29" t="s">
        <v>2072</v>
      </c>
      <c r="F316" s="29">
        <v>6.6182405165456002</v>
      </c>
      <c r="G316" s="29">
        <v>93.381759483454402</v>
      </c>
    </row>
    <row r="317" spans="1:7" x14ac:dyDescent="0.25">
      <c r="A317" t="s">
        <v>1603</v>
      </c>
      <c r="B317" s="29">
        <v>960</v>
      </c>
      <c r="C317" s="29">
        <v>40</v>
      </c>
      <c r="D317" s="29">
        <v>920</v>
      </c>
      <c r="E317" s="29" t="s">
        <v>2072</v>
      </c>
      <c r="F317" s="29">
        <v>4.1666666666666599</v>
      </c>
      <c r="G317" s="29">
        <v>95.8333333333333</v>
      </c>
    </row>
    <row r="318" spans="1:7" x14ac:dyDescent="0.25">
      <c r="A318" t="s">
        <v>1604</v>
      </c>
      <c r="B318" s="29">
        <v>895</v>
      </c>
      <c r="C318" s="29">
        <v>43</v>
      </c>
      <c r="D318" s="29">
        <v>852</v>
      </c>
      <c r="E318" s="29" t="s">
        <v>2072</v>
      </c>
      <c r="F318" s="29">
        <v>4.8044692737430097</v>
      </c>
      <c r="G318" s="29">
        <v>95.195530726256905</v>
      </c>
    </row>
    <row r="319" spans="1:7" x14ac:dyDescent="0.25">
      <c r="A319" t="s">
        <v>1605</v>
      </c>
      <c r="B319" s="29">
        <v>875</v>
      </c>
      <c r="C319" s="29">
        <v>48</v>
      </c>
      <c r="D319" s="29">
        <v>826</v>
      </c>
      <c r="E319" s="29">
        <v>1</v>
      </c>
      <c r="F319" s="29">
        <v>5.4919908466819196</v>
      </c>
      <c r="G319" s="29">
        <v>94.508009153318</v>
      </c>
    </row>
    <row r="320" spans="1:7" x14ac:dyDescent="0.25">
      <c r="A320" t="s">
        <v>1606</v>
      </c>
      <c r="B320" s="29">
        <v>1632</v>
      </c>
      <c r="C320" s="29">
        <v>111</v>
      </c>
      <c r="D320" s="29">
        <v>1520</v>
      </c>
      <c r="E320" s="29">
        <v>1</v>
      </c>
      <c r="F320" s="29">
        <v>6.8056407112201098</v>
      </c>
      <c r="G320" s="29">
        <v>93.194359288779793</v>
      </c>
    </row>
    <row r="321" spans="1:7" x14ac:dyDescent="0.25">
      <c r="A321" t="s">
        <v>1607</v>
      </c>
      <c r="B321" s="29">
        <v>3772</v>
      </c>
      <c r="C321" s="29">
        <v>204</v>
      </c>
      <c r="D321" s="29">
        <v>3534</v>
      </c>
      <c r="E321" s="29">
        <v>34</v>
      </c>
      <c r="F321" s="29">
        <v>5.4574638844301697</v>
      </c>
      <c r="G321" s="29">
        <v>94.542536115569803</v>
      </c>
    </row>
    <row r="322" spans="1:7" x14ac:dyDescent="0.25">
      <c r="A322" t="s">
        <v>1608</v>
      </c>
      <c r="B322" s="29">
        <v>6532</v>
      </c>
      <c r="C322" s="29">
        <v>352</v>
      </c>
      <c r="D322" s="29">
        <v>6177</v>
      </c>
      <c r="E322" s="29">
        <v>3</v>
      </c>
      <c r="F322" s="29">
        <v>5.3913309848368796</v>
      </c>
      <c r="G322" s="29">
        <v>94.608669015163102</v>
      </c>
    </row>
    <row r="323" spans="1:7" x14ac:dyDescent="0.25">
      <c r="A323" t="s">
        <v>1609</v>
      </c>
      <c r="B323" s="29">
        <v>2174</v>
      </c>
      <c r="C323" s="29">
        <v>111</v>
      </c>
      <c r="D323" s="29">
        <v>2053</v>
      </c>
      <c r="E323" s="29">
        <v>10</v>
      </c>
      <c r="F323" s="29">
        <v>5.1293900184842798</v>
      </c>
      <c r="G323" s="29">
        <v>94.870609981515699</v>
      </c>
    </row>
    <row r="324" spans="1:7" x14ac:dyDescent="0.25">
      <c r="A324" t="s">
        <v>1610</v>
      </c>
      <c r="B324" s="29">
        <v>723</v>
      </c>
      <c r="C324" s="29">
        <v>46</v>
      </c>
      <c r="D324" s="29">
        <v>677</v>
      </c>
      <c r="E324" s="29" t="s">
        <v>2072</v>
      </c>
      <c r="F324" s="29">
        <v>6.3623789764868599</v>
      </c>
      <c r="G324" s="29">
        <v>93.637621023513105</v>
      </c>
    </row>
    <row r="325" spans="1:7" x14ac:dyDescent="0.25">
      <c r="A325" t="s">
        <v>1611</v>
      </c>
      <c r="B325" s="29">
        <v>915</v>
      </c>
      <c r="C325" s="29">
        <v>76</v>
      </c>
      <c r="D325" s="29">
        <v>839</v>
      </c>
      <c r="E325" s="29" t="s">
        <v>2072</v>
      </c>
      <c r="F325" s="29">
        <v>8.3060109289617401</v>
      </c>
      <c r="G325" s="29">
        <v>91.693989071038203</v>
      </c>
    </row>
    <row r="326" spans="1:7" x14ac:dyDescent="0.25">
      <c r="A326" t="s">
        <v>1612</v>
      </c>
      <c r="B326" s="29">
        <v>897</v>
      </c>
      <c r="C326" s="29">
        <v>40</v>
      </c>
      <c r="D326" s="29">
        <v>855</v>
      </c>
      <c r="E326" s="29">
        <v>2</v>
      </c>
      <c r="F326" s="29">
        <v>4.4692737430167497</v>
      </c>
      <c r="G326" s="29">
        <v>95.530726256983201</v>
      </c>
    </row>
    <row r="327" spans="1:7" x14ac:dyDescent="0.25">
      <c r="A327" t="s">
        <v>1613</v>
      </c>
      <c r="B327" s="29">
        <v>242</v>
      </c>
      <c r="C327" s="29">
        <v>13</v>
      </c>
      <c r="D327" s="29">
        <v>229</v>
      </c>
      <c r="E327" s="29" t="s">
        <v>2072</v>
      </c>
      <c r="F327" s="29">
        <v>5.3719008264462804</v>
      </c>
      <c r="G327" s="29">
        <v>94.628099173553693</v>
      </c>
    </row>
    <row r="328" spans="1:7" x14ac:dyDescent="0.25">
      <c r="A328" t="s">
        <v>1614</v>
      </c>
      <c r="B328" s="29">
        <v>1240</v>
      </c>
      <c r="C328" s="29">
        <v>90</v>
      </c>
      <c r="D328" s="29">
        <v>1150</v>
      </c>
      <c r="E328" s="29" t="s">
        <v>2072</v>
      </c>
      <c r="F328" s="29">
        <v>7.2580645161290303</v>
      </c>
      <c r="G328" s="29">
        <v>92.741935483870904</v>
      </c>
    </row>
    <row r="329" spans="1:7" x14ac:dyDescent="0.25">
      <c r="A329" t="s">
        <v>1615</v>
      </c>
      <c r="B329" s="29">
        <v>3631</v>
      </c>
      <c r="C329" s="29">
        <v>260</v>
      </c>
      <c r="D329" s="29">
        <v>3368</v>
      </c>
      <c r="E329" s="29">
        <v>3</v>
      </c>
      <c r="F329" s="29">
        <v>7.1664829106945902</v>
      </c>
      <c r="G329" s="29">
        <v>92.833517089305403</v>
      </c>
    </row>
    <row r="330" spans="1:7" x14ac:dyDescent="0.25">
      <c r="A330" t="s">
        <v>1616</v>
      </c>
      <c r="B330" s="29">
        <v>180</v>
      </c>
      <c r="C330" s="29">
        <v>8</v>
      </c>
      <c r="D330" s="29">
        <v>172</v>
      </c>
      <c r="E330" s="29" t="s">
        <v>2072</v>
      </c>
      <c r="F330" s="29">
        <v>4.4444444444444402</v>
      </c>
      <c r="G330" s="29">
        <v>95.5555555555555</v>
      </c>
    </row>
    <row r="331" spans="1:7" x14ac:dyDescent="0.25">
      <c r="A331" t="s">
        <v>1617</v>
      </c>
      <c r="B331" s="29">
        <v>1267</v>
      </c>
      <c r="C331" s="29">
        <v>72</v>
      </c>
      <c r="D331" s="29">
        <v>1194</v>
      </c>
      <c r="E331" s="29">
        <v>1</v>
      </c>
      <c r="F331" s="29">
        <v>5.68720379146919</v>
      </c>
      <c r="G331" s="29">
        <v>94.312796208530798</v>
      </c>
    </row>
    <row r="332" spans="1:7" x14ac:dyDescent="0.25">
      <c r="A332" t="s">
        <v>1618</v>
      </c>
      <c r="B332" s="29">
        <v>1699</v>
      </c>
      <c r="C332" s="29">
        <v>128</v>
      </c>
      <c r="D332" s="29">
        <v>1568</v>
      </c>
      <c r="E332" s="29">
        <v>3</v>
      </c>
      <c r="F332" s="29">
        <v>7.5471698113207504</v>
      </c>
      <c r="G332" s="29">
        <v>92.452830188679201</v>
      </c>
    </row>
    <row r="333" spans="1:7" x14ac:dyDescent="0.25">
      <c r="A333" t="s">
        <v>1619</v>
      </c>
      <c r="B333" s="29">
        <v>1014</v>
      </c>
      <c r="C333" s="29">
        <v>64</v>
      </c>
      <c r="D333" s="29">
        <v>950</v>
      </c>
      <c r="E333" s="29" t="s">
        <v>2072</v>
      </c>
      <c r="F333" s="29">
        <v>6.3116370808678504</v>
      </c>
      <c r="G333" s="29">
        <v>93.688362919132103</v>
      </c>
    </row>
    <row r="334" spans="1:7" x14ac:dyDescent="0.25">
      <c r="A334" t="s">
        <v>1620</v>
      </c>
      <c r="B334" s="29">
        <v>228</v>
      </c>
      <c r="C334" s="29">
        <v>13</v>
      </c>
      <c r="D334" s="29">
        <v>215</v>
      </c>
      <c r="E334" s="29" t="s">
        <v>2072</v>
      </c>
      <c r="F334" s="29">
        <v>5.70175438596491</v>
      </c>
      <c r="G334" s="29">
        <v>94.298245614035096</v>
      </c>
    </row>
    <row r="335" spans="1:7" x14ac:dyDescent="0.25">
      <c r="A335" t="s">
        <v>1621</v>
      </c>
      <c r="B335" s="29">
        <v>957</v>
      </c>
      <c r="C335" s="29">
        <v>61</v>
      </c>
      <c r="D335" s="29">
        <v>896</v>
      </c>
      <c r="E335" s="29" t="s">
        <v>2072</v>
      </c>
      <c r="F335" s="29">
        <v>6.3740856844305096</v>
      </c>
      <c r="G335" s="29">
        <v>93.625914315569403</v>
      </c>
    </row>
    <row r="336" spans="1:7" x14ac:dyDescent="0.25">
      <c r="A336" t="s">
        <v>1622</v>
      </c>
      <c r="B336" s="29">
        <v>3076</v>
      </c>
      <c r="C336" s="29">
        <v>166</v>
      </c>
      <c r="D336" s="29">
        <v>2909</v>
      </c>
      <c r="E336" s="29">
        <v>1</v>
      </c>
      <c r="F336" s="29">
        <v>5.3983739837398304</v>
      </c>
      <c r="G336" s="29">
        <v>94.601626016260099</v>
      </c>
    </row>
    <row r="337" spans="1:7" x14ac:dyDescent="0.25">
      <c r="A337" t="s">
        <v>1623</v>
      </c>
      <c r="B337" s="29">
        <v>816</v>
      </c>
      <c r="C337" s="29">
        <v>39</v>
      </c>
      <c r="D337" s="29">
        <v>777</v>
      </c>
      <c r="E337" s="29" t="s">
        <v>2072</v>
      </c>
      <c r="F337" s="29">
        <v>4.7794117647058796</v>
      </c>
      <c r="G337" s="29">
        <v>95.220588235294102</v>
      </c>
    </row>
    <row r="338" spans="1:7" x14ac:dyDescent="0.25">
      <c r="A338" t="s">
        <v>1624</v>
      </c>
      <c r="B338" s="29">
        <v>914</v>
      </c>
      <c r="C338" s="29">
        <v>40</v>
      </c>
      <c r="D338" s="29">
        <v>873</v>
      </c>
      <c r="E338" s="29">
        <v>1</v>
      </c>
      <c r="F338" s="29">
        <v>4.3811610076670302</v>
      </c>
      <c r="G338" s="29">
        <v>95.618838992332897</v>
      </c>
    </row>
    <row r="339" spans="1:7" x14ac:dyDescent="0.25">
      <c r="A339" t="s">
        <v>1625</v>
      </c>
      <c r="B339" s="29">
        <v>1884</v>
      </c>
      <c r="C339" s="29">
        <v>113</v>
      </c>
      <c r="D339" s="29">
        <v>1770</v>
      </c>
      <c r="E339" s="29">
        <v>1</v>
      </c>
      <c r="F339" s="29">
        <v>6.0010621348911304</v>
      </c>
      <c r="G339" s="29">
        <v>93.9989378651088</v>
      </c>
    </row>
    <row r="340" spans="1:7" x14ac:dyDescent="0.25">
      <c r="A340" t="s">
        <v>1160</v>
      </c>
      <c r="B340" s="29">
        <v>169</v>
      </c>
      <c r="C340" s="29">
        <v>18</v>
      </c>
      <c r="D340" s="29">
        <v>151</v>
      </c>
      <c r="E340" s="29" t="s">
        <v>2072</v>
      </c>
      <c r="F340" s="29">
        <v>10.6508875739644</v>
      </c>
      <c r="G340" s="29">
        <v>89.349112426035504</v>
      </c>
    </row>
    <row r="341" spans="1:7" x14ac:dyDescent="0.25">
      <c r="A341" t="s">
        <v>1161</v>
      </c>
      <c r="B341" s="29">
        <v>53691</v>
      </c>
      <c r="C341" s="29">
        <v>3151</v>
      </c>
      <c r="D341" s="29">
        <v>50456</v>
      </c>
      <c r="E341" s="29">
        <v>84</v>
      </c>
      <c r="F341" s="29">
        <v>5.8779636987706798</v>
      </c>
      <c r="G341" s="29">
        <v>94.122036301229301</v>
      </c>
    </row>
    <row r="342" spans="1:7" x14ac:dyDescent="0.25">
      <c r="A342" t="s">
        <v>1626</v>
      </c>
      <c r="B342" s="29">
        <v>2669</v>
      </c>
      <c r="C342" s="29">
        <v>138</v>
      </c>
      <c r="D342" s="29">
        <v>2518</v>
      </c>
      <c r="E342" s="29">
        <v>13</v>
      </c>
      <c r="F342" s="29">
        <v>5.1957831325301198</v>
      </c>
      <c r="G342" s="29">
        <v>94.804216867469805</v>
      </c>
    </row>
    <row r="343" spans="1:7" x14ac:dyDescent="0.25">
      <c r="A343" t="s">
        <v>1627</v>
      </c>
      <c r="B343" s="29">
        <v>2527</v>
      </c>
      <c r="C343" s="29">
        <v>131</v>
      </c>
      <c r="D343" s="29">
        <v>2386</v>
      </c>
      <c r="E343" s="29">
        <v>10</v>
      </c>
      <c r="F343" s="29">
        <v>5.2046086611044897</v>
      </c>
      <c r="G343" s="29">
        <v>94.795391338895499</v>
      </c>
    </row>
    <row r="344" spans="1:7" x14ac:dyDescent="0.25">
      <c r="A344" t="s">
        <v>1628</v>
      </c>
      <c r="B344" s="29">
        <v>1096</v>
      </c>
      <c r="C344" s="29">
        <v>54</v>
      </c>
      <c r="D344" s="29">
        <v>1041</v>
      </c>
      <c r="E344" s="29">
        <v>1</v>
      </c>
      <c r="F344" s="29">
        <v>4.9315068493150598</v>
      </c>
      <c r="G344" s="29">
        <v>95.068493150684901</v>
      </c>
    </row>
    <row r="345" spans="1:7" x14ac:dyDescent="0.25">
      <c r="A345" t="s">
        <v>1629</v>
      </c>
      <c r="B345" s="29">
        <v>657</v>
      </c>
      <c r="C345" s="29">
        <v>39</v>
      </c>
      <c r="D345" s="29">
        <v>591</v>
      </c>
      <c r="E345" s="29">
        <v>27</v>
      </c>
      <c r="F345" s="29">
        <v>6.1904761904761898</v>
      </c>
      <c r="G345" s="29">
        <v>93.809523809523796</v>
      </c>
    </row>
    <row r="346" spans="1:7" x14ac:dyDescent="0.25">
      <c r="A346" t="s">
        <v>1630</v>
      </c>
      <c r="B346" s="29">
        <v>5137</v>
      </c>
      <c r="C346" s="29">
        <v>271</v>
      </c>
      <c r="D346" s="29">
        <v>4864</v>
      </c>
      <c r="E346" s="29">
        <v>2</v>
      </c>
      <c r="F346" s="29">
        <v>5.27750730282375</v>
      </c>
      <c r="G346" s="29">
        <v>94.722492697176193</v>
      </c>
    </row>
    <row r="347" spans="1:7" x14ac:dyDescent="0.25">
      <c r="A347" t="s">
        <v>1631</v>
      </c>
      <c r="B347" s="29">
        <v>521</v>
      </c>
      <c r="C347" s="29">
        <v>40</v>
      </c>
      <c r="D347" s="29">
        <v>481</v>
      </c>
      <c r="E347" s="29" t="s">
        <v>2072</v>
      </c>
      <c r="F347" s="29">
        <v>7.6775431861804204</v>
      </c>
      <c r="G347" s="29">
        <v>92.3224568138195</v>
      </c>
    </row>
    <row r="348" spans="1:7" x14ac:dyDescent="0.25">
      <c r="A348" t="s">
        <v>1632</v>
      </c>
      <c r="B348" s="29">
        <v>1183</v>
      </c>
      <c r="C348" s="29">
        <v>60</v>
      </c>
      <c r="D348" s="29">
        <v>1121</v>
      </c>
      <c r="E348" s="29">
        <v>2</v>
      </c>
      <c r="F348" s="29">
        <v>5.0804403048264097</v>
      </c>
      <c r="G348" s="29">
        <v>94.919559695173504</v>
      </c>
    </row>
    <row r="349" spans="1:7" x14ac:dyDescent="0.25">
      <c r="A349" t="s">
        <v>1633</v>
      </c>
      <c r="B349" s="29">
        <v>1639</v>
      </c>
      <c r="C349" s="29">
        <v>109</v>
      </c>
      <c r="D349" s="29">
        <v>1530</v>
      </c>
      <c r="E349" s="29" t="s">
        <v>2072</v>
      </c>
      <c r="F349" s="29">
        <v>6.6503965832824798</v>
      </c>
      <c r="G349" s="29">
        <v>93.3496034167175</v>
      </c>
    </row>
    <row r="350" spans="1:7" x14ac:dyDescent="0.25">
      <c r="A350" t="s">
        <v>1634</v>
      </c>
      <c r="B350" s="29">
        <v>1201</v>
      </c>
      <c r="C350" s="29">
        <v>71</v>
      </c>
      <c r="D350" s="29">
        <v>1130</v>
      </c>
      <c r="E350" s="29" t="s">
        <v>2072</v>
      </c>
      <c r="F350" s="29">
        <v>5.91174021648626</v>
      </c>
      <c r="G350" s="29">
        <v>94.088259783513706</v>
      </c>
    </row>
    <row r="351" spans="1:7" x14ac:dyDescent="0.25">
      <c r="A351" t="s">
        <v>1635</v>
      </c>
      <c r="B351" s="29">
        <v>906</v>
      </c>
      <c r="C351" s="29">
        <v>48</v>
      </c>
      <c r="D351" s="29">
        <v>853</v>
      </c>
      <c r="E351" s="29">
        <v>5</v>
      </c>
      <c r="F351" s="29">
        <v>5.3274139844616997</v>
      </c>
      <c r="G351" s="29">
        <v>94.6725860155383</v>
      </c>
    </row>
    <row r="352" spans="1:7" x14ac:dyDescent="0.25">
      <c r="A352" t="s">
        <v>1636</v>
      </c>
      <c r="B352" s="29">
        <v>985</v>
      </c>
      <c r="C352" s="29">
        <v>53</v>
      </c>
      <c r="D352" s="29">
        <v>932</v>
      </c>
      <c r="E352" s="29" t="s">
        <v>2072</v>
      </c>
      <c r="F352" s="29">
        <v>5.3807106598984697</v>
      </c>
      <c r="G352" s="29">
        <v>94.619289340101503</v>
      </c>
    </row>
    <row r="353" spans="1:7" x14ac:dyDescent="0.25">
      <c r="A353" t="s">
        <v>1637</v>
      </c>
      <c r="B353" s="29">
        <v>837</v>
      </c>
      <c r="C353" s="29">
        <v>43</v>
      </c>
      <c r="D353" s="29">
        <v>780</v>
      </c>
      <c r="E353" s="29">
        <v>14</v>
      </c>
      <c r="F353" s="29">
        <v>5.2247873633049799</v>
      </c>
      <c r="G353" s="29">
        <v>94.775212636695002</v>
      </c>
    </row>
    <row r="354" spans="1:7" x14ac:dyDescent="0.25">
      <c r="A354" t="s">
        <v>1638</v>
      </c>
      <c r="B354" s="29">
        <v>1649</v>
      </c>
      <c r="C354" s="29">
        <v>118</v>
      </c>
      <c r="D354" s="29">
        <v>1531</v>
      </c>
      <c r="E354" s="29" t="s">
        <v>2072</v>
      </c>
      <c r="F354" s="29">
        <v>7.15585203153426</v>
      </c>
      <c r="G354" s="29">
        <v>92.844147968465705</v>
      </c>
    </row>
    <row r="355" spans="1:7" x14ac:dyDescent="0.25">
      <c r="A355" t="s">
        <v>1639</v>
      </c>
      <c r="B355" s="29">
        <v>3669</v>
      </c>
      <c r="C355" s="29">
        <v>240</v>
      </c>
      <c r="D355" s="29">
        <v>3383</v>
      </c>
      <c r="E355" s="29">
        <v>46</v>
      </c>
      <c r="F355" s="29">
        <v>6.6243444659122197</v>
      </c>
      <c r="G355" s="29">
        <v>93.375655534087699</v>
      </c>
    </row>
    <row r="356" spans="1:7" x14ac:dyDescent="0.25">
      <c r="A356" t="s">
        <v>1640</v>
      </c>
      <c r="B356" s="29">
        <v>7009</v>
      </c>
      <c r="C356" s="29">
        <v>437</v>
      </c>
      <c r="D356" s="29">
        <v>6529</v>
      </c>
      <c r="E356" s="29">
        <v>43</v>
      </c>
      <c r="F356" s="29">
        <v>6.2733275911570399</v>
      </c>
      <c r="G356" s="29">
        <v>93.726672408842902</v>
      </c>
    </row>
    <row r="357" spans="1:7" x14ac:dyDescent="0.25">
      <c r="A357" t="s">
        <v>1641</v>
      </c>
      <c r="B357" s="29">
        <v>2194</v>
      </c>
      <c r="C357" s="29">
        <v>115</v>
      </c>
      <c r="D357" s="29">
        <v>2054</v>
      </c>
      <c r="E357" s="29">
        <v>25</v>
      </c>
      <c r="F357" s="29">
        <v>5.3019824804057096</v>
      </c>
      <c r="G357" s="29">
        <v>94.698017519594202</v>
      </c>
    </row>
    <row r="358" spans="1:7" x14ac:dyDescent="0.25">
      <c r="A358" t="s">
        <v>1642</v>
      </c>
      <c r="B358" s="29">
        <v>693</v>
      </c>
      <c r="C358" s="29">
        <v>72</v>
      </c>
      <c r="D358" s="29">
        <v>615</v>
      </c>
      <c r="E358" s="29">
        <v>6</v>
      </c>
      <c r="F358" s="29">
        <v>10.4803493449781</v>
      </c>
      <c r="G358" s="29">
        <v>89.519650655021806</v>
      </c>
    </row>
    <row r="359" spans="1:7" x14ac:dyDescent="0.25">
      <c r="A359" t="s">
        <v>1643</v>
      </c>
      <c r="B359" s="29">
        <v>992</v>
      </c>
      <c r="C359" s="29">
        <v>62</v>
      </c>
      <c r="D359" s="29">
        <v>930</v>
      </c>
      <c r="E359" s="29" t="s">
        <v>2072</v>
      </c>
      <c r="F359" s="29">
        <v>6.25</v>
      </c>
      <c r="G359" s="29">
        <v>93.75</v>
      </c>
    </row>
    <row r="360" spans="1:7" x14ac:dyDescent="0.25">
      <c r="A360" t="s">
        <v>1644</v>
      </c>
      <c r="B360" s="29">
        <v>841</v>
      </c>
      <c r="C360" s="29">
        <v>44</v>
      </c>
      <c r="D360" s="29">
        <v>797</v>
      </c>
      <c r="E360" s="29" t="s">
        <v>2072</v>
      </c>
      <c r="F360" s="29">
        <v>5.2318668252080798</v>
      </c>
      <c r="G360" s="29">
        <v>94.768133174791899</v>
      </c>
    </row>
    <row r="361" spans="1:7" x14ac:dyDescent="0.25">
      <c r="A361" t="s">
        <v>1645</v>
      </c>
      <c r="B361" s="29">
        <v>199</v>
      </c>
      <c r="C361" s="29">
        <v>5</v>
      </c>
      <c r="D361" s="29">
        <v>194</v>
      </c>
      <c r="E361" s="29" t="s">
        <v>2072</v>
      </c>
      <c r="F361" s="29">
        <v>2.5125628140703502</v>
      </c>
      <c r="G361" s="29">
        <v>97.487437185929593</v>
      </c>
    </row>
    <row r="362" spans="1:7" x14ac:dyDescent="0.25">
      <c r="A362" t="s">
        <v>1646</v>
      </c>
      <c r="B362" s="29">
        <v>1238</v>
      </c>
      <c r="C362" s="29">
        <v>78</v>
      </c>
      <c r="D362" s="29">
        <v>1158</v>
      </c>
      <c r="E362" s="29">
        <v>2</v>
      </c>
      <c r="F362" s="29">
        <v>6.31067961165048</v>
      </c>
      <c r="G362" s="29">
        <v>93.6893203883495</v>
      </c>
    </row>
    <row r="363" spans="1:7" x14ac:dyDescent="0.25">
      <c r="A363" t="s">
        <v>1647</v>
      </c>
      <c r="B363" s="29">
        <v>3559</v>
      </c>
      <c r="C363" s="29">
        <v>214</v>
      </c>
      <c r="D363" s="29">
        <v>3340</v>
      </c>
      <c r="E363" s="29">
        <v>5</v>
      </c>
      <c r="F363" s="29">
        <v>6.0213843556555897</v>
      </c>
      <c r="G363" s="29">
        <v>93.978615644344401</v>
      </c>
    </row>
    <row r="364" spans="1:7" x14ac:dyDescent="0.25">
      <c r="A364" t="s">
        <v>1648</v>
      </c>
      <c r="B364" s="29">
        <v>170</v>
      </c>
      <c r="C364" s="29">
        <v>10</v>
      </c>
      <c r="D364" s="29">
        <v>160</v>
      </c>
      <c r="E364" s="29" t="s">
        <v>2072</v>
      </c>
      <c r="F364" s="29">
        <v>5.8823529411764701</v>
      </c>
      <c r="G364" s="29">
        <v>94.117647058823493</v>
      </c>
    </row>
    <row r="365" spans="1:7" x14ac:dyDescent="0.25">
      <c r="A365" t="s">
        <v>1649</v>
      </c>
      <c r="B365" s="29">
        <v>1339</v>
      </c>
      <c r="C365" s="29">
        <v>76</v>
      </c>
      <c r="D365" s="29">
        <v>1263</v>
      </c>
      <c r="E365" s="29" t="s">
        <v>2072</v>
      </c>
      <c r="F365" s="29">
        <v>5.6758775205377097</v>
      </c>
      <c r="G365" s="29">
        <v>94.324122479462204</v>
      </c>
    </row>
    <row r="366" spans="1:7" x14ac:dyDescent="0.25">
      <c r="A366" t="s">
        <v>1650</v>
      </c>
      <c r="B366" s="29">
        <v>1632</v>
      </c>
      <c r="C366" s="29">
        <v>117</v>
      </c>
      <c r="D366" s="29">
        <v>1480</v>
      </c>
      <c r="E366" s="29">
        <v>35</v>
      </c>
      <c r="F366" s="29">
        <v>7.3262366938008698</v>
      </c>
      <c r="G366" s="29">
        <v>92.673763306199106</v>
      </c>
    </row>
    <row r="367" spans="1:7" x14ac:dyDescent="0.25">
      <c r="A367" t="s">
        <v>1651</v>
      </c>
      <c r="B367" s="29">
        <v>888</v>
      </c>
      <c r="C367" s="29">
        <v>57</v>
      </c>
      <c r="D367" s="29">
        <v>831</v>
      </c>
      <c r="E367" s="29" t="s">
        <v>2072</v>
      </c>
      <c r="F367" s="29">
        <v>6.4189189189189104</v>
      </c>
      <c r="G367" s="29">
        <v>93.581081081080995</v>
      </c>
    </row>
    <row r="368" spans="1:7" x14ac:dyDescent="0.25">
      <c r="A368" t="s">
        <v>1652</v>
      </c>
      <c r="B368" s="29">
        <v>242</v>
      </c>
      <c r="C368" s="29">
        <v>14</v>
      </c>
      <c r="D368" s="29">
        <v>228</v>
      </c>
      <c r="E368" s="29" t="s">
        <v>2072</v>
      </c>
      <c r="F368" s="29">
        <v>5.7851239669421402</v>
      </c>
      <c r="G368" s="29">
        <v>94.214876033057806</v>
      </c>
    </row>
    <row r="369" spans="1:7" x14ac:dyDescent="0.25">
      <c r="A369" t="s">
        <v>1653</v>
      </c>
      <c r="B369" s="29">
        <v>1019</v>
      </c>
      <c r="C369" s="29">
        <v>58</v>
      </c>
      <c r="D369" s="29">
        <v>960</v>
      </c>
      <c r="E369" s="29">
        <v>1</v>
      </c>
      <c r="F369" s="29">
        <v>5.6974459724950801</v>
      </c>
      <c r="G369" s="29">
        <v>94.302554027504897</v>
      </c>
    </row>
    <row r="370" spans="1:7" x14ac:dyDescent="0.25">
      <c r="A370" t="s">
        <v>1654</v>
      </c>
      <c r="B370" s="29">
        <v>3298</v>
      </c>
      <c r="C370" s="29">
        <v>197</v>
      </c>
      <c r="D370" s="29">
        <v>3093</v>
      </c>
      <c r="E370" s="29">
        <v>8</v>
      </c>
      <c r="F370" s="29">
        <v>5.9878419452887499</v>
      </c>
      <c r="G370" s="29">
        <v>94.012158054711193</v>
      </c>
    </row>
    <row r="371" spans="1:7" x14ac:dyDescent="0.25">
      <c r="A371" t="s">
        <v>1655</v>
      </c>
      <c r="B371" s="29">
        <v>764</v>
      </c>
      <c r="C371" s="29">
        <v>49</v>
      </c>
      <c r="D371" s="29">
        <v>715</v>
      </c>
      <c r="E371" s="29" t="s">
        <v>2072</v>
      </c>
      <c r="F371" s="29">
        <v>6.4136125654450202</v>
      </c>
      <c r="G371" s="29">
        <v>93.586387434554894</v>
      </c>
    </row>
    <row r="372" spans="1:7" x14ac:dyDescent="0.25">
      <c r="A372" t="s">
        <v>1656</v>
      </c>
      <c r="B372" s="29">
        <v>914</v>
      </c>
      <c r="C372" s="29">
        <v>61</v>
      </c>
      <c r="D372" s="29">
        <v>826</v>
      </c>
      <c r="E372" s="29">
        <v>27</v>
      </c>
      <c r="F372" s="29">
        <v>6.8771138669673002</v>
      </c>
      <c r="G372" s="29">
        <v>93.122886133032694</v>
      </c>
    </row>
    <row r="373" spans="1:7" x14ac:dyDescent="0.25">
      <c r="A373" t="s">
        <v>1657</v>
      </c>
      <c r="B373" s="29">
        <v>1907</v>
      </c>
      <c r="C373" s="29">
        <v>123</v>
      </c>
      <c r="D373" s="29">
        <v>1784</v>
      </c>
      <c r="E373" s="29" t="s">
        <v>2072</v>
      </c>
      <c r="F373" s="29">
        <v>6.44992134242265</v>
      </c>
      <c r="G373" s="29">
        <v>93.550078657577302</v>
      </c>
    </row>
    <row r="374" spans="1:7" x14ac:dyDescent="0.25">
      <c r="A374" t="s">
        <v>1176</v>
      </c>
      <c r="B374" s="29">
        <v>138</v>
      </c>
      <c r="C374" s="29">
        <v>12</v>
      </c>
      <c r="D374" s="29">
        <v>126</v>
      </c>
      <c r="E374" s="29" t="s">
        <v>2072</v>
      </c>
      <c r="F374" s="29">
        <v>8.6956521739130395</v>
      </c>
      <c r="G374" s="29">
        <v>91.304347826086897</v>
      </c>
    </row>
    <row r="375" spans="1:7" x14ac:dyDescent="0.25">
      <c r="A375" t="s">
        <v>1177</v>
      </c>
      <c r="B375" s="29">
        <v>53712</v>
      </c>
      <c r="C375" s="29">
        <v>3216</v>
      </c>
      <c r="D375" s="29">
        <v>50224</v>
      </c>
      <c r="E375" s="29">
        <v>272</v>
      </c>
      <c r="F375" s="29">
        <v>6.0179640718562801</v>
      </c>
      <c r="G375" s="29">
        <v>93.982035928143702</v>
      </c>
    </row>
    <row r="376" spans="1:7" x14ac:dyDescent="0.25">
      <c r="A376" t="s">
        <v>1658</v>
      </c>
      <c r="B376" s="29">
        <v>2658</v>
      </c>
      <c r="C376" s="29">
        <v>191</v>
      </c>
      <c r="D376" s="29">
        <v>2458</v>
      </c>
      <c r="E376" s="29">
        <v>9</v>
      </c>
      <c r="F376" s="29">
        <v>7.21026802567006</v>
      </c>
      <c r="G376" s="29">
        <v>92.789731974329897</v>
      </c>
    </row>
    <row r="377" spans="1:7" x14ac:dyDescent="0.25">
      <c r="A377" t="s">
        <v>1659</v>
      </c>
      <c r="B377" s="29">
        <v>2622</v>
      </c>
      <c r="C377" s="29">
        <v>174</v>
      </c>
      <c r="D377" s="29">
        <v>2444</v>
      </c>
      <c r="E377" s="29">
        <v>4</v>
      </c>
      <c r="F377" s="29">
        <v>6.6462948815889904</v>
      </c>
      <c r="G377" s="29">
        <v>93.353705118411</v>
      </c>
    </row>
    <row r="378" spans="1:7" x14ac:dyDescent="0.25">
      <c r="A378" t="s">
        <v>1660</v>
      </c>
      <c r="B378" s="29">
        <v>1030</v>
      </c>
      <c r="C378" s="29">
        <v>80</v>
      </c>
      <c r="D378" s="29">
        <v>950</v>
      </c>
      <c r="E378" s="29" t="s">
        <v>2072</v>
      </c>
      <c r="F378" s="29">
        <v>7.7669902912621298</v>
      </c>
      <c r="G378" s="29">
        <v>92.233009708737796</v>
      </c>
    </row>
    <row r="379" spans="1:7" x14ac:dyDescent="0.25">
      <c r="A379" t="s">
        <v>1661</v>
      </c>
      <c r="B379" s="29">
        <v>634</v>
      </c>
      <c r="C379" s="29">
        <v>42</v>
      </c>
      <c r="D379" s="29">
        <v>587</v>
      </c>
      <c r="E379" s="29">
        <v>5</v>
      </c>
      <c r="F379" s="29">
        <v>6.6772655007949098</v>
      </c>
      <c r="G379" s="29">
        <v>93.322734499204998</v>
      </c>
    </row>
    <row r="380" spans="1:7" x14ac:dyDescent="0.25">
      <c r="A380" t="s">
        <v>1662</v>
      </c>
      <c r="B380" s="29">
        <v>5128</v>
      </c>
      <c r="C380" s="29">
        <v>299</v>
      </c>
      <c r="D380" s="29">
        <v>4827</v>
      </c>
      <c r="E380" s="29">
        <v>2</v>
      </c>
      <c r="F380" s="29">
        <v>5.8330081935232103</v>
      </c>
      <c r="G380" s="29">
        <v>94.166991806476702</v>
      </c>
    </row>
    <row r="381" spans="1:7" x14ac:dyDescent="0.25">
      <c r="A381" t="s">
        <v>1663</v>
      </c>
      <c r="B381" s="29">
        <v>529</v>
      </c>
      <c r="C381" s="29">
        <v>35</v>
      </c>
      <c r="D381" s="29">
        <v>494</v>
      </c>
      <c r="E381" s="29" t="s">
        <v>2072</v>
      </c>
      <c r="F381" s="29">
        <v>6.6162570888468801</v>
      </c>
      <c r="G381" s="29">
        <v>93.383742911153107</v>
      </c>
    </row>
    <row r="382" spans="1:7" x14ac:dyDescent="0.25">
      <c r="A382" t="s">
        <v>1664</v>
      </c>
      <c r="B382" s="29">
        <v>1238</v>
      </c>
      <c r="C382" s="29">
        <v>62</v>
      </c>
      <c r="D382" s="29">
        <v>1175</v>
      </c>
      <c r="E382" s="29">
        <v>1</v>
      </c>
      <c r="F382" s="29">
        <v>5.01212611156022</v>
      </c>
      <c r="G382" s="29">
        <v>94.987873888439694</v>
      </c>
    </row>
    <row r="383" spans="1:7" x14ac:dyDescent="0.25">
      <c r="A383" t="s">
        <v>1665</v>
      </c>
      <c r="B383" s="29">
        <v>1492</v>
      </c>
      <c r="C383" s="29">
        <v>107</v>
      </c>
      <c r="D383" s="29">
        <v>1385</v>
      </c>
      <c r="E383" s="29" t="s">
        <v>2072</v>
      </c>
      <c r="F383" s="29">
        <v>7.1715817694369903</v>
      </c>
      <c r="G383" s="29">
        <v>92.828418230563003</v>
      </c>
    </row>
    <row r="384" spans="1:7" x14ac:dyDescent="0.25">
      <c r="A384" t="s">
        <v>1666</v>
      </c>
      <c r="B384" s="29">
        <v>1241</v>
      </c>
      <c r="C384" s="29">
        <v>93</v>
      </c>
      <c r="D384" s="29">
        <v>1148</v>
      </c>
      <c r="E384" s="29" t="s">
        <v>2072</v>
      </c>
      <c r="F384" s="29">
        <v>7.4939564867042696</v>
      </c>
      <c r="G384" s="29">
        <v>92.506043513295694</v>
      </c>
    </row>
    <row r="385" spans="1:7" x14ac:dyDescent="0.25">
      <c r="A385" t="s">
        <v>1667</v>
      </c>
      <c r="B385" s="29">
        <v>964</v>
      </c>
      <c r="C385" s="29">
        <v>56</v>
      </c>
      <c r="D385" s="29">
        <v>896</v>
      </c>
      <c r="E385" s="29">
        <v>12</v>
      </c>
      <c r="F385" s="29">
        <v>5.8823529411764701</v>
      </c>
      <c r="G385" s="29">
        <v>94.117647058823493</v>
      </c>
    </row>
    <row r="386" spans="1:7" x14ac:dyDescent="0.25">
      <c r="A386" t="s">
        <v>1668</v>
      </c>
      <c r="B386" s="29">
        <v>1010</v>
      </c>
      <c r="C386" s="29">
        <v>53</v>
      </c>
      <c r="D386" s="29">
        <v>957</v>
      </c>
      <c r="E386" s="29" t="s">
        <v>2072</v>
      </c>
      <c r="F386" s="29">
        <v>5.2475247524752398</v>
      </c>
      <c r="G386" s="29">
        <v>94.7524752475247</v>
      </c>
    </row>
    <row r="387" spans="1:7" x14ac:dyDescent="0.25">
      <c r="A387" t="s">
        <v>1669</v>
      </c>
      <c r="B387" s="29">
        <v>845</v>
      </c>
      <c r="C387" s="29">
        <v>52</v>
      </c>
      <c r="D387" s="29">
        <v>784</v>
      </c>
      <c r="E387" s="29">
        <v>9</v>
      </c>
      <c r="F387" s="29">
        <v>6.2200956937798999</v>
      </c>
      <c r="G387" s="29">
        <v>93.779904306220004</v>
      </c>
    </row>
    <row r="388" spans="1:7" x14ac:dyDescent="0.25">
      <c r="A388" t="s">
        <v>1670</v>
      </c>
      <c r="B388" s="29">
        <v>1550</v>
      </c>
      <c r="C388" s="29">
        <v>111</v>
      </c>
      <c r="D388" s="29">
        <v>1437</v>
      </c>
      <c r="E388" s="29">
        <v>2</v>
      </c>
      <c r="F388" s="29">
        <v>7.1705426356589097</v>
      </c>
      <c r="G388" s="29">
        <v>92.829457364340996</v>
      </c>
    </row>
    <row r="389" spans="1:7" x14ac:dyDescent="0.25">
      <c r="A389" t="s">
        <v>1671</v>
      </c>
      <c r="B389" s="29">
        <v>3619</v>
      </c>
      <c r="C389" s="29">
        <v>196</v>
      </c>
      <c r="D389" s="29">
        <v>3389</v>
      </c>
      <c r="E389" s="29">
        <v>34</v>
      </c>
      <c r="F389" s="29">
        <v>5.4672245467224503</v>
      </c>
      <c r="G389" s="29">
        <v>94.532775453277495</v>
      </c>
    </row>
    <row r="390" spans="1:7" x14ac:dyDescent="0.25">
      <c r="A390" t="s">
        <v>1672</v>
      </c>
      <c r="B390" s="29">
        <v>6779</v>
      </c>
      <c r="C390" s="29">
        <v>445</v>
      </c>
      <c r="D390" s="29">
        <v>6254</v>
      </c>
      <c r="E390" s="29">
        <v>80</v>
      </c>
      <c r="F390" s="29">
        <v>6.6427825048514704</v>
      </c>
      <c r="G390" s="29">
        <v>93.357217495148504</v>
      </c>
    </row>
    <row r="391" spans="1:7" x14ac:dyDescent="0.25">
      <c r="A391" t="s">
        <v>1673</v>
      </c>
      <c r="B391" s="29">
        <v>2110</v>
      </c>
      <c r="C391" s="29">
        <v>134</v>
      </c>
      <c r="D391" s="29">
        <v>1965</v>
      </c>
      <c r="E391" s="29">
        <v>11</v>
      </c>
      <c r="F391" s="29">
        <v>6.3839923773225298</v>
      </c>
      <c r="G391" s="29">
        <v>93.616007622677401</v>
      </c>
    </row>
    <row r="392" spans="1:7" x14ac:dyDescent="0.25">
      <c r="A392" t="s">
        <v>1674</v>
      </c>
      <c r="B392" s="29">
        <v>671</v>
      </c>
      <c r="C392" s="29">
        <v>60</v>
      </c>
      <c r="D392" s="29">
        <v>603</v>
      </c>
      <c r="E392" s="29">
        <v>8</v>
      </c>
      <c r="F392" s="29">
        <v>9.0497737556560995</v>
      </c>
      <c r="G392" s="29">
        <v>90.950226244343895</v>
      </c>
    </row>
    <row r="393" spans="1:7" x14ac:dyDescent="0.25">
      <c r="A393" t="s">
        <v>1675</v>
      </c>
      <c r="B393" s="29">
        <v>1045</v>
      </c>
      <c r="C393" s="29">
        <v>70</v>
      </c>
      <c r="D393" s="29">
        <v>975</v>
      </c>
      <c r="E393" s="29" t="s">
        <v>2072</v>
      </c>
      <c r="F393" s="29">
        <v>6.6985645933014304</v>
      </c>
      <c r="G393" s="29">
        <v>93.301435406698502</v>
      </c>
    </row>
    <row r="394" spans="1:7" x14ac:dyDescent="0.25">
      <c r="A394" t="s">
        <v>1676</v>
      </c>
      <c r="B394" s="29">
        <v>925</v>
      </c>
      <c r="C394" s="29">
        <v>45</v>
      </c>
      <c r="D394" s="29">
        <v>878</v>
      </c>
      <c r="E394" s="29">
        <v>2</v>
      </c>
      <c r="F394" s="29">
        <v>4.8754062838569796</v>
      </c>
      <c r="G394" s="29">
        <v>95.124593716142996</v>
      </c>
    </row>
    <row r="395" spans="1:7" x14ac:dyDescent="0.25">
      <c r="A395" t="s">
        <v>1677</v>
      </c>
      <c r="B395" s="29">
        <v>219</v>
      </c>
      <c r="C395" s="29">
        <v>14</v>
      </c>
      <c r="D395" s="29">
        <v>205</v>
      </c>
      <c r="E395" s="29" t="s">
        <v>2072</v>
      </c>
      <c r="F395" s="29">
        <v>6.3926940639269398</v>
      </c>
      <c r="G395" s="29">
        <v>93.607305936073004</v>
      </c>
    </row>
    <row r="396" spans="1:7" x14ac:dyDescent="0.25">
      <c r="A396" t="s">
        <v>1678</v>
      </c>
      <c r="B396" s="29">
        <v>1210</v>
      </c>
      <c r="C396" s="29">
        <v>81</v>
      </c>
      <c r="D396" s="29">
        <v>1127</v>
      </c>
      <c r="E396" s="29">
        <v>2</v>
      </c>
      <c r="F396" s="29">
        <v>6.7052980132450299</v>
      </c>
      <c r="G396" s="29">
        <v>93.294701986754902</v>
      </c>
    </row>
    <row r="397" spans="1:7" x14ac:dyDescent="0.25">
      <c r="A397" t="s">
        <v>1679</v>
      </c>
      <c r="B397" s="29">
        <v>3492</v>
      </c>
      <c r="C397" s="29">
        <v>238</v>
      </c>
      <c r="D397" s="29">
        <v>3242</v>
      </c>
      <c r="E397" s="29">
        <v>12</v>
      </c>
      <c r="F397" s="29">
        <v>6.83908045977011</v>
      </c>
      <c r="G397" s="29">
        <v>93.160919540229798</v>
      </c>
    </row>
    <row r="398" spans="1:7" x14ac:dyDescent="0.25">
      <c r="A398" t="s">
        <v>1680</v>
      </c>
      <c r="B398" s="29">
        <v>188</v>
      </c>
      <c r="C398" s="29">
        <v>10</v>
      </c>
      <c r="D398" s="29">
        <v>178</v>
      </c>
      <c r="E398" s="29" t="s">
        <v>2072</v>
      </c>
      <c r="F398" s="29">
        <v>5.31914893617021</v>
      </c>
      <c r="G398" s="29">
        <v>94.680851063829707</v>
      </c>
    </row>
    <row r="399" spans="1:7" x14ac:dyDescent="0.25">
      <c r="A399" t="s">
        <v>1681</v>
      </c>
      <c r="B399" s="29">
        <v>1251</v>
      </c>
      <c r="C399" s="29">
        <v>65</v>
      </c>
      <c r="D399" s="29">
        <v>1186</v>
      </c>
      <c r="E399" s="29" t="s">
        <v>2072</v>
      </c>
      <c r="F399" s="29">
        <v>5.1958433253397196</v>
      </c>
      <c r="G399" s="29">
        <v>94.804156674660206</v>
      </c>
    </row>
    <row r="400" spans="1:7" x14ac:dyDescent="0.25">
      <c r="A400" t="s">
        <v>1682</v>
      </c>
      <c r="B400" s="29">
        <v>1714</v>
      </c>
      <c r="C400" s="29">
        <v>131</v>
      </c>
      <c r="D400" s="29">
        <v>1565</v>
      </c>
      <c r="E400" s="29">
        <v>18</v>
      </c>
      <c r="F400" s="29">
        <v>7.7240566037735796</v>
      </c>
      <c r="G400" s="29">
        <v>92.275943396226396</v>
      </c>
    </row>
    <row r="401" spans="1:7" x14ac:dyDescent="0.25">
      <c r="A401" t="s">
        <v>1683</v>
      </c>
      <c r="B401" s="29">
        <v>936</v>
      </c>
      <c r="C401" s="29">
        <v>55</v>
      </c>
      <c r="D401" s="29">
        <v>881</v>
      </c>
      <c r="E401" s="29" t="s">
        <v>2072</v>
      </c>
      <c r="F401" s="29">
        <v>5.8760683760683703</v>
      </c>
      <c r="G401" s="29">
        <v>94.123931623931597</v>
      </c>
    </row>
    <row r="402" spans="1:7" x14ac:dyDescent="0.25">
      <c r="A402" t="s">
        <v>1684</v>
      </c>
      <c r="B402" s="29">
        <v>213</v>
      </c>
      <c r="C402" s="29">
        <v>14</v>
      </c>
      <c r="D402" s="29">
        <v>199</v>
      </c>
      <c r="E402" s="29" t="s">
        <v>2072</v>
      </c>
      <c r="F402" s="29">
        <v>6.5727699530516404</v>
      </c>
      <c r="G402" s="29">
        <v>93.427230046948296</v>
      </c>
    </row>
    <row r="403" spans="1:7" x14ac:dyDescent="0.25">
      <c r="A403" t="s">
        <v>1685</v>
      </c>
      <c r="B403" s="29">
        <v>956</v>
      </c>
      <c r="C403" s="29">
        <v>76</v>
      </c>
      <c r="D403" s="29">
        <v>879</v>
      </c>
      <c r="E403" s="29">
        <v>1</v>
      </c>
      <c r="F403" s="29">
        <v>7.9581151832460701</v>
      </c>
      <c r="G403" s="29">
        <v>92.041884816753907</v>
      </c>
    </row>
    <row r="404" spans="1:7" x14ac:dyDescent="0.25">
      <c r="A404" t="s">
        <v>1686</v>
      </c>
      <c r="B404" s="29">
        <v>3056</v>
      </c>
      <c r="C404" s="29">
        <v>181</v>
      </c>
      <c r="D404" s="29">
        <v>2866</v>
      </c>
      <c r="E404" s="29">
        <v>9</v>
      </c>
      <c r="F404" s="29">
        <v>5.9402691171644202</v>
      </c>
      <c r="G404" s="29">
        <v>94.059730882835495</v>
      </c>
    </row>
    <row r="405" spans="1:7" x14ac:dyDescent="0.25">
      <c r="A405" t="s">
        <v>1687</v>
      </c>
      <c r="B405" s="29">
        <v>802</v>
      </c>
      <c r="C405" s="29">
        <v>44</v>
      </c>
      <c r="D405" s="29">
        <v>758</v>
      </c>
      <c r="E405" s="29" t="s">
        <v>2072</v>
      </c>
      <c r="F405" s="29">
        <v>5.4862842892768002</v>
      </c>
      <c r="G405" s="29">
        <v>94.513715710723105</v>
      </c>
    </row>
    <row r="406" spans="1:7" x14ac:dyDescent="0.25">
      <c r="A406" t="s">
        <v>1688</v>
      </c>
      <c r="B406" s="29">
        <v>881</v>
      </c>
      <c r="C406" s="29">
        <v>75</v>
      </c>
      <c r="D406" s="29">
        <v>792</v>
      </c>
      <c r="E406" s="29">
        <v>14</v>
      </c>
      <c r="F406" s="29">
        <v>8.6505190311418598</v>
      </c>
      <c r="G406" s="29">
        <v>91.349480968858103</v>
      </c>
    </row>
    <row r="407" spans="1:7" x14ac:dyDescent="0.25">
      <c r="A407" t="s">
        <v>1689</v>
      </c>
      <c r="B407" s="29">
        <v>1880</v>
      </c>
      <c r="C407" s="29">
        <v>103</v>
      </c>
      <c r="D407" s="29">
        <v>1777</v>
      </c>
      <c r="E407" s="29" t="s">
        <v>2072</v>
      </c>
      <c r="F407" s="29">
        <v>5.4787234042553097</v>
      </c>
      <c r="G407" s="29">
        <v>94.521276595744595</v>
      </c>
    </row>
    <row r="408" spans="1:7" x14ac:dyDescent="0.25">
      <c r="A408" t="s">
        <v>1192</v>
      </c>
      <c r="B408" s="29">
        <v>128</v>
      </c>
      <c r="C408" s="29">
        <v>17</v>
      </c>
      <c r="D408" s="29">
        <v>111</v>
      </c>
      <c r="E408" s="29" t="s">
        <v>2072</v>
      </c>
      <c r="F408" s="29">
        <v>13.28125</v>
      </c>
      <c r="G408" s="29">
        <v>86.71875</v>
      </c>
    </row>
    <row r="409" spans="1:7" x14ac:dyDescent="0.25">
      <c r="A409" t="s">
        <v>1193</v>
      </c>
      <c r="B409" s="29">
        <v>53016</v>
      </c>
      <c r="C409" s="29">
        <v>3409</v>
      </c>
      <c r="D409" s="29">
        <v>49372</v>
      </c>
      <c r="E409" s="29">
        <v>235</v>
      </c>
      <c r="F409" s="29">
        <v>6.4587635702241304</v>
      </c>
      <c r="G409" s="29">
        <v>93.541236429775793</v>
      </c>
    </row>
    <row r="410" spans="1:7" x14ac:dyDescent="0.25">
      <c r="A410" t="s">
        <v>1690</v>
      </c>
      <c r="B410" s="29">
        <v>2534</v>
      </c>
      <c r="C410" s="29">
        <v>159</v>
      </c>
      <c r="D410" s="29">
        <v>2374</v>
      </c>
      <c r="E410" s="29">
        <v>1</v>
      </c>
      <c r="F410" s="29">
        <v>6.2771417291748897</v>
      </c>
      <c r="G410" s="29">
        <v>93.7228582708251</v>
      </c>
    </row>
    <row r="411" spans="1:7" x14ac:dyDescent="0.25">
      <c r="A411" t="s">
        <v>1691</v>
      </c>
      <c r="B411" s="29">
        <v>2538</v>
      </c>
      <c r="C411" s="29">
        <v>144</v>
      </c>
      <c r="D411" s="29">
        <v>2389</v>
      </c>
      <c r="E411" s="29">
        <v>5</v>
      </c>
      <c r="F411" s="29">
        <v>5.6849585471772599</v>
      </c>
      <c r="G411" s="29">
        <v>94.315041452822697</v>
      </c>
    </row>
    <row r="412" spans="1:7" x14ac:dyDescent="0.25">
      <c r="A412" t="s">
        <v>1692</v>
      </c>
      <c r="B412" s="29">
        <v>964</v>
      </c>
      <c r="C412" s="29">
        <v>63</v>
      </c>
      <c r="D412" s="29">
        <v>901</v>
      </c>
      <c r="E412" s="29" t="s">
        <v>2072</v>
      </c>
      <c r="F412" s="29">
        <v>6.5352697095435603</v>
      </c>
      <c r="G412" s="29">
        <v>93.464730290456401</v>
      </c>
    </row>
    <row r="413" spans="1:7" x14ac:dyDescent="0.25">
      <c r="A413" t="s">
        <v>1693</v>
      </c>
      <c r="B413" s="29">
        <v>670</v>
      </c>
      <c r="C413" s="29">
        <v>39</v>
      </c>
      <c r="D413" s="29">
        <v>629</v>
      </c>
      <c r="E413" s="29">
        <v>2</v>
      </c>
      <c r="F413" s="29">
        <v>5.8383233532934096</v>
      </c>
      <c r="G413" s="29">
        <v>94.161676646706496</v>
      </c>
    </row>
    <row r="414" spans="1:7" x14ac:dyDescent="0.25">
      <c r="A414" t="s">
        <v>1694</v>
      </c>
      <c r="B414" s="29">
        <v>5008</v>
      </c>
      <c r="C414" s="29">
        <v>267</v>
      </c>
      <c r="D414" s="29">
        <v>4739</v>
      </c>
      <c r="E414" s="29">
        <v>2</v>
      </c>
      <c r="F414" s="29">
        <v>5.3335996803835402</v>
      </c>
      <c r="G414" s="29">
        <v>94.6664003196164</v>
      </c>
    </row>
    <row r="415" spans="1:7" x14ac:dyDescent="0.25">
      <c r="A415" t="s">
        <v>1695</v>
      </c>
      <c r="B415" s="29">
        <v>506</v>
      </c>
      <c r="C415" s="29">
        <v>44</v>
      </c>
      <c r="D415" s="29">
        <v>462</v>
      </c>
      <c r="E415" s="29" t="s">
        <v>2072</v>
      </c>
      <c r="F415" s="29">
        <v>8.6956521739130395</v>
      </c>
      <c r="G415" s="29">
        <v>91.304347826086897</v>
      </c>
    </row>
    <row r="416" spans="1:7" x14ac:dyDescent="0.25">
      <c r="A416" t="s">
        <v>1696</v>
      </c>
      <c r="B416" s="29">
        <v>1213</v>
      </c>
      <c r="C416" s="29">
        <v>75</v>
      </c>
      <c r="D416" s="29">
        <v>1138</v>
      </c>
      <c r="E416" s="29" t="s">
        <v>2072</v>
      </c>
      <c r="F416" s="29">
        <v>6.1830173124484702</v>
      </c>
      <c r="G416" s="29">
        <v>93.816982687551501</v>
      </c>
    </row>
    <row r="417" spans="1:7" x14ac:dyDescent="0.25">
      <c r="A417" t="s">
        <v>1697</v>
      </c>
      <c r="B417" s="29">
        <v>1521</v>
      </c>
      <c r="C417" s="29">
        <v>131</v>
      </c>
      <c r="D417" s="29">
        <v>1390</v>
      </c>
      <c r="E417" s="29" t="s">
        <v>2072</v>
      </c>
      <c r="F417" s="29">
        <v>8.6127547666009203</v>
      </c>
      <c r="G417" s="29">
        <v>91.387245233399</v>
      </c>
    </row>
    <row r="418" spans="1:7" x14ac:dyDescent="0.25">
      <c r="A418" t="s">
        <v>1698</v>
      </c>
      <c r="B418" s="29">
        <v>1199</v>
      </c>
      <c r="C418" s="29">
        <v>86</v>
      </c>
      <c r="D418" s="29">
        <v>1111</v>
      </c>
      <c r="E418" s="29">
        <v>2</v>
      </c>
      <c r="F418" s="29">
        <v>7.18462823725981</v>
      </c>
      <c r="G418" s="29">
        <v>92.815371762740099</v>
      </c>
    </row>
    <row r="419" spans="1:7" x14ac:dyDescent="0.25">
      <c r="A419" t="s">
        <v>1699</v>
      </c>
      <c r="B419" s="29">
        <v>943</v>
      </c>
      <c r="C419" s="29">
        <v>43</v>
      </c>
      <c r="D419" s="29">
        <v>853</v>
      </c>
      <c r="E419" s="29">
        <v>47</v>
      </c>
      <c r="F419" s="29">
        <v>4.7991071428571397</v>
      </c>
      <c r="G419" s="29">
        <v>95.200892857142804</v>
      </c>
    </row>
    <row r="420" spans="1:7" x14ac:dyDescent="0.25">
      <c r="A420" t="s">
        <v>1700</v>
      </c>
      <c r="B420" s="29">
        <v>983</v>
      </c>
      <c r="C420" s="29">
        <v>76</v>
      </c>
      <c r="D420" s="29">
        <v>907</v>
      </c>
      <c r="E420" s="29" t="s">
        <v>2072</v>
      </c>
      <c r="F420" s="29">
        <v>7.7314343845371303</v>
      </c>
      <c r="G420" s="29">
        <v>92.268565615462805</v>
      </c>
    </row>
    <row r="421" spans="1:7" x14ac:dyDescent="0.25">
      <c r="A421" t="s">
        <v>1701</v>
      </c>
      <c r="B421" s="29">
        <v>831</v>
      </c>
      <c r="C421" s="29">
        <v>32</v>
      </c>
      <c r="D421" s="29">
        <v>797</v>
      </c>
      <c r="E421" s="29">
        <v>2</v>
      </c>
      <c r="F421" s="29">
        <v>3.8600723763570501</v>
      </c>
      <c r="G421" s="29">
        <v>96.139927623642905</v>
      </c>
    </row>
    <row r="422" spans="1:7" x14ac:dyDescent="0.25">
      <c r="A422" t="s">
        <v>1702</v>
      </c>
      <c r="B422" s="29">
        <v>1514</v>
      </c>
      <c r="C422" s="29">
        <v>125</v>
      </c>
      <c r="D422" s="29">
        <v>1389</v>
      </c>
      <c r="E422" s="29" t="s">
        <v>2072</v>
      </c>
      <c r="F422" s="29">
        <v>8.2562747688242997</v>
      </c>
      <c r="G422" s="29">
        <v>91.743725231175702</v>
      </c>
    </row>
    <row r="423" spans="1:7" x14ac:dyDescent="0.25">
      <c r="A423" t="s">
        <v>1703</v>
      </c>
      <c r="B423" s="29">
        <v>3534</v>
      </c>
      <c r="C423" s="29">
        <v>202</v>
      </c>
      <c r="D423" s="29">
        <v>3277</v>
      </c>
      <c r="E423" s="29">
        <v>55</v>
      </c>
      <c r="F423" s="29">
        <v>5.8062661684392003</v>
      </c>
      <c r="G423" s="29">
        <v>94.193733831560706</v>
      </c>
    </row>
    <row r="424" spans="1:7" x14ac:dyDescent="0.25">
      <c r="A424" t="s">
        <v>1704</v>
      </c>
      <c r="B424" s="29">
        <v>6716</v>
      </c>
      <c r="C424" s="29">
        <v>429</v>
      </c>
      <c r="D424" s="29">
        <v>6078</v>
      </c>
      <c r="E424" s="29">
        <v>209</v>
      </c>
      <c r="F424" s="29">
        <v>6.5928999538957997</v>
      </c>
      <c r="G424" s="29">
        <v>93.407100046104105</v>
      </c>
    </row>
    <row r="425" spans="1:7" x14ac:dyDescent="0.25">
      <c r="A425" t="s">
        <v>1705</v>
      </c>
      <c r="B425" s="29">
        <v>2042</v>
      </c>
      <c r="C425" s="29">
        <v>134</v>
      </c>
      <c r="D425" s="29">
        <v>1901</v>
      </c>
      <c r="E425" s="29">
        <v>7</v>
      </c>
      <c r="F425" s="29">
        <v>6.5847665847665802</v>
      </c>
      <c r="G425" s="29">
        <v>93.415233415233402</v>
      </c>
    </row>
    <row r="426" spans="1:7" x14ac:dyDescent="0.25">
      <c r="A426" t="s">
        <v>1706</v>
      </c>
      <c r="B426" s="29">
        <v>659</v>
      </c>
      <c r="C426" s="29">
        <v>46</v>
      </c>
      <c r="D426" s="29">
        <v>613</v>
      </c>
      <c r="E426" s="29" t="s">
        <v>2072</v>
      </c>
      <c r="F426" s="29">
        <v>6.9802731411229102</v>
      </c>
      <c r="G426" s="29">
        <v>93.019726858876993</v>
      </c>
    </row>
    <row r="427" spans="1:7" x14ac:dyDescent="0.25">
      <c r="A427" t="s">
        <v>1707</v>
      </c>
      <c r="B427" s="29">
        <v>1027</v>
      </c>
      <c r="C427" s="29">
        <v>65</v>
      </c>
      <c r="D427" s="29">
        <v>962</v>
      </c>
      <c r="E427" s="29" t="s">
        <v>2072</v>
      </c>
      <c r="F427" s="29">
        <v>6.3291139240506302</v>
      </c>
      <c r="G427" s="29">
        <v>93.670886075949298</v>
      </c>
    </row>
    <row r="428" spans="1:7" x14ac:dyDescent="0.25">
      <c r="A428" t="s">
        <v>1708</v>
      </c>
      <c r="B428" s="29">
        <v>879</v>
      </c>
      <c r="C428" s="29">
        <v>52</v>
      </c>
      <c r="D428" s="29">
        <v>827</v>
      </c>
      <c r="E428" s="29" t="s">
        <v>2072</v>
      </c>
      <c r="F428" s="29">
        <v>5.9158134243458402</v>
      </c>
      <c r="G428" s="29">
        <v>94.084186575654101</v>
      </c>
    </row>
    <row r="429" spans="1:7" x14ac:dyDescent="0.25">
      <c r="A429" t="s">
        <v>1709</v>
      </c>
      <c r="B429" s="29">
        <v>222</v>
      </c>
      <c r="C429" s="29">
        <v>13</v>
      </c>
      <c r="D429" s="29">
        <v>209</v>
      </c>
      <c r="E429" s="29" t="s">
        <v>2072</v>
      </c>
      <c r="F429" s="29">
        <v>5.8558558558558502</v>
      </c>
      <c r="G429" s="29">
        <v>94.144144144144093</v>
      </c>
    </row>
    <row r="430" spans="1:7" x14ac:dyDescent="0.25">
      <c r="A430" t="s">
        <v>1710</v>
      </c>
      <c r="B430" s="29">
        <v>1152</v>
      </c>
      <c r="C430" s="29">
        <v>84</v>
      </c>
      <c r="D430" s="29">
        <v>1068</v>
      </c>
      <c r="E430" s="29" t="s">
        <v>2072</v>
      </c>
      <c r="F430" s="29">
        <v>7.2916666666666599</v>
      </c>
      <c r="G430" s="29">
        <v>92.7083333333333</v>
      </c>
    </row>
    <row r="431" spans="1:7" x14ac:dyDescent="0.25">
      <c r="A431" t="s">
        <v>1711</v>
      </c>
      <c r="B431" s="29">
        <v>3354</v>
      </c>
      <c r="C431" s="29">
        <v>223</v>
      </c>
      <c r="D431" s="29">
        <v>3095</v>
      </c>
      <c r="E431" s="29">
        <v>36</v>
      </c>
      <c r="F431" s="29">
        <v>6.7209162145871</v>
      </c>
      <c r="G431" s="29">
        <v>93.279083785412894</v>
      </c>
    </row>
    <row r="432" spans="1:7" x14ac:dyDescent="0.25">
      <c r="A432" t="s">
        <v>1712</v>
      </c>
      <c r="B432" s="29">
        <v>176</v>
      </c>
      <c r="C432" s="29">
        <v>12</v>
      </c>
      <c r="D432" s="29">
        <v>164</v>
      </c>
      <c r="E432" s="29" t="s">
        <v>2072</v>
      </c>
      <c r="F432" s="29">
        <v>6.8181818181818103</v>
      </c>
      <c r="G432" s="29">
        <v>93.181818181818102</v>
      </c>
    </row>
    <row r="433" spans="1:7" x14ac:dyDescent="0.25">
      <c r="A433" t="s">
        <v>1713</v>
      </c>
      <c r="B433" s="29">
        <v>1286</v>
      </c>
      <c r="C433" s="29">
        <v>77</v>
      </c>
      <c r="D433" s="29">
        <v>1209</v>
      </c>
      <c r="E433" s="29" t="s">
        <v>2072</v>
      </c>
      <c r="F433" s="29">
        <v>5.9875583203732496</v>
      </c>
      <c r="G433" s="29">
        <v>94.012441679626704</v>
      </c>
    </row>
    <row r="434" spans="1:7" x14ac:dyDescent="0.25">
      <c r="A434" t="s">
        <v>1714</v>
      </c>
      <c r="B434" s="29">
        <v>1662</v>
      </c>
      <c r="C434" s="29">
        <v>137</v>
      </c>
      <c r="D434" s="29">
        <v>1524</v>
      </c>
      <c r="E434" s="29">
        <v>1</v>
      </c>
      <c r="F434" s="29">
        <v>8.2480433473810901</v>
      </c>
      <c r="G434" s="29">
        <v>91.751956652618901</v>
      </c>
    </row>
    <row r="435" spans="1:7" x14ac:dyDescent="0.25">
      <c r="A435" t="s">
        <v>1715</v>
      </c>
      <c r="B435" s="29">
        <v>874</v>
      </c>
      <c r="C435" s="29">
        <v>62</v>
      </c>
      <c r="D435" s="29">
        <v>812</v>
      </c>
      <c r="E435" s="29" t="s">
        <v>2072</v>
      </c>
      <c r="F435" s="29">
        <v>7.09382151029748</v>
      </c>
      <c r="G435" s="29">
        <v>92.906178489702498</v>
      </c>
    </row>
    <row r="436" spans="1:7" x14ac:dyDescent="0.25">
      <c r="A436" t="s">
        <v>1716</v>
      </c>
      <c r="B436" s="29">
        <v>252</v>
      </c>
      <c r="C436" s="29">
        <v>14</v>
      </c>
      <c r="D436" s="29">
        <v>238</v>
      </c>
      <c r="E436" s="29" t="s">
        <v>2072</v>
      </c>
      <c r="F436" s="29">
        <v>5.55555555555555</v>
      </c>
      <c r="G436" s="29">
        <v>94.4444444444444</v>
      </c>
    </row>
    <row r="437" spans="1:7" x14ac:dyDescent="0.25">
      <c r="A437" t="s">
        <v>1717</v>
      </c>
      <c r="B437" s="29">
        <v>942</v>
      </c>
      <c r="C437" s="29">
        <v>62</v>
      </c>
      <c r="D437" s="29">
        <v>880</v>
      </c>
      <c r="E437" s="29" t="s">
        <v>2072</v>
      </c>
      <c r="F437" s="29">
        <v>6.5817409766454302</v>
      </c>
      <c r="G437" s="29">
        <v>93.418259023354494</v>
      </c>
    </row>
    <row r="438" spans="1:7" x14ac:dyDescent="0.25">
      <c r="A438" t="s">
        <v>1718</v>
      </c>
      <c r="B438" s="29">
        <v>3144</v>
      </c>
      <c r="C438" s="29">
        <v>190</v>
      </c>
      <c r="D438" s="29">
        <v>2930</v>
      </c>
      <c r="E438" s="29">
        <v>24</v>
      </c>
      <c r="F438" s="29">
        <v>6.0897435897435797</v>
      </c>
      <c r="G438" s="29">
        <v>93.910256410256395</v>
      </c>
    </row>
    <row r="439" spans="1:7" x14ac:dyDescent="0.25">
      <c r="A439" t="s">
        <v>1719</v>
      </c>
      <c r="B439" s="29">
        <v>792</v>
      </c>
      <c r="C439" s="29">
        <v>58</v>
      </c>
      <c r="D439" s="29">
        <v>733</v>
      </c>
      <c r="E439" s="29">
        <v>1</v>
      </c>
      <c r="F439" s="29">
        <v>7.3324905183312197</v>
      </c>
      <c r="G439" s="29">
        <v>92.667509481668702</v>
      </c>
    </row>
    <row r="440" spans="1:7" x14ac:dyDescent="0.25">
      <c r="A440" t="s">
        <v>1720</v>
      </c>
      <c r="B440" s="29">
        <v>895</v>
      </c>
      <c r="C440" s="29">
        <v>74</v>
      </c>
      <c r="D440" s="29">
        <v>820</v>
      </c>
      <c r="E440" s="29">
        <v>1</v>
      </c>
      <c r="F440" s="29">
        <v>8.2774049217002208</v>
      </c>
      <c r="G440" s="29">
        <v>91.722595078299705</v>
      </c>
    </row>
    <row r="441" spans="1:7" x14ac:dyDescent="0.25">
      <c r="A441" t="s">
        <v>1721</v>
      </c>
      <c r="B441" s="29">
        <v>1880</v>
      </c>
      <c r="C441" s="29">
        <v>122</v>
      </c>
      <c r="D441" s="29">
        <v>1757</v>
      </c>
      <c r="E441" s="29">
        <v>1</v>
      </c>
      <c r="F441" s="29">
        <v>6.4928153273017504</v>
      </c>
      <c r="G441" s="29">
        <v>93.507184672698202</v>
      </c>
    </row>
    <row r="442" spans="1:7" x14ac:dyDescent="0.25">
      <c r="A442" t="s">
        <v>1208</v>
      </c>
      <c r="B442" s="29">
        <v>121</v>
      </c>
      <c r="C442" s="29">
        <v>15</v>
      </c>
      <c r="D442" s="29">
        <v>105</v>
      </c>
      <c r="E442" s="29">
        <v>1</v>
      </c>
      <c r="F442" s="29">
        <v>12.5</v>
      </c>
      <c r="G442" s="29">
        <v>87.5</v>
      </c>
    </row>
    <row r="443" spans="1:7" x14ac:dyDescent="0.25">
      <c r="A443" t="s">
        <v>1209</v>
      </c>
      <c r="B443" s="29">
        <v>52033</v>
      </c>
      <c r="C443" s="29">
        <v>3355</v>
      </c>
      <c r="D443" s="29">
        <v>48281</v>
      </c>
      <c r="E443" s="29">
        <v>397</v>
      </c>
      <c r="F443" s="29">
        <v>6.4974049113021897</v>
      </c>
      <c r="G443" s="29">
        <v>93.502595088697802</v>
      </c>
    </row>
    <row r="444" spans="1:7" x14ac:dyDescent="0.25">
      <c r="A444" t="s">
        <v>1722</v>
      </c>
      <c r="B444" s="29">
        <v>2467</v>
      </c>
      <c r="C444" s="29">
        <v>146</v>
      </c>
      <c r="D444" s="29">
        <v>2317</v>
      </c>
      <c r="E444" s="29">
        <v>4</v>
      </c>
      <c r="F444" s="29">
        <v>5.92773041006902</v>
      </c>
      <c r="G444" s="29">
        <v>94.072269589930897</v>
      </c>
    </row>
    <row r="445" spans="1:7" x14ac:dyDescent="0.25">
      <c r="A445" t="s">
        <v>1723</v>
      </c>
      <c r="B445" s="29">
        <v>2440</v>
      </c>
      <c r="C445" s="29">
        <v>155</v>
      </c>
      <c r="D445" s="29">
        <v>2279</v>
      </c>
      <c r="E445" s="29">
        <v>6</v>
      </c>
      <c r="F445" s="29">
        <v>6.3681183237469101</v>
      </c>
      <c r="G445" s="29">
        <v>93.631881676253002</v>
      </c>
    </row>
    <row r="446" spans="1:7" x14ac:dyDescent="0.25">
      <c r="A446" t="s">
        <v>1724</v>
      </c>
      <c r="B446" s="29">
        <v>972</v>
      </c>
      <c r="C446" s="29">
        <v>73</v>
      </c>
      <c r="D446" s="29">
        <v>899</v>
      </c>
      <c r="E446" s="29" t="s">
        <v>2072</v>
      </c>
      <c r="F446" s="29">
        <v>7.5102880658436204</v>
      </c>
      <c r="G446" s="29">
        <v>92.489711934156304</v>
      </c>
    </row>
    <row r="447" spans="1:7" x14ac:dyDescent="0.25">
      <c r="A447" t="s">
        <v>1725</v>
      </c>
      <c r="B447" s="29">
        <v>596</v>
      </c>
      <c r="C447" s="29">
        <v>44</v>
      </c>
      <c r="D447" s="29">
        <v>550</v>
      </c>
      <c r="E447" s="29">
        <v>2</v>
      </c>
      <c r="F447" s="29">
        <v>7.4074074074074003</v>
      </c>
      <c r="G447" s="29">
        <v>92.592592592592595</v>
      </c>
    </row>
    <row r="448" spans="1:7" x14ac:dyDescent="0.25">
      <c r="A448" t="s">
        <v>1726</v>
      </c>
      <c r="B448" s="29">
        <v>4832</v>
      </c>
      <c r="C448" s="29">
        <v>280</v>
      </c>
      <c r="D448" s="29">
        <v>4551</v>
      </c>
      <c r="E448" s="29">
        <v>1</v>
      </c>
      <c r="F448" s="29">
        <v>5.7959014696750097</v>
      </c>
      <c r="G448" s="29">
        <v>94.204098530324899</v>
      </c>
    </row>
    <row r="449" spans="1:7" x14ac:dyDescent="0.25">
      <c r="A449" t="s">
        <v>1727</v>
      </c>
      <c r="B449" s="29">
        <v>513</v>
      </c>
      <c r="C449" s="29">
        <v>51</v>
      </c>
      <c r="D449" s="29">
        <v>462</v>
      </c>
      <c r="E449" s="29" t="s">
        <v>2072</v>
      </c>
      <c r="F449" s="29">
        <v>9.9415204678362503</v>
      </c>
      <c r="G449" s="29">
        <v>90.058479532163702</v>
      </c>
    </row>
    <row r="450" spans="1:7" x14ac:dyDescent="0.25">
      <c r="A450" t="s">
        <v>1728</v>
      </c>
      <c r="B450" s="29">
        <v>1227</v>
      </c>
      <c r="C450" s="29">
        <v>77</v>
      </c>
      <c r="D450" s="29">
        <v>1150</v>
      </c>
      <c r="E450" s="29" t="s">
        <v>2072</v>
      </c>
      <c r="F450" s="29">
        <v>6.2754686226568799</v>
      </c>
      <c r="G450" s="29">
        <v>93.724531377343098</v>
      </c>
    </row>
    <row r="451" spans="1:7" x14ac:dyDescent="0.25">
      <c r="A451" t="s">
        <v>1729</v>
      </c>
      <c r="B451" s="29">
        <v>1418</v>
      </c>
      <c r="C451" s="29">
        <v>128</v>
      </c>
      <c r="D451" s="29">
        <v>1290</v>
      </c>
      <c r="E451" s="29" t="s">
        <v>2072</v>
      </c>
      <c r="F451" s="29">
        <v>9.0267983074753104</v>
      </c>
      <c r="G451" s="29">
        <v>90.973201692524597</v>
      </c>
    </row>
    <row r="452" spans="1:7" x14ac:dyDescent="0.25">
      <c r="A452" t="s">
        <v>1730</v>
      </c>
      <c r="B452" s="29">
        <v>1133</v>
      </c>
      <c r="C452" s="29">
        <v>80</v>
      </c>
      <c r="D452" s="29">
        <v>1053</v>
      </c>
      <c r="E452" s="29" t="s">
        <v>2072</v>
      </c>
      <c r="F452" s="29">
        <v>7.0609002647837498</v>
      </c>
      <c r="G452" s="29">
        <v>92.939099735216203</v>
      </c>
    </row>
    <row r="453" spans="1:7" x14ac:dyDescent="0.25">
      <c r="A453" t="s">
        <v>1731</v>
      </c>
      <c r="B453" s="29">
        <v>961</v>
      </c>
      <c r="C453" s="29">
        <v>55</v>
      </c>
      <c r="D453" s="29">
        <v>890</v>
      </c>
      <c r="E453" s="29">
        <v>16</v>
      </c>
      <c r="F453" s="29">
        <v>5.8201058201058196</v>
      </c>
      <c r="G453" s="29">
        <v>94.179894179894106</v>
      </c>
    </row>
    <row r="454" spans="1:7" x14ac:dyDescent="0.25">
      <c r="A454" t="s">
        <v>1732</v>
      </c>
      <c r="B454" s="29">
        <v>908</v>
      </c>
      <c r="C454" s="29">
        <v>61</v>
      </c>
      <c r="D454" s="29">
        <v>847</v>
      </c>
      <c r="E454" s="29" t="s">
        <v>2072</v>
      </c>
      <c r="F454" s="29">
        <v>6.7180616740088102</v>
      </c>
      <c r="G454" s="29">
        <v>93.281938325991106</v>
      </c>
    </row>
    <row r="455" spans="1:7" x14ac:dyDescent="0.25">
      <c r="A455" t="s">
        <v>1733</v>
      </c>
      <c r="B455" s="29">
        <v>832</v>
      </c>
      <c r="C455" s="29">
        <v>40</v>
      </c>
      <c r="D455" s="29">
        <v>790</v>
      </c>
      <c r="E455" s="29">
        <v>2</v>
      </c>
      <c r="F455" s="29">
        <v>4.81927710843373</v>
      </c>
      <c r="G455" s="29">
        <v>95.180722891566205</v>
      </c>
    </row>
    <row r="456" spans="1:7" x14ac:dyDescent="0.25">
      <c r="A456" t="s">
        <v>1734</v>
      </c>
      <c r="B456" s="29">
        <v>1455</v>
      </c>
      <c r="C456" s="29">
        <v>117</v>
      </c>
      <c r="D456" s="29">
        <v>1337</v>
      </c>
      <c r="E456" s="29">
        <v>1</v>
      </c>
      <c r="F456" s="29">
        <v>8.0467675378266801</v>
      </c>
      <c r="G456" s="29">
        <v>91.953232462173304</v>
      </c>
    </row>
    <row r="457" spans="1:7" x14ac:dyDescent="0.25">
      <c r="A457" t="s">
        <v>1735</v>
      </c>
      <c r="B457" s="29">
        <v>3348</v>
      </c>
      <c r="C457" s="29">
        <v>215</v>
      </c>
      <c r="D457" s="29">
        <v>3131</v>
      </c>
      <c r="E457" s="29">
        <v>2</v>
      </c>
      <c r="F457" s="29">
        <v>6.4255827854154202</v>
      </c>
      <c r="G457" s="29">
        <v>93.5744172145845</v>
      </c>
    </row>
    <row r="458" spans="1:7" x14ac:dyDescent="0.25">
      <c r="A458" t="s">
        <v>1736</v>
      </c>
      <c r="B458" s="29">
        <v>6423</v>
      </c>
      <c r="C458" s="29">
        <v>411</v>
      </c>
      <c r="D458" s="29">
        <v>5900</v>
      </c>
      <c r="E458" s="29">
        <v>112</v>
      </c>
      <c r="F458" s="29">
        <v>6.5124385992711096</v>
      </c>
      <c r="G458" s="29">
        <v>93.487561400728893</v>
      </c>
    </row>
    <row r="459" spans="1:7" x14ac:dyDescent="0.25">
      <c r="A459" t="s">
        <v>1737</v>
      </c>
      <c r="B459" s="29">
        <v>1980</v>
      </c>
      <c r="C459" s="29">
        <v>129</v>
      </c>
      <c r="D459" s="29">
        <v>1847</v>
      </c>
      <c r="E459" s="29">
        <v>4</v>
      </c>
      <c r="F459" s="29">
        <v>6.5283400809716596</v>
      </c>
      <c r="G459" s="29">
        <v>93.471659919028298</v>
      </c>
    </row>
    <row r="460" spans="1:7" x14ac:dyDescent="0.25">
      <c r="A460" t="s">
        <v>1738</v>
      </c>
      <c r="B460" s="29">
        <v>658</v>
      </c>
      <c r="C460" s="29">
        <v>48</v>
      </c>
      <c r="D460" s="29">
        <v>609</v>
      </c>
      <c r="E460" s="29">
        <v>1</v>
      </c>
      <c r="F460" s="29">
        <v>7.3059360730593603</v>
      </c>
      <c r="G460" s="29">
        <v>92.694063926940601</v>
      </c>
    </row>
    <row r="461" spans="1:7" x14ac:dyDescent="0.25">
      <c r="A461" t="s">
        <v>1739</v>
      </c>
      <c r="B461" s="29">
        <v>1034</v>
      </c>
      <c r="C461" s="29">
        <v>65</v>
      </c>
      <c r="D461" s="29">
        <v>968</v>
      </c>
      <c r="E461" s="29">
        <v>1</v>
      </c>
      <c r="F461" s="29">
        <v>6.29235237173281</v>
      </c>
      <c r="G461" s="29">
        <v>93.707647628267097</v>
      </c>
    </row>
    <row r="462" spans="1:7" x14ac:dyDescent="0.25">
      <c r="A462" t="s">
        <v>1740</v>
      </c>
      <c r="B462" s="29">
        <v>793</v>
      </c>
      <c r="C462" s="29">
        <v>42</v>
      </c>
      <c r="D462" s="29">
        <v>750</v>
      </c>
      <c r="E462" s="29">
        <v>1</v>
      </c>
      <c r="F462" s="29">
        <v>5.3030303030303001</v>
      </c>
      <c r="G462" s="29">
        <v>94.696969696969703</v>
      </c>
    </row>
    <row r="463" spans="1:7" x14ac:dyDescent="0.25">
      <c r="A463" t="s">
        <v>1741</v>
      </c>
      <c r="B463" s="29">
        <v>191</v>
      </c>
      <c r="C463" s="29">
        <v>5</v>
      </c>
      <c r="D463" s="29">
        <v>186</v>
      </c>
      <c r="E463" s="29" t="s">
        <v>2072</v>
      </c>
      <c r="F463" s="29">
        <v>2.6178010471204098</v>
      </c>
      <c r="G463" s="29">
        <v>97.382198952879506</v>
      </c>
    </row>
    <row r="464" spans="1:7" x14ac:dyDescent="0.25">
      <c r="A464" t="s">
        <v>1742</v>
      </c>
      <c r="B464" s="29">
        <v>1169</v>
      </c>
      <c r="C464" s="29">
        <v>80</v>
      </c>
      <c r="D464" s="29">
        <v>1088</v>
      </c>
      <c r="E464" s="29">
        <v>1</v>
      </c>
      <c r="F464" s="29">
        <v>6.8493150684931496</v>
      </c>
      <c r="G464" s="29">
        <v>93.150684931506802</v>
      </c>
    </row>
    <row r="465" spans="1:7" x14ac:dyDescent="0.25">
      <c r="A465" t="s">
        <v>1743</v>
      </c>
      <c r="B465" s="29">
        <v>3440</v>
      </c>
      <c r="C465" s="29">
        <v>232</v>
      </c>
      <c r="D465" s="29">
        <v>3184</v>
      </c>
      <c r="E465" s="29">
        <v>24</v>
      </c>
      <c r="F465" s="29">
        <v>6.7915690866510499</v>
      </c>
      <c r="G465" s="29">
        <v>93.208430913348906</v>
      </c>
    </row>
    <row r="466" spans="1:7" x14ac:dyDescent="0.25">
      <c r="A466" t="s">
        <v>1744</v>
      </c>
      <c r="B466" s="29">
        <v>163</v>
      </c>
      <c r="C466" s="29">
        <v>7</v>
      </c>
      <c r="D466" s="29">
        <v>156</v>
      </c>
      <c r="E466" s="29" t="s">
        <v>2072</v>
      </c>
      <c r="F466" s="29">
        <v>4.2944785276073603</v>
      </c>
      <c r="G466" s="29">
        <v>95.705521472392604</v>
      </c>
    </row>
    <row r="467" spans="1:7" x14ac:dyDescent="0.25">
      <c r="A467" t="s">
        <v>1745</v>
      </c>
      <c r="B467" s="29">
        <v>1153</v>
      </c>
      <c r="C467" s="29">
        <v>79</v>
      </c>
      <c r="D467" s="29">
        <v>1074</v>
      </c>
      <c r="E467" s="29" t="s">
        <v>2072</v>
      </c>
      <c r="F467" s="29">
        <v>6.8516912402428396</v>
      </c>
      <c r="G467" s="29">
        <v>93.1483087597571</v>
      </c>
    </row>
    <row r="468" spans="1:7" x14ac:dyDescent="0.25">
      <c r="A468" t="s">
        <v>1746</v>
      </c>
      <c r="B468" s="29">
        <v>1739</v>
      </c>
      <c r="C468" s="29">
        <v>150</v>
      </c>
      <c r="D468" s="29">
        <v>1584</v>
      </c>
      <c r="E468" s="29">
        <v>5</v>
      </c>
      <c r="F468" s="29">
        <v>8.6505190311418598</v>
      </c>
      <c r="G468" s="29">
        <v>91.349480968858103</v>
      </c>
    </row>
    <row r="469" spans="1:7" x14ac:dyDescent="0.25">
      <c r="A469" t="s">
        <v>1747</v>
      </c>
      <c r="B469" s="29">
        <v>908</v>
      </c>
      <c r="C469" s="29">
        <v>52</v>
      </c>
      <c r="D469" s="29">
        <v>855</v>
      </c>
      <c r="E469" s="29">
        <v>1</v>
      </c>
      <c r="F469" s="29">
        <v>5.7331863285556697</v>
      </c>
      <c r="G469" s="29">
        <v>94.266813671444297</v>
      </c>
    </row>
    <row r="470" spans="1:7" x14ac:dyDescent="0.25">
      <c r="A470" t="s">
        <v>1748</v>
      </c>
      <c r="B470" s="29">
        <v>204</v>
      </c>
      <c r="C470" s="29">
        <v>12</v>
      </c>
      <c r="D470" s="29">
        <v>192</v>
      </c>
      <c r="E470" s="29" t="s">
        <v>2072</v>
      </c>
      <c r="F470" s="29">
        <v>5.8823529411764701</v>
      </c>
      <c r="G470" s="29">
        <v>94.117647058823493</v>
      </c>
    </row>
    <row r="471" spans="1:7" x14ac:dyDescent="0.25">
      <c r="A471" t="s">
        <v>1749</v>
      </c>
      <c r="B471" s="29">
        <v>904</v>
      </c>
      <c r="C471" s="29">
        <v>65</v>
      </c>
      <c r="D471" s="29">
        <v>839</v>
      </c>
      <c r="E471" s="29" t="s">
        <v>2072</v>
      </c>
      <c r="F471" s="29">
        <v>7.1902654867256599</v>
      </c>
      <c r="G471" s="29">
        <v>92.809734513274293</v>
      </c>
    </row>
    <row r="472" spans="1:7" x14ac:dyDescent="0.25">
      <c r="A472" t="s">
        <v>1750</v>
      </c>
      <c r="B472" s="29">
        <v>3059</v>
      </c>
      <c r="C472" s="29">
        <v>181</v>
      </c>
      <c r="D472" s="29">
        <v>2856</v>
      </c>
      <c r="E472" s="29">
        <v>22</v>
      </c>
      <c r="F472" s="29">
        <v>5.9598287783997304</v>
      </c>
      <c r="G472" s="29">
        <v>94.040171221600204</v>
      </c>
    </row>
    <row r="473" spans="1:7" x14ac:dyDescent="0.25">
      <c r="A473" t="s">
        <v>1751</v>
      </c>
      <c r="B473" s="29">
        <v>756</v>
      </c>
      <c r="C473" s="29">
        <v>59</v>
      </c>
      <c r="D473" s="29">
        <v>696</v>
      </c>
      <c r="E473" s="29">
        <v>1</v>
      </c>
      <c r="F473" s="29">
        <v>7.8145695364238401</v>
      </c>
      <c r="G473" s="29">
        <v>92.185430463576097</v>
      </c>
    </row>
    <row r="474" spans="1:7" x14ac:dyDescent="0.25">
      <c r="A474" t="s">
        <v>1752</v>
      </c>
      <c r="B474" s="29">
        <v>881</v>
      </c>
      <c r="C474" s="29">
        <v>76</v>
      </c>
      <c r="D474" s="29">
        <v>802</v>
      </c>
      <c r="E474" s="29">
        <v>3</v>
      </c>
      <c r="F474" s="29">
        <v>8.6560364464692405</v>
      </c>
      <c r="G474" s="29">
        <v>91.343963553530699</v>
      </c>
    </row>
    <row r="475" spans="1:7" x14ac:dyDescent="0.25">
      <c r="A475" t="s">
        <v>1753</v>
      </c>
      <c r="B475" s="29">
        <v>1829</v>
      </c>
      <c r="C475" s="29">
        <v>106</v>
      </c>
      <c r="D475" s="29">
        <v>1721</v>
      </c>
      <c r="E475" s="29">
        <v>2</v>
      </c>
      <c r="F475" s="29">
        <v>5.80186097427476</v>
      </c>
      <c r="G475" s="29">
        <v>94.198139025725197</v>
      </c>
    </row>
    <row r="476" spans="1:7" x14ac:dyDescent="0.25">
      <c r="A476" t="s">
        <v>1224</v>
      </c>
      <c r="B476" s="29">
        <v>99</v>
      </c>
      <c r="C476" s="29">
        <v>9</v>
      </c>
      <c r="D476" s="29">
        <v>90</v>
      </c>
      <c r="E476" s="29" t="s">
        <v>2072</v>
      </c>
      <c r="F476" s="29">
        <v>9.0909090909090899</v>
      </c>
      <c r="G476" s="29">
        <v>90.909090909090907</v>
      </c>
    </row>
    <row r="477" spans="1:7" x14ac:dyDescent="0.25">
      <c r="A477" t="s">
        <v>1225</v>
      </c>
      <c r="B477" s="29">
        <v>50485</v>
      </c>
      <c r="C477" s="29">
        <v>3330</v>
      </c>
      <c r="D477" s="29">
        <v>46943</v>
      </c>
      <c r="E477" s="29">
        <v>212</v>
      </c>
      <c r="F477" s="29">
        <v>6.6238338670857102</v>
      </c>
      <c r="G477" s="29">
        <v>93.376166132914193</v>
      </c>
    </row>
    <row r="478" spans="1:7" x14ac:dyDescent="0.25">
      <c r="A478" t="s">
        <v>1754</v>
      </c>
      <c r="B478" s="29">
        <v>2459</v>
      </c>
      <c r="C478" s="29">
        <v>157</v>
      </c>
      <c r="D478" s="29">
        <v>2301</v>
      </c>
      <c r="E478" s="29">
        <v>1</v>
      </c>
      <c r="F478" s="29">
        <v>6.3873067534580903</v>
      </c>
      <c r="G478" s="29">
        <v>93.612693246541895</v>
      </c>
    </row>
    <row r="479" spans="1:7" x14ac:dyDescent="0.25">
      <c r="A479" t="s">
        <v>1755</v>
      </c>
      <c r="B479" s="29">
        <v>2358</v>
      </c>
      <c r="C479" s="29">
        <v>159</v>
      </c>
      <c r="D479" s="29">
        <v>2199</v>
      </c>
      <c r="E479" s="29" t="s">
        <v>2072</v>
      </c>
      <c r="F479" s="29">
        <v>6.7430025445292596</v>
      </c>
      <c r="G479" s="29">
        <v>93.256997455470696</v>
      </c>
    </row>
    <row r="480" spans="1:7" x14ac:dyDescent="0.25">
      <c r="A480" t="s">
        <v>1756</v>
      </c>
      <c r="B480" s="29">
        <v>916</v>
      </c>
      <c r="C480" s="29">
        <v>76</v>
      </c>
      <c r="D480" s="29">
        <v>840</v>
      </c>
      <c r="E480" s="29" t="s">
        <v>2072</v>
      </c>
      <c r="F480" s="29">
        <v>8.2969432314410394</v>
      </c>
      <c r="G480" s="29">
        <v>91.703056768558895</v>
      </c>
    </row>
    <row r="481" spans="1:7" x14ac:dyDescent="0.25">
      <c r="A481" t="s">
        <v>1757</v>
      </c>
      <c r="B481" s="29">
        <v>598</v>
      </c>
      <c r="C481" s="29">
        <v>48</v>
      </c>
      <c r="D481" s="29">
        <v>549</v>
      </c>
      <c r="E481" s="29">
        <v>1</v>
      </c>
      <c r="F481" s="29">
        <v>8.0402010050251196</v>
      </c>
      <c r="G481" s="29">
        <v>91.959798994974804</v>
      </c>
    </row>
    <row r="482" spans="1:7" x14ac:dyDescent="0.25">
      <c r="A482" t="s">
        <v>1758</v>
      </c>
      <c r="B482" s="29">
        <v>4671</v>
      </c>
      <c r="C482" s="29">
        <v>249</v>
      </c>
      <c r="D482" s="29">
        <v>4416</v>
      </c>
      <c r="E482" s="29">
        <v>6</v>
      </c>
      <c r="F482" s="29">
        <v>5.3376205787781297</v>
      </c>
      <c r="G482" s="29">
        <v>94.6623794212218</v>
      </c>
    </row>
    <row r="483" spans="1:7" x14ac:dyDescent="0.25">
      <c r="A483" t="s">
        <v>1759</v>
      </c>
      <c r="B483" s="29">
        <v>417</v>
      </c>
      <c r="C483" s="29">
        <v>42</v>
      </c>
      <c r="D483" s="29">
        <v>375</v>
      </c>
      <c r="E483" s="29" t="s">
        <v>2072</v>
      </c>
      <c r="F483" s="29">
        <v>10.071942446043099</v>
      </c>
      <c r="G483" s="29">
        <v>89.928057553956805</v>
      </c>
    </row>
    <row r="484" spans="1:7" x14ac:dyDescent="0.25">
      <c r="A484" t="s">
        <v>1760</v>
      </c>
      <c r="B484" s="29">
        <v>1122</v>
      </c>
      <c r="C484" s="29">
        <v>83</v>
      </c>
      <c r="D484" s="29">
        <v>1039</v>
      </c>
      <c r="E484" s="29" t="s">
        <v>2072</v>
      </c>
      <c r="F484" s="29">
        <v>7.3975044563279804</v>
      </c>
      <c r="G484" s="29">
        <v>92.602495543672006</v>
      </c>
    </row>
    <row r="485" spans="1:7" x14ac:dyDescent="0.25">
      <c r="A485" t="s">
        <v>1761</v>
      </c>
      <c r="B485" s="29">
        <v>1384</v>
      </c>
      <c r="C485" s="29">
        <v>116</v>
      </c>
      <c r="D485" s="29">
        <v>1268</v>
      </c>
      <c r="E485" s="29" t="s">
        <v>2072</v>
      </c>
      <c r="F485" s="29">
        <v>8.3815028901734099</v>
      </c>
      <c r="G485" s="29">
        <v>91.618497109826507</v>
      </c>
    </row>
    <row r="486" spans="1:7" x14ac:dyDescent="0.25">
      <c r="A486" t="s">
        <v>1762</v>
      </c>
      <c r="B486" s="29">
        <v>1098</v>
      </c>
      <c r="C486" s="29">
        <v>82</v>
      </c>
      <c r="D486" s="29">
        <v>1016</v>
      </c>
      <c r="E486" s="29" t="s">
        <v>2072</v>
      </c>
      <c r="F486" s="29">
        <v>7.4681238615664798</v>
      </c>
      <c r="G486" s="29">
        <v>92.531876138433503</v>
      </c>
    </row>
    <row r="487" spans="1:7" x14ac:dyDescent="0.25">
      <c r="A487" t="s">
        <v>1763</v>
      </c>
      <c r="B487" s="29">
        <v>898</v>
      </c>
      <c r="C487" s="29">
        <v>57</v>
      </c>
      <c r="D487" s="29">
        <v>841</v>
      </c>
      <c r="E487" s="29" t="s">
        <v>2072</v>
      </c>
      <c r="F487" s="29">
        <v>6.34743875278396</v>
      </c>
      <c r="G487" s="29">
        <v>93.652561247215999</v>
      </c>
    </row>
    <row r="488" spans="1:7" x14ac:dyDescent="0.25">
      <c r="A488" t="s">
        <v>1764</v>
      </c>
      <c r="B488" s="29">
        <v>955</v>
      </c>
      <c r="C488" s="29">
        <v>61</v>
      </c>
      <c r="D488" s="29">
        <v>894</v>
      </c>
      <c r="E488" s="29" t="s">
        <v>2072</v>
      </c>
      <c r="F488" s="29">
        <v>6.3874345549738196</v>
      </c>
      <c r="G488" s="29">
        <v>93.612565445026107</v>
      </c>
    </row>
    <row r="489" spans="1:7" x14ac:dyDescent="0.25">
      <c r="A489" t="s">
        <v>1765</v>
      </c>
      <c r="B489" s="29">
        <v>834</v>
      </c>
      <c r="C489" s="29">
        <v>52</v>
      </c>
      <c r="D489" s="29">
        <v>782</v>
      </c>
      <c r="E489" s="29" t="s">
        <v>2072</v>
      </c>
      <c r="F489" s="29">
        <v>6.2350119904076697</v>
      </c>
      <c r="G489" s="29">
        <v>93.764988009592301</v>
      </c>
    </row>
    <row r="490" spans="1:7" x14ac:dyDescent="0.25">
      <c r="A490" t="s">
        <v>1766</v>
      </c>
      <c r="B490" s="29">
        <v>1491</v>
      </c>
      <c r="C490" s="29">
        <v>134</v>
      </c>
      <c r="D490" s="29">
        <v>1357</v>
      </c>
      <c r="E490" s="29" t="s">
        <v>2072</v>
      </c>
      <c r="F490" s="29">
        <v>8.9872568745808099</v>
      </c>
      <c r="G490" s="29">
        <v>91.012743125419107</v>
      </c>
    </row>
    <row r="491" spans="1:7" x14ac:dyDescent="0.25">
      <c r="A491" t="s">
        <v>1767</v>
      </c>
      <c r="B491" s="29">
        <v>3306</v>
      </c>
      <c r="C491" s="29">
        <v>198</v>
      </c>
      <c r="D491" s="29">
        <v>3107</v>
      </c>
      <c r="E491" s="29">
        <v>1</v>
      </c>
      <c r="F491" s="29">
        <v>5.9909228441754898</v>
      </c>
      <c r="G491" s="29">
        <v>94.0090771558245</v>
      </c>
    </row>
    <row r="492" spans="1:7" x14ac:dyDescent="0.25">
      <c r="A492" t="s">
        <v>1768</v>
      </c>
      <c r="B492" s="29">
        <v>6404</v>
      </c>
      <c r="C492" s="29">
        <v>443</v>
      </c>
      <c r="D492" s="29">
        <v>5960</v>
      </c>
      <c r="E492" s="29">
        <v>1</v>
      </c>
      <c r="F492" s="29">
        <v>6.9186318913009499</v>
      </c>
      <c r="G492" s="29">
        <v>93.081368108698996</v>
      </c>
    </row>
    <row r="493" spans="1:7" x14ac:dyDescent="0.25">
      <c r="A493" t="s">
        <v>1769</v>
      </c>
      <c r="B493" s="29">
        <v>1882</v>
      </c>
      <c r="C493" s="29">
        <v>112</v>
      </c>
      <c r="D493" s="29">
        <v>1764</v>
      </c>
      <c r="E493" s="29">
        <v>6</v>
      </c>
      <c r="F493" s="29">
        <v>5.9701492537313401</v>
      </c>
      <c r="G493" s="29">
        <v>94.029850746268593</v>
      </c>
    </row>
    <row r="494" spans="1:7" x14ac:dyDescent="0.25">
      <c r="A494" t="s">
        <v>1770</v>
      </c>
      <c r="B494" s="29">
        <v>640</v>
      </c>
      <c r="C494" s="29">
        <v>68</v>
      </c>
      <c r="D494" s="29">
        <v>572</v>
      </c>
      <c r="E494" s="29" t="s">
        <v>2072</v>
      </c>
      <c r="F494" s="29">
        <v>10.625</v>
      </c>
      <c r="G494" s="29">
        <v>89.375</v>
      </c>
    </row>
    <row r="495" spans="1:7" x14ac:dyDescent="0.25">
      <c r="A495" t="s">
        <v>1771</v>
      </c>
      <c r="B495" s="29">
        <v>1036</v>
      </c>
      <c r="C495" s="29">
        <v>65</v>
      </c>
      <c r="D495" s="29">
        <v>970</v>
      </c>
      <c r="E495" s="29">
        <v>1</v>
      </c>
      <c r="F495" s="29">
        <v>6.28019323671497</v>
      </c>
      <c r="G495" s="29">
        <v>93.719806763285007</v>
      </c>
    </row>
    <row r="496" spans="1:7" x14ac:dyDescent="0.25">
      <c r="A496" t="s">
        <v>1772</v>
      </c>
      <c r="B496" s="29">
        <v>796</v>
      </c>
      <c r="C496" s="29">
        <v>39</v>
      </c>
      <c r="D496" s="29">
        <v>756</v>
      </c>
      <c r="E496" s="29">
        <v>1</v>
      </c>
      <c r="F496" s="29">
        <v>4.9056603773584904</v>
      </c>
      <c r="G496" s="29">
        <v>95.094339622641499</v>
      </c>
    </row>
    <row r="497" spans="1:7" x14ac:dyDescent="0.25">
      <c r="A497" t="s">
        <v>1773</v>
      </c>
      <c r="B497" s="29">
        <v>199</v>
      </c>
      <c r="C497" s="29">
        <v>12</v>
      </c>
      <c r="D497" s="29">
        <v>187</v>
      </c>
      <c r="E497" s="29" t="s">
        <v>2072</v>
      </c>
      <c r="F497" s="29">
        <v>6.0301507537688401</v>
      </c>
      <c r="G497" s="29">
        <v>93.969849246231107</v>
      </c>
    </row>
    <row r="498" spans="1:7" x14ac:dyDescent="0.25">
      <c r="A498" t="s">
        <v>1774</v>
      </c>
      <c r="B498" s="29">
        <v>1066</v>
      </c>
      <c r="C498" s="29">
        <v>82</v>
      </c>
      <c r="D498" s="29">
        <v>984</v>
      </c>
      <c r="E498" s="29" t="s">
        <v>2072</v>
      </c>
      <c r="F498" s="29">
        <v>7.6923076923076898</v>
      </c>
      <c r="G498" s="29">
        <v>92.307692307692307</v>
      </c>
    </row>
    <row r="499" spans="1:7" x14ac:dyDescent="0.25">
      <c r="A499" t="s">
        <v>1775</v>
      </c>
      <c r="B499" s="29">
        <v>3258</v>
      </c>
      <c r="C499" s="29">
        <v>213</v>
      </c>
      <c r="D499" s="29">
        <v>3042</v>
      </c>
      <c r="E499" s="29">
        <v>3</v>
      </c>
      <c r="F499" s="29">
        <v>6.5437788018433096</v>
      </c>
      <c r="G499" s="29">
        <v>93.456221198156598</v>
      </c>
    </row>
    <row r="500" spans="1:7" x14ac:dyDescent="0.25">
      <c r="A500" t="s">
        <v>1776</v>
      </c>
      <c r="B500" s="29">
        <v>177</v>
      </c>
      <c r="C500" s="29">
        <v>15</v>
      </c>
      <c r="D500" s="29">
        <v>162</v>
      </c>
      <c r="E500" s="29" t="s">
        <v>2072</v>
      </c>
      <c r="F500" s="29">
        <v>8.4745762711864394</v>
      </c>
      <c r="G500" s="29">
        <v>91.525423728813493</v>
      </c>
    </row>
    <row r="501" spans="1:7" x14ac:dyDescent="0.25">
      <c r="A501" t="s">
        <v>1777</v>
      </c>
      <c r="B501" s="29">
        <v>1115</v>
      </c>
      <c r="C501" s="29">
        <v>74</v>
      </c>
      <c r="D501" s="29">
        <v>1041</v>
      </c>
      <c r="E501" s="29" t="s">
        <v>2072</v>
      </c>
      <c r="F501" s="29">
        <v>6.6367713004484301</v>
      </c>
      <c r="G501" s="29">
        <v>93.363228699551499</v>
      </c>
    </row>
    <row r="502" spans="1:7" x14ac:dyDescent="0.25">
      <c r="A502" t="s">
        <v>1778</v>
      </c>
      <c r="B502" s="29">
        <v>1628</v>
      </c>
      <c r="C502" s="29">
        <v>140</v>
      </c>
      <c r="D502" s="29">
        <v>1488</v>
      </c>
      <c r="E502" s="29" t="s">
        <v>2072</v>
      </c>
      <c r="F502" s="29">
        <v>8.5995085995085994</v>
      </c>
      <c r="G502" s="29">
        <v>91.400491400491404</v>
      </c>
    </row>
    <row r="503" spans="1:7" x14ac:dyDescent="0.25">
      <c r="A503" t="s">
        <v>1779</v>
      </c>
      <c r="B503" s="29">
        <v>881</v>
      </c>
      <c r="C503" s="29">
        <v>50</v>
      </c>
      <c r="D503" s="29">
        <v>831</v>
      </c>
      <c r="E503" s="29" t="s">
        <v>2072</v>
      </c>
      <c r="F503" s="29">
        <v>5.6753688989784301</v>
      </c>
      <c r="G503" s="29">
        <v>94.324631101021495</v>
      </c>
    </row>
    <row r="504" spans="1:7" x14ac:dyDescent="0.25">
      <c r="A504" t="s">
        <v>1780</v>
      </c>
      <c r="B504" s="29">
        <v>197</v>
      </c>
      <c r="C504" s="29">
        <v>9</v>
      </c>
      <c r="D504" s="29">
        <v>188</v>
      </c>
      <c r="E504" s="29" t="s">
        <v>2072</v>
      </c>
      <c r="F504" s="29">
        <v>4.5685279187817196</v>
      </c>
      <c r="G504" s="29">
        <v>95.431472081218203</v>
      </c>
    </row>
    <row r="505" spans="1:7" x14ac:dyDescent="0.25">
      <c r="A505" t="s">
        <v>1781</v>
      </c>
      <c r="B505" s="29">
        <v>855</v>
      </c>
      <c r="C505" s="29">
        <v>62</v>
      </c>
      <c r="D505" s="29">
        <v>793</v>
      </c>
      <c r="E505" s="29" t="s">
        <v>2072</v>
      </c>
      <c r="F505" s="29">
        <v>7.2514619883040901</v>
      </c>
      <c r="G505" s="29">
        <v>92.748538011695899</v>
      </c>
    </row>
    <row r="506" spans="1:7" x14ac:dyDescent="0.25">
      <c r="A506" t="s">
        <v>1782</v>
      </c>
      <c r="B506" s="29">
        <v>2988</v>
      </c>
      <c r="C506" s="29">
        <v>195</v>
      </c>
      <c r="D506" s="29">
        <v>2793</v>
      </c>
      <c r="E506" s="29" t="s">
        <v>2072</v>
      </c>
      <c r="F506" s="29">
        <v>6.5261044176706804</v>
      </c>
      <c r="G506" s="29">
        <v>93.473895582329305</v>
      </c>
    </row>
    <row r="507" spans="1:7" x14ac:dyDescent="0.25">
      <c r="A507" t="s">
        <v>1783</v>
      </c>
      <c r="B507" s="29">
        <v>736</v>
      </c>
      <c r="C507" s="29">
        <v>59</v>
      </c>
      <c r="D507" s="29">
        <v>677</v>
      </c>
      <c r="E507" s="29" t="s">
        <v>2072</v>
      </c>
      <c r="F507" s="29">
        <v>8.0163043478260807</v>
      </c>
      <c r="G507" s="29">
        <v>91.983695652173907</v>
      </c>
    </row>
    <row r="508" spans="1:7" x14ac:dyDescent="0.25">
      <c r="A508" t="s">
        <v>1784</v>
      </c>
      <c r="B508" s="29">
        <v>855</v>
      </c>
      <c r="C508" s="29">
        <v>81</v>
      </c>
      <c r="D508" s="29">
        <v>774</v>
      </c>
      <c r="E508" s="29" t="s">
        <v>2072</v>
      </c>
      <c r="F508" s="29">
        <v>9.4736842105263097</v>
      </c>
      <c r="G508" s="29">
        <v>90.5263157894736</v>
      </c>
    </row>
    <row r="509" spans="1:7" x14ac:dyDescent="0.25">
      <c r="A509" t="s">
        <v>1785</v>
      </c>
      <c r="B509" s="29">
        <v>1737</v>
      </c>
      <c r="C509" s="29">
        <v>117</v>
      </c>
      <c r="D509" s="29">
        <v>1620</v>
      </c>
      <c r="E509" s="29" t="s">
        <v>2072</v>
      </c>
      <c r="F509" s="29">
        <v>6.7357512953367804</v>
      </c>
      <c r="G509" s="29">
        <v>93.264248704663203</v>
      </c>
    </row>
    <row r="510" spans="1:7" x14ac:dyDescent="0.25">
      <c r="A510" t="s">
        <v>1240</v>
      </c>
      <c r="B510" s="29">
        <v>110</v>
      </c>
      <c r="C510" s="29">
        <v>14</v>
      </c>
      <c r="D510" s="29">
        <v>96</v>
      </c>
      <c r="E510" s="29" t="s">
        <v>2072</v>
      </c>
      <c r="F510" s="29">
        <v>12.7272727272727</v>
      </c>
      <c r="G510" s="29">
        <v>87.272727272727195</v>
      </c>
    </row>
    <row r="511" spans="1:7" x14ac:dyDescent="0.25">
      <c r="A511" t="s">
        <v>1241</v>
      </c>
      <c r="B511" s="29">
        <v>49067</v>
      </c>
      <c r="C511" s="29">
        <v>3364</v>
      </c>
      <c r="D511" s="29">
        <v>45682</v>
      </c>
      <c r="E511" s="29">
        <v>21</v>
      </c>
      <c r="F511" s="29">
        <v>6.8588671859071004</v>
      </c>
      <c r="G511" s="29">
        <v>93.141132814092899</v>
      </c>
    </row>
    <row r="512" spans="1:7" x14ac:dyDescent="0.25">
      <c r="A512" t="s">
        <v>1786</v>
      </c>
      <c r="B512" s="29">
        <v>2236</v>
      </c>
      <c r="C512" s="29">
        <v>136</v>
      </c>
      <c r="D512" s="29">
        <v>2099</v>
      </c>
      <c r="E512" s="29">
        <v>1</v>
      </c>
      <c r="F512" s="29">
        <v>6.0850111856823199</v>
      </c>
      <c r="G512" s="29">
        <v>93.914988814317596</v>
      </c>
    </row>
    <row r="513" spans="1:7" x14ac:dyDescent="0.25">
      <c r="A513" t="s">
        <v>1787</v>
      </c>
      <c r="B513" s="29">
        <v>2146</v>
      </c>
      <c r="C513" s="29">
        <v>170</v>
      </c>
      <c r="D513" s="29">
        <v>1975</v>
      </c>
      <c r="E513" s="29">
        <v>1</v>
      </c>
      <c r="F513" s="29">
        <v>7.9254079254079199</v>
      </c>
      <c r="G513" s="29">
        <v>92.074592074592005</v>
      </c>
    </row>
    <row r="514" spans="1:7" x14ac:dyDescent="0.25">
      <c r="A514" t="s">
        <v>1788</v>
      </c>
      <c r="B514" s="29">
        <v>902</v>
      </c>
      <c r="C514" s="29">
        <v>60</v>
      </c>
      <c r="D514" s="29">
        <v>840</v>
      </c>
      <c r="E514" s="29">
        <v>2</v>
      </c>
      <c r="F514" s="29">
        <v>6.6666666666666599</v>
      </c>
      <c r="G514" s="29">
        <v>93.3333333333333</v>
      </c>
    </row>
    <row r="515" spans="1:7" x14ac:dyDescent="0.25">
      <c r="A515" t="s">
        <v>1789</v>
      </c>
      <c r="B515" s="29">
        <v>576</v>
      </c>
      <c r="C515" s="29">
        <v>49</v>
      </c>
      <c r="D515" s="29">
        <v>527</v>
      </c>
      <c r="E515" s="29" t="s">
        <v>2072</v>
      </c>
      <c r="F515" s="29">
        <v>8.5069444444444393</v>
      </c>
      <c r="G515" s="29">
        <v>91.4930555555555</v>
      </c>
    </row>
    <row r="516" spans="1:7" x14ac:dyDescent="0.25">
      <c r="A516" t="s">
        <v>1790</v>
      </c>
      <c r="B516" s="29">
        <v>4430</v>
      </c>
      <c r="C516" s="29">
        <v>246</v>
      </c>
      <c r="D516" s="29">
        <v>4183</v>
      </c>
      <c r="E516" s="29">
        <v>1</v>
      </c>
      <c r="F516" s="29">
        <v>5.55430119665838</v>
      </c>
      <c r="G516" s="29">
        <v>94.4456988033416</v>
      </c>
    </row>
    <row r="517" spans="1:7" x14ac:dyDescent="0.25">
      <c r="A517" t="s">
        <v>1791</v>
      </c>
      <c r="B517" s="29">
        <v>411</v>
      </c>
      <c r="C517" s="29">
        <v>32</v>
      </c>
      <c r="D517" s="29">
        <v>379</v>
      </c>
      <c r="E517" s="29" t="s">
        <v>2072</v>
      </c>
      <c r="F517" s="29">
        <v>7.7858880778588802</v>
      </c>
      <c r="G517" s="29">
        <v>92.2141119221411</v>
      </c>
    </row>
    <row r="518" spans="1:7" x14ac:dyDescent="0.25">
      <c r="A518" t="s">
        <v>1792</v>
      </c>
      <c r="B518" s="29">
        <v>1102</v>
      </c>
      <c r="C518" s="29">
        <v>57</v>
      </c>
      <c r="D518" s="29">
        <v>1045</v>
      </c>
      <c r="E518" s="29" t="s">
        <v>2072</v>
      </c>
      <c r="F518" s="29">
        <v>5.1724137931034404</v>
      </c>
      <c r="G518" s="29">
        <v>94.827586206896498</v>
      </c>
    </row>
    <row r="519" spans="1:7" x14ac:dyDescent="0.25">
      <c r="A519" t="s">
        <v>1793</v>
      </c>
      <c r="B519" s="29">
        <v>1338</v>
      </c>
      <c r="C519" s="29">
        <v>106</v>
      </c>
      <c r="D519" s="29">
        <v>1230</v>
      </c>
      <c r="E519" s="29">
        <v>2</v>
      </c>
      <c r="F519" s="29">
        <v>7.9341317365269397</v>
      </c>
      <c r="G519" s="29">
        <v>92.065868263473007</v>
      </c>
    </row>
    <row r="520" spans="1:7" x14ac:dyDescent="0.25">
      <c r="A520" t="s">
        <v>1794</v>
      </c>
      <c r="B520" s="29">
        <v>1117</v>
      </c>
      <c r="C520" s="29">
        <v>66</v>
      </c>
      <c r="D520" s="29">
        <v>1051</v>
      </c>
      <c r="E520" s="29" t="s">
        <v>2072</v>
      </c>
      <c r="F520" s="29">
        <v>5.9086839749328499</v>
      </c>
      <c r="G520" s="29">
        <v>94.091316025067101</v>
      </c>
    </row>
    <row r="521" spans="1:7" x14ac:dyDescent="0.25">
      <c r="A521" t="s">
        <v>1795</v>
      </c>
      <c r="B521" s="29">
        <v>862</v>
      </c>
      <c r="C521" s="29">
        <v>54</v>
      </c>
      <c r="D521" s="29">
        <v>808</v>
      </c>
      <c r="E521" s="29" t="s">
        <v>2072</v>
      </c>
      <c r="F521" s="29">
        <v>6.2645011600927996</v>
      </c>
      <c r="G521" s="29">
        <v>93.735498839907194</v>
      </c>
    </row>
    <row r="522" spans="1:7" x14ac:dyDescent="0.25">
      <c r="A522" t="s">
        <v>1796</v>
      </c>
      <c r="B522" s="29">
        <v>901</v>
      </c>
      <c r="C522" s="29">
        <v>63</v>
      </c>
      <c r="D522" s="29">
        <v>838</v>
      </c>
      <c r="E522" s="29" t="s">
        <v>2072</v>
      </c>
      <c r="F522" s="29">
        <v>6.9922308546059897</v>
      </c>
      <c r="G522" s="29">
        <v>93.007769145393993</v>
      </c>
    </row>
    <row r="523" spans="1:7" x14ac:dyDescent="0.25">
      <c r="A523" t="s">
        <v>1797</v>
      </c>
      <c r="B523" s="29">
        <v>786</v>
      </c>
      <c r="C523" s="29">
        <v>41</v>
      </c>
      <c r="D523" s="29">
        <v>745</v>
      </c>
      <c r="E523" s="29" t="s">
        <v>2072</v>
      </c>
      <c r="F523" s="29">
        <v>5.2162849872773496</v>
      </c>
      <c r="G523" s="29">
        <v>94.783715012722595</v>
      </c>
    </row>
    <row r="524" spans="1:7" x14ac:dyDescent="0.25">
      <c r="A524" t="s">
        <v>1798</v>
      </c>
      <c r="B524" s="29">
        <v>1354</v>
      </c>
      <c r="C524" s="29">
        <v>110</v>
      </c>
      <c r="D524" s="29">
        <v>1244</v>
      </c>
      <c r="E524" s="29" t="s">
        <v>2072</v>
      </c>
      <c r="F524" s="29">
        <v>8.1240768094534701</v>
      </c>
      <c r="G524" s="29">
        <v>91.875923190546501</v>
      </c>
    </row>
    <row r="525" spans="1:7" x14ac:dyDescent="0.25">
      <c r="A525" t="s">
        <v>1799</v>
      </c>
      <c r="B525" s="29">
        <v>3105</v>
      </c>
      <c r="C525" s="29">
        <v>199</v>
      </c>
      <c r="D525" s="29">
        <v>2902</v>
      </c>
      <c r="E525" s="29">
        <v>4</v>
      </c>
      <c r="F525" s="29">
        <v>6.4172847468558496</v>
      </c>
      <c r="G525" s="29">
        <v>93.582715253144102</v>
      </c>
    </row>
    <row r="526" spans="1:7" x14ac:dyDescent="0.25">
      <c r="A526" t="s">
        <v>1800</v>
      </c>
      <c r="B526" s="29">
        <v>6191</v>
      </c>
      <c r="C526" s="29">
        <v>434</v>
      </c>
      <c r="D526" s="29">
        <v>5755</v>
      </c>
      <c r="E526" s="29">
        <v>2</v>
      </c>
      <c r="F526" s="29">
        <v>7.0124414283406002</v>
      </c>
      <c r="G526" s="29">
        <v>92.987558571659406</v>
      </c>
    </row>
    <row r="527" spans="1:7" x14ac:dyDescent="0.25">
      <c r="A527" t="s">
        <v>1801</v>
      </c>
      <c r="B527" s="29">
        <v>1864</v>
      </c>
      <c r="C527" s="29">
        <v>140</v>
      </c>
      <c r="D527" s="29">
        <v>1724</v>
      </c>
      <c r="E527" s="29" t="s">
        <v>2072</v>
      </c>
      <c r="F527" s="29">
        <v>7.5107296137338997</v>
      </c>
      <c r="G527" s="29">
        <v>92.489270386266099</v>
      </c>
    </row>
    <row r="528" spans="1:7" x14ac:dyDescent="0.25">
      <c r="A528" t="s">
        <v>1802</v>
      </c>
      <c r="B528" s="29">
        <v>603</v>
      </c>
      <c r="C528" s="29">
        <v>63</v>
      </c>
      <c r="D528" s="29">
        <v>540</v>
      </c>
      <c r="E528" s="29" t="s">
        <v>2072</v>
      </c>
      <c r="F528" s="29">
        <v>10.4477611940298</v>
      </c>
      <c r="G528" s="29">
        <v>89.552238805970106</v>
      </c>
    </row>
    <row r="529" spans="1:7" x14ac:dyDescent="0.25">
      <c r="A529" t="s">
        <v>1803</v>
      </c>
      <c r="B529" s="29">
        <v>975</v>
      </c>
      <c r="C529" s="29">
        <v>64</v>
      </c>
      <c r="D529" s="29">
        <v>911</v>
      </c>
      <c r="E529" s="29" t="s">
        <v>2072</v>
      </c>
      <c r="F529" s="29">
        <v>6.5641025641025603</v>
      </c>
      <c r="G529" s="29">
        <v>93.435897435897402</v>
      </c>
    </row>
    <row r="530" spans="1:7" x14ac:dyDescent="0.25">
      <c r="A530" t="s">
        <v>1804</v>
      </c>
      <c r="B530" s="29">
        <v>827</v>
      </c>
      <c r="C530" s="29">
        <v>58</v>
      </c>
      <c r="D530" s="29">
        <v>769</v>
      </c>
      <c r="E530" s="29" t="s">
        <v>2072</v>
      </c>
      <c r="F530" s="29">
        <v>7.0133010882708504</v>
      </c>
      <c r="G530" s="29">
        <v>92.986698911729107</v>
      </c>
    </row>
    <row r="531" spans="1:7" x14ac:dyDescent="0.25">
      <c r="A531" t="s">
        <v>1805</v>
      </c>
      <c r="B531" s="29">
        <v>186</v>
      </c>
      <c r="C531" s="29">
        <v>19</v>
      </c>
      <c r="D531" s="29">
        <v>167</v>
      </c>
      <c r="E531" s="29" t="s">
        <v>2072</v>
      </c>
      <c r="F531" s="29">
        <v>10.2150537634408</v>
      </c>
      <c r="G531" s="29">
        <v>89.784946236559094</v>
      </c>
    </row>
    <row r="532" spans="1:7" x14ac:dyDescent="0.25">
      <c r="A532" t="s">
        <v>1806</v>
      </c>
      <c r="B532" s="29">
        <v>1100</v>
      </c>
      <c r="C532" s="29">
        <v>82</v>
      </c>
      <c r="D532" s="29">
        <v>1018</v>
      </c>
      <c r="E532" s="29" t="s">
        <v>2072</v>
      </c>
      <c r="F532" s="29">
        <v>7.4545454545454497</v>
      </c>
      <c r="G532" s="29">
        <v>92.545454545454504</v>
      </c>
    </row>
    <row r="533" spans="1:7" x14ac:dyDescent="0.25">
      <c r="A533" t="s">
        <v>1807</v>
      </c>
      <c r="B533" s="29">
        <v>3234</v>
      </c>
      <c r="C533" s="29">
        <v>226</v>
      </c>
      <c r="D533" s="29">
        <v>3008</v>
      </c>
      <c r="E533" s="29" t="s">
        <v>2072</v>
      </c>
      <c r="F533" s="29">
        <v>6.9882498453927004</v>
      </c>
      <c r="G533" s="29">
        <v>93.011750154607299</v>
      </c>
    </row>
    <row r="534" spans="1:7" x14ac:dyDescent="0.25">
      <c r="A534" t="s">
        <v>1808</v>
      </c>
      <c r="B534" s="29">
        <v>173</v>
      </c>
      <c r="C534" s="29">
        <v>14</v>
      </c>
      <c r="D534" s="29">
        <v>159</v>
      </c>
      <c r="E534" s="29" t="s">
        <v>2072</v>
      </c>
      <c r="F534" s="29">
        <v>8.0924855491329399</v>
      </c>
      <c r="G534" s="29">
        <v>91.907514450866998</v>
      </c>
    </row>
    <row r="535" spans="1:7" x14ac:dyDescent="0.25">
      <c r="A535" t="s">
        <v>1809</v>
      </c>
      <c r="B535" s="29">
        <v>1143</v>
      </c>
      <c r="C535" s="29">
        <v>80</v>
      </c>
      <c r="D535" s="29">
        <v>1063</v>
      </c>
      <c r="E535" s="29" t="s">
        <v>2072</v>
      </c>
      <c r="F535" s="29">
        <v>6.99912510936133</v>
      </c>
      <c r="G535" s="29">
        <v>93.000874890638599</v>
      </c>
    </row>
    <row r="536" spans="1:7" x14ac:dyDescent="0.25">
      <c r="A536" t="s">
        <v>1810</v>
      </c>
      <c r="B536" s="29">
        <v>1631</v>
      </c>
      <c r="C536" s="29">
        <v>124</v>
      </c>
      <c r="D536" s="29">
        <v>1507</v>
      </c>
      <c r="E536" s="29" t="s">
        <v>2072</v>
      </c>
      <c r="F536" s="29">
        <v>7.6026977314530901</v>
      </c>
      <c r="G536" s="29">
        <v>92.397302268546895</v>
      </c>
    </row>
    <row r="537" spans="1:7" x14ac:dyDescent="0.25">
      <c r="A537" t="s">
        <v>1811</v>
      </c>
      <c r="B537" s="29">
        <v>820</v>
      </c>
      <c r="C537" s="29">
        <v>58</v>
      </c>
      <c r="D537" s="29">
        <v>762</v>
      </c>
      <c r="E537" s="29" t="s">
        <v>2072</v>
      </c>
      <c r="F537" s="29">
        <v>7.07317073170731</v>
      </c>
      <c r="G537" s="29">
        <v>92.926829268292593</v>
      </c>
    </row>
    <row r="538" spans="1:7" x14ac:dyDescent="0.25">
      <c r="A538" t="s">
        <v>1812</v>
      </c>
      <c r="B538" s="29">
        <v>188</v>
      </c>
      <c r="C538" s="29">
        <v>5</v>
      </c>
      <c r="D538" s="29">
        <v>183</v>
      </c>
      <c r="E538" s="29" t="s">
        <v>2072</v>
      </c>
      <c r="F538" s="29">
        <v>2.6595744680851001</v>
      </c>
      <c r="G538" s="29">
        <v>97.340425531914903</v>
      </c>
    </row>
    <row r="539" spans="1:7" x14ac:dyDescent="0.25">
      <c r="A539" t="s">
        <v>1813</v>
      </c>
      <c r="B539" s="29">
        <v>838</v>
      </c>
      <c r="C539" s="29">
        <v>53</v>
      </c>
      <c r="D539" s="29">
        <v>785</v>
      </c>
      <c r="E539" s="29" t="s">
        <v>2072</v>
      </c>
      <c r="F539" s="29">
        <v>6.3245823389021396</v>
      </c>
      <c r="G539" s="29">
        <v>93.675417661097796</v>
      </c>
    </row>
    <row r="540" spans="1:7" x14ac:dyDescent="0.25">
      <c r="A540" t="s">
        <v>1814</v>
      </c>
      <c r="B540" s="29">
        <v>2967</v>
      </c>
      <c r="C540" s="29">
        <v>162</v>
      </c>
      <c r="D540" s="29">
        <v>2805</v>
      </c>
      <c r="E540" s="29" t="s">
        <v>2072</v>
      </c>
      <c r="F540" s="29">
        <v>5.4600606673407404</v>
      </c>
      <c r="G540" s="29">
        <v>94.539939332659202</v>
      </c>
    </row>
    <row r="541" spans="1:7" x14ac:dyDescent="0.25">
      <c r="A541" t="s">
        <v>1815</v>
      </c>
      <c r="B541" s="29">
        <v>696</v>
      </c>
      <c r="C541" s="29">
        <v>27</v>
      </c>
      <c r="D541" s="29">
        <v>669</v>
      </c>
      <c r="E541" s="29" t="s">
        <v>2072</v>
      </c>
      <c r="F541" s="29">
        <v>3.8793103448275801</v>
      </c>
      <c r="G541" s="29">
        <v>96.120689655172399</v>
      </c>
    </row>
    <row r="542" spans="1:7" x14ac:dyDescent="0.25">
      <c r="A542" t="s">
        <v>1816</v>
      </c>
      <c r="B542" s="29">
        <v>808</v>
      </c>
      <c r="C542" s="29">
        <v>72</v>
      </c>
      <c r="D542" s="29">
        <v>736</v>
      </c>
      <c r="E542" s="29" t="s">
        <v>2072</v>
      </c>
      <c r="F542" s="29">
        <v>8.9108910891089099</v>
      </c>
      <c r="G542" s="29">
        <v>91.089108910891099</v>
      </c>
    </row>
    <row r="543" spans="1:7" x14ac:dyDescent="0.25">
      <c r="A543" t="s">
        <v>1817</v>
      </c>
      <c r="B543" s="29">
        <v>1626</v>
      </c>
      <c r="C543" s="29">
        <v>114</v>
      </c>
      <c r="D543" s="29">
        <v>1512</v>
      </c>
      <c r="E543" s="29" t="s">
        <v>2072</v>
      </c>
      <c r="F543" s="29">
        <v>7.0110701107011</v>
      </c>
      <c r="G543" s="29">
        <v>92.988929889298802</v>
      </c>
    </row>
    <row r="544" spans="1:7" x14ac:dyDescent="0.25">
      <c r="A544" t="s">
        <v>1256</v>
      </c>
      <c r="B544" s="29">
        <v>102</v>
      </c>
      <c r="C544" s="29">
        <v>12</v>
      </c>
      <c r="D544" s="29">
        <v>90</v>
      </c>
      <c r="E544" s="29" t="s">
        <v>2072</v>
      </c>
      <c r="F544" s="29">
        <v>11.764705882352899</v>
      </c>
      <c r="G544" s="29">
        <v>88.235294117647001</v>
      </c>
    </row>
    <row r="545" spans="1:7" x14ac:dyDescent="0.25">
      <c r="A545" t="s">
        <v>1257</v>
      </c>
      <c r="B545" s="29">
        <v>47238</v>
      </c>
      <c r="C545" s="29">
        <v>3196</v>
      </c>
      <c r="D545" s="29">
        <v>44029</v>
      </c>
      <c r="E545" s="29">
        <v>13</v>
      </c>
      <c r="F545" s="29">
        <v>6.7676019057702401</v>
      </c>
      <c r="G545" s="29">
        <v>93.232398094229694</v>
      </c>
    </row>
    <row r="546" spans="1:7" x14ac:dyDescent="0.25">
      <c r="A546" t="s">
        <v>1818</v>
      </c>
      <c r="B546" s="29">
        <v>2009</v>
      </c>
      <c r="C546" s="29">
        <v>136</v>
      </c>
      <c r="D546" s="29">
        <v>1873</v>
      </c>
      <c r="E546" s="29" t="s">
        <v>2072</v>
      </c>
      <c r="F546" s="29">
        <v>6.7695370831259298</v>
      </c>
      <c r="G546" s="29">
        <v>93.230462916874004</v>
      </c>
    </row>
    <row r="547" spans="1:7" x14ac:dyDescent="0.25">
      <c r="A547" t="s">
        <v>1819</v>
      </c>
      <c r="B547" s="29">
        <v>2019</v>
      </c>
      <c r="C547" s="29">
        <v>137</v>
      </c>
      <c r="D547" s="29">
        <v>1882</v>
      </c>
      <c r="E547" s="29" t="s">
        <v>2072</v>
      </c>
      <c r="F547" s="29">
        <v>6.7855373947498698</v>
      </c>
      <c r="G547" s="29">
        <v>93.214462605250105</v>
      </c>
    </row>
    <row r="548" spans="1:7" x14ac:dyDescent="0.25">
      <c r="A548" t="s">
        <v>1820</v>
      </c>
      <c r="B548" s="29">
        <v>822</v>
      </c>
      <c r="C548" s="29">
        <v>58</v>
      </c>
      <c r="D548" s="29">
        <v>764</v>
      </c>
      <c r="E548" s="29" t="s">
        <v>2072</v>
      </c>
      <c r="F548" s="29">
        <v>7.0559610705596096</v>
      </c>
      <c r="G548" s="29">
        <v>92.944038929440296</v>
      </c>
    </row>
    <row r="549" spans="1:7" x14ac:dyDescent="0.25">
      <c r="A549" t="s">
        <v>1821</v>
      </c>
      <c r="B549" s="29">
        <v>563</v>
      </c>
      <c r="C549" s="29">
        <v>35</v>
      </c>
      <c r="D549" s="29">
        <v>528</v>
      </c>
      <c r="E549" s="29" t="s">
        <v>2072</v>
      </c>
      <c r="F549" s="29">
        <v>6.2166962699822301</v>
      </c>
      <c r="G549" s="29">
        <v>93.783303730017707</v>
      </c>
    </row>
    <row r="550" spans="1:7" x14ac:dyDescent="0.25">
      <c r="A550" t="s">
        <v>1822</v>
      </c>
      <c r="B550" s="29">
        <v>4374</v>
      </c>
      <c r="C550" s="29">
        <v>223</v>
      </c>
      <c r="D550" s="29">
        <v>4146</v>
      </c>
      <c r="E550" s="29">
        <v>5</v>
      </c>
      <c r="F550" s="29">
        <v>5.10414282444495</v>
      </c>
      <c r="G550" s="29">
        <v>94.895857175554994</v>
      </c>
    </row>
    <row r="551" spans="1:7" x14ac:dyDescent="0.25">
      <c r="A551" t="s">
        <v>1823</v>
      </c>
      <c r="B551" s="29">
        <v>450</v>
      </c>
      <c r="C551" s="29">
        <v>31</v>
      </c>
      <c r="D551" s="29">
        <v>419</v>
      </c>
      <c r="E551" s="29" t="s">
        <v>2072</v>
      </c>
      <c r="F551" s="29">
        <v>6.8888888888888804</v>
      </c>
      <c r="G551" s="29">
        <v>93.1111111111111</v>
      </c>
    </row>
    <row r="552" spans="1:7" x14ac:dyDescent="0.25">
      <c r="A552" t="s">
        <v>1824</v>
      </c>
      <c r="B552" s="29">
        <v>1068</v>
      </c>
      <c r="C552" s="29">
        <v>52</v>
      </c>
      <c r="D552" s="29">
        <v>1016</v>
      </c>
      <c r="E552" s="29" t="s">
        <v>2072</v>
      </c>
      <c r="F552" s="29">
        <v>4.8689138576779003</v>
      </c>
      <c r="G552" s="29">
        <v>95.131086142322005</v>
      </c>
    </row>
    <row r="553" spans="1:7" x14ac:dyDescent="0.25">
      <c r="A553" t="s">
        <v>1825</v>
      </c>
      <c r="B553" s="29">
        <v>1237</v>
      </c>
      <c r="C553" s="29">
        <v>98</v>
      </c>
      <c r="D553" s="29">
        <v>1137</v>
      </c>
      <c r="E553" s="29">
        <v>2</v>
      </c>
      <c r="F553" s="29">
        <v>7.9352226720647696</v>
      </c>
      <c r="G553" s="29">
        <v>92.064777327935204</v>
      </c>
    </row>
    <row r="554" spans="1:7" x14ac:dyDescent="0.25">
      <c r="A554" t="s">
        <v>1826</v>
      </c>
      <c r="B554" s="29">
        <v>1035</v>
      </c>
      <c r="C554" s="29">
        <v>50</v>
      </c>
      <c r="D554" s="29">
        <v>985</v>
      </c>
      <c r="E554" s="29" t="s">
        <v>2072</v>
      </c>
      <c r="F554" s="29">
        <v>4.8309178743961301</v>
      </c>
      <c r="G554" s="29">
        <v>95.169082125603794</v>
      </c>
    </row>
    <row r="555" spans="1:7" x14ac:dyDescent="0.25">
      <c r="A555" t="s">
        <v>1827</v>
      </c>
      <c r="B555" s="29">
        <v>858</v>
      </c>
      <c r="C555" s="29">
        <v>42</v>
      </c>
      <c r="D555" s="29">
        <v>816</v>
      </c>
      <c r="E555" s="29" t="s">
        <v>2072</v>
      </c>
      <c r="F555" s="29">
        <v>4.8951048951048897</v>
      </c>
      <c r="G555" s="29">
        <v>95.104895104895107</v>
      </c>
    </row>
    <row r="556" spans="1:7" x14ac:dyDescent="0.25">
      <c r="A556" t="s">
        <v>1828</v>
      </c>
      <c r="B556" s="29">
        <v>879</v>
      </c>
      <c r="C556" s="29">
        <v>37</v>
      </c>
      <c r="D556" s="29">
        <v>842</v>
      </c>
      <c r="E556" s="29" t="s">
        <v>2072</v>
      </c>
      <c r="F556" s="29">
        <v>4.2093287827076198</v>
      </c>
      <c r="G556" s="29">
        <v>95.790671217292299</v>
      </c>
    </row>
    <row r="557" spans="1:7" x14ac:dyDescent="0.25">
      <c r="A557" t="s">
        <v>1829</v>
      </c>
      <c r="B557" s="29">
        <v>754</v>
      </c>
      <c r="C557" s="29">
        <v>53</v>
      </c>
      <c r="D557" s="29">
        <v>701</v>
      </c>
      <c r="E557" s="29" t="s">
        <v>2072</v>
      </c>
      <c r="F557" s="29">
        <v>7.0291777188328899</v>
      </c>
      <c r="G557" s="29">
        <v>92.970822281167102</v>
      </c>
    </row>
    <row r="558" spans="1:7" x14ac:dyDescent="0.25">
      <c r="A558" t="s">
        <v>1830</v>
      </c>
      <c r="B558" s="29">
        <v>1392</v>
      </c>
      <c r="C558" s="29">
        <v>87</v>
      </c>
      <c r="D558" s="29">
        <v>1305</v>
      </c>
      <c r="E558" s="29" t="s">
        <v>2072</v>
      </c>
      <c r="F558" s="29">
        <v>6.25</v>
      </c>
      <c r="G558" s="29">
        <v>93.75</v>
      </c>
    </row>
    <row r="559" spans="1:7" x14ac:dyDescent="0.25">
      <c r="A559" t="s">
        <v>1831</v>
      </c>
      <c r="B559" s="29">
        <v>2937</v>
      </c>
      <c r="C559" s="29">
        <v>189</v>
      </c>
      <c r="D559" s="29">
        <v>2744</v>
      </c>
      <c r="E559" s="29">
        <v>4</v>
      </c>
      <c r="F559" s="29">
        <v>6.4439140811455804</v>
      </c>
      <c r="G559" s="29">
        <v>93.556085918854393</v>
      </c>
    </row>
    <row r="560" spans="1:7" x14ac:dyDescent="0.25">
      <c r="A560" t="s">
        <v>1832</v>
      </c>
      <c r="B560" s="29">
        <v>5809</v>
      </c>
      <c r="C560" s="29">
        <v>416</v>
      </c>
      <c r="D560" s="29">
        <v>5393</v>
      </c>
      <c r="E560" s="29" t="s">
        <v>2072</v>
      </c>
      <c r="F560" s="29">
        <v>7.1613014288173504</v>
      </c>
      <c r="G560" s="29">
        <v>92.838698571182604</v>
      </c>
    </row>
    <row r="561" spans="1:7" x14ac:dyDescent="0.25">
      <c r="A561" t="s">
        <v>1833</v>
      </c>
      <c r="B561" s="29">
        <v>1766</v>
      </c>
      <c r="C561" s="29">
        <v>131</v>
      </c>
      <c r="D561" s="29">
        <v>1632</v>
      </c>
      <c r="E561" s="29">
        <v>3</v>
      </c>
      <c r="F561" s="29">
        <v>7.43051616562677</v>
      </c>
      <c r="G561" s="29">
        <v>92.569483834373202</v>
      </c>
    </row>
    <row r="562" spans="1:7" x14ac:dyDescent="0.25">
      <c r="A562" t="s">
        <v>1834</v>
      </c>
      <c r="B562" s="29">
        <v>552</v>
      </c>
      <c r="C562" s="29">
        <v>59</v>
      </c>
      <c r="D562" s="29">
        <v>493</v>
      </c>
      <c r="E562" s="29" t="s">
        <v>2072</v>
      </c>
      <c r="F562" s="29">
        <v>10.688405797101399</v>
      </c>
      <c r="G562" s="29">
        <v>89.311594202898505</v>
      </c>
    </row>
    <row r="563" spans="1:7" x14ac:dyDescent="0.25">
      <c r="A563" t="s">
        <v>1835</v>
      </c>
      <c r="B563" s="29">
        <v>934</v>
      </c>
      <c r="C563" s="29">
        <v>51</v>
      </c>
      <c r="D563" s="29">
        <v>883</v>
      </c>
      <c r="E563" s="29" t="s">
        <v>2072</v>
      </c>
      <c r="F563" s="29">
        <v>5.4603854389721604</v>
      </c>
      <c r="G563" s="29">
        <v>94.539614561027804</v>
      </c>
    </row>
    <row r="564" spans="1:7" x14ac:dyDescent="0.25">
      <c r="A564" t="s">
        <v>1836</v>
      </c>
      <c r="B564" s="29">
        <v>742</v>
      </c>
      <c r="C564" s="29">
        <v>40</v>
      </c>
      <c r="D564" s="29">
        <v>702</v>
      </c>
      <c r="E564" s="29" t="s">
        <v>2072</v>
      </c>
      <c r="F564" s="29">
        <v>5.3908355795148202</v>
      </c>
      <c r="G564" s="29">
        <v>94.609164420485101</v>
      </c>
    </row>
    <row r="565" spans="1:7" x14ac:dyDescent="0.25">
      <c r="A565" t="s">
        <v>1837</v>
      </c>
      <c r="B565" s="29">
        <v>162</v>
      </c>
      <c r="C565" s="29">
        <v>11</v>
      </c>
      <c r="D565" s="29">
        <v>151</v>
      </c>
      <c r="E565" s="29" t="s">
        <v>2072</v>
      </c>
      <c r="F565" s="29">
        <v>6.7901234567901199</v>
      </c>
      <c r="G565" s="29">
        <v>93.209876543209802</v>
      </c>
    </row>
    <row r="566" spans="1:7" x14ac:dyDescent="0.25">
      <c r="A566" t="s">
        <v>1838</v>
      </c>
      <c r="B566" s="29">
        <v>996</v>
      </c>
      <c r="C566" s="29">
        <v>81</v>
      </c>
      <c r="D566" s="29">
        <v>915</v>
      </c>
      <c r="E566" s="29" t="s">
        <v>2072</v>
      </c>
      <c r="F566" s="29">
        <v>8.1325301204819205</v>
      </c>
      <c r="G566" s="29">
        <v>91.867469879517998</v>
      </c>
    </row>
    <row r="567" spans="1:7" x14ac:dyDescent="0.25">
      <c r="A567" t="s">
        <v>1839</v>
      </c>
      <c r="B567" s="29">
        <v>3131</v>
      </c>
      <c r="C567" s="29">
        <v>205</v>
      </c>
      <c r="D567" s="29">
        <v>2926</v>
      </c>
      <c r="E567" s="29" t="s">
        <v>2072</v>
      </c>
      <c r="F567" s="29">
        <v>6.5474289364420297</v>
      </c>
      <c r="G567" s="29">
        <v>93.452571063557897</v>
      </c>
    </row>
    <row r="568" spans="1:7" x14ac:dyDescent="0.25">
      <c r="A568" t="s">
        <v>1840</v>
      </c>
      <c r="B568" s="29">
        <v>162</v>
      </c>
      <c r="C568" s="29">
        <v>5</v>
      </c>
      <c r="D568" s="29">
        <v>157</v>
      </c>
      <c r="E568" s="29" t="s">
        <v>2072</v>
      </c>
      <c r="F568" s="29">
        <v>3.0864197530864099</v>
      </c>
      <c r="G568" s="29">
        <v>96.913580246913497</v>
      </c>
    </row>
    <row r="569" spans="1:7" x14ac:dyDescent="0.25">
      <c r="A569" t="s">
        <v>1841</v>
      </c>
      <c r="B569" s="29">
        <v>1089</v>
      </c>
      <c r="C569" s="29">
        <v>72</v>
      </c>
      <c r="D569" s="29">
        <v>1016</v>
      </c>
      <c r="E569" s="29">
        <v>1</v>
      </c>
      <c r="F569" s="29">
        <v>6.6176470588235299</v>
      </c>
      <c r="G569" s="29">
        <v>93.382352941176407</v>
      </c>
    </row>
    <row r="570" spans="1:7" x14ac:dyDescent="0.25">
      <c r="A570" t="s">
        <v>1842</v>
      </c>
      <c r="B570" s="29">
        <v>1526</v>
      </c>
      <c r="C570" s="29">
        <v>112</v>
      </c>
      <c r="D570" s="29">
        <v>1414</v>
      </c>
      <c r="E570" s="29" t="s">
        <v>2072</v>
      </c>
      <c r="F570" s="29">
        <v>7.3394495412843996</v>
      </c>
      <c r="G570" s="29">
        <v>92.660550458715505</v>
      </c>
    </row>
    <row r="571" spans="1:7" x14ac:dyDescent="0.25">
      <c r="A571" t="s">
        <v>1843</v>
      </c>
      <c r="B571" s="29">
        <v>760</v>
      </c>
      <c r="C571" s="29">
        <v>36</v>
      </c>
      <c r="D571" s="29">
        <v>724</v>
      </c>
      <c r="E571" s="29" t="s">
        <v>2072</v>
      </c>
      <c r="F571" s="29">
        <v>4.7368421052631504</v>
      </c>
      <c r="G571" s="29">
        <v>95.263157894736807</v>
      </c>
    </row>
    <row r="572" spans="1:7" x14ac:dyDescent="0.25">
      <c r="A572" t="s">
        <v>1844</v>
      </c>
      <c r="B572" s="29">
        <v>174</v>
      </c>
      <c r="C572" s="29">
        <v>4</v>
      </c>
      <c r="D572" s="29">
        <v>170</v>
      </c>
      <c r="E572" s="29" t="s">
        <v>2072</v>
      </c>
      <c r="F572" s="29">
        <v>2.29885057471264</v>
      </c>
      <c r="G572" s="29">
        <v>97.701149425287298</v>
      </c>
    </row>
    <row r="573" spans="1:7" x14ac:dyDescent="0.25">
      <c r="A573" t="s">
        <v>1845</v>
      </c>
      <c r="B573" s="29">
        <v>742</v>
      </c>
      <c r="C573" s="29">
        <v>36</v>
      </c>
      <c r="D573" s="29">
        <v>706</v>
      </c>
      <c r="E573" s="29" t="s">
        <v>2072</v>
      </c>
      <c r="F573" s="29">
        <v>4.8517520215633398</v>
      </c>
      <c r="G573" s="29">
        <v>95.148247978436601</v>
      </c>
    </row>
    <row r="574" spans="1:7" x14ac:dyDescent="0.25">
      <c r="A574" t="s">
        <v>1846</v>
      </c>
      <c r="B574" s="29">
        <v>2832</v>
      </c>
      <c r="C574" s="29">
        <v>153</v>
      </c>
      <c r="D574" s="29">
        <v>2679</v>
      </c>
      <c r="E574" s="29" t="s">
        <v>2072</v>
      </c>
      <c r="F574" s="29">
        <v>5.4025423728813502</v>
      </c>
      <c r="G574" s="29">
        <v>94.597457627118601</v>
      </c>
    </row>
    <row r="575" spans="1:7" x14ac:dyDescent="0.25">
      <c r="A575" t="s">
        <v>1847</v>
      </c>
      <c r="B575" s="29">
        <v>646</v>
      </c>
      <c r="C575" s="29">
        <v>39</v>
      </c>
      <c r="D575" s="29">
        <v>607</v>
      </c>
      <c r="E575" s="29" t="s">
        <v>2072</v>
      </c>
      <c r="F575" s="29">
        <v>6.0371517027863701</v>
      </c>
      <c r="G575" s="29">
        <v>93.962848297213597</v>
      </c>
    </row>
    <row r="576" spans="1:7" x14ac:dyDescent="0.25">
      <c r="A576" t="s">
        <v>1848</v>
      </c>
      <c r="B576" s="29">
        <v>753</v>
      </c>
      <c r="C576" s="29">
        <v>58</v>
      </c>
      <c r="D576" s="29">
        <v>695</v>
      </c>
      <c r="E576" s="29" t="s">
        <v>2072</v>
      </c>
      <c r="F576" s="29">
        <v>7.70252324037184</v>
      </c>
      <c r="G576" s="29">
        <v>92.297476759628097</v>
      </c>
    </row>
    <row r="577" spans="1:7" x14ac:dyDescent="0.25">
      <c r="A577" t="s">
        <v>1849</v>
      </c>
      <c r="B577" s="29">
        <v>1598</v>
      </c>
      <c r="C577" s="29">
        <v>111</v>
      </c>
      <c r="D577" s="29">
        <v>1484</v>
      </c>
      <c r="E577" s="29">
        <v>3</v>
      </c>
      <c r="F577" s="29">
        <v>6.9592476489028199</v>
      </c>
      <c r="G577" s="29">
        <v>93.040752351097098</v>
      </c>
    </row>
    <row r="578" spans="1:7" x14ac:dyDescent="0.25">
      <c r="A578" t="s">
        <v>1272</v>
      </c>
      <c r="B578" s="29">
        <v>94</v>
      </c>
      <c r="C578" s="29">
        <v>7</v>
      </c>
      <c r="D578" s="29">
        <v>86</v>
      </c>
      <c r="E578" s="29">
        <v>1</v>
      </c>
      <c r="F578" s="29">
        <v>7.5268817204301</v>
      </c>
      <c r="G578" s="29">
        <v>92.473118279569803</v>
      </c>
    </row>
    <row r="579" spans="1:7" x14ac:dyDescent="0.25">
      <c r="A579" t="s">
        <v>1273</v>
      </c>
      <c r="B579" s="29">
        <v>44865</v>
      </c>
      <c r="C579" s="29">
        <v>2855</v>
      </c>
      <c r="D579" s="29">
        <v>41991</v>
      </c>
      <c r="E579" s="29">
        <v>19</v>
      </c>
      <c r="F579" s="29">
        <v>6.3662311019934803</v>
      </c>
      <c r="G579" s="29">
        <v>93.633768898006494</v>
      </c>
    </row>
    <row r="580" spans="1:7" x14ac:dyDescent="0.25">
      <c r="A580" t="s">
        <v>1850</v>
      </c>
      <c r="B580" s="29">
        <v>2081</v>
      </c>
      <c r="C580" s="29">
        <v>143</v>
      </c>
      <c r="D580" s="29">
        <v>1938</v>
      </c>
      <c r="E580" s="29" t="s">
        <v>2072</v>
      </c>
      <c r="F580" s="29">
        <v>6.87169629985583</v>
      </c>
      <c r="G580" s="29">
        <v>93.128303700144102</v>
      </c>
    </row>
    <row r="581" spans="1:7" x14ac:dyDescent="0.25">
      <c r="A581" t="s">
        <v>1851</v>
      </c>
      <c r="B581" s="29">
        <v>2101</v>
      </c>
      <c r="C581" s="29">
        <v>136</v>
      </c>
      <c r="D581" s="29">
        <v>1965</v>
      </c>
      <c r="E581" s="29" t="s">
        <v>2072</v>
      </c>
      <c r="F581" s="29">
        <v>6.4731080437886703</v>
      </c>
      <c r="G581" s="29">
        <v>93.526891956211301</v>
      </c>
    </row>
    <row r="582" spans="1:7" x14ac:dyDescent="0.25">
      <c r="A582" t="s">
        <v>1852</v>
      </c>
      <c r="B582" s="29">
        <v>921</v>
      </c>
      <c r="C582" s="29">
        <v>62</v>
      </c>
      <c r="D582" s="29">
        <v>859</v>
      </c>
      <c r="E582" s="29" t="s">
        <v>2072</v>
      </c>
      <c r="F582" s="29">
        <v>6.7318132464712201</v>
      </c>
      <c r="G582" s="29">
        <v>93.268186753528695</v>
      </c>
    </row>
    <row r="583" spans="1:7" x14ac:dyDescent="0.25">
      <c r="A583" t="s">
        <v>1853</v>
      </c>
      <c r="B583" s="29">
        <v>545</v>
      </c>
      <c r="C583" s="29">
        <v>25</v>
      </c>
      <c r="D583" s="29">
        <v>520</v>
      </c>
      <c r="E583" s="29" t="s">
        <v>2072</v>
      </c>
      <c r="F583" s="29">
        <v>4.5871559633027497</v>
      </c>
      <c r="G583" s="29">
        <v>95.412844036697194</v>
      </c>
    </row>
    <row r="584" spans="1:7" x14ac:dyDescent="0.25">
      <c r="A584" t="s">
        <v>1854</v>
      </c>
      <c r="B584" s="29">
        <v>4437</v>
      </c>
      <c r="C584" s="29">
        <v>206</v>
      </c>
      <c r="D584" s="29">
        <v>4230</v>
      </c>
      <c r="E584" s="29">
        <v>1</v>
      </c>
      <c r="F584" s="29">
        <v>4.6438232642019797</v>
      </c>
      <c r="G584" s="29">
        <v>95.356176735798002</v>
      </c>
    </row>
    <row r="585" spans="1:7" x14ac:dyDescent="0.25">
      <c r="A585" t="s">
        <v>1855</v>
      </c>
      <c r="B585" s="29">
        <v>464</v>
      </c>
      <c r="C585" s="29">
        <v>35</v>
      </c>
      <c r="D585" s="29">
        <v>429</v>
      </c>
      <c r="E585" s="29" t="s">
        <v>2072</v>
      </c>
      <c r="F585" s="29">
        <v>7.5431034482758603</v>
      </c>
      <c r="G585" s="29">
        <v>92.4568965517241</v>
      </c>
    </row>
    <row r="586" spans="1:7" x14ac:dyDescent="0.25">
      <c r="A586" t="s">
        <v>1856</v>
      </c>
      <c r="B586" s="29">
        <v>1073</v>
      </c>
      <c r="C586" s="29">
        <v>65</v>
      </c>
      <c r="D586" s="29">
        <v>1008</v>
      </c>
      <c r="E586" s="29" t="s">
        <v>2072</v>
      </c>
      <c r="F586" s="29">
        <v>6.0577819198508802</v>
      </c>
      <c r="G586" s="29">
        <v>93.942218080149104</v>
      </c>
    </row>
    <row r="587" spans="1:7" x14ac:dyDescent="0.25">
      <c r="A587" t="s">
        <v>1857</v>
      </c>
      <c r="B587" s="29">
        <v>1270</v>
      </c>
      <c r="C587" s="29">
        <v>111</v>
      </c>
      <c r="D587" s="29">
        <v>1159</v>
      </c>
      <c r="E587" s="29" t="s">
        <v>2072</v>
      </c>
      <c r="F587" s="29">
        <v>8.7401574803149593</v>
      </c>
      <c r="G587" s="29">
        <v>91.259842519684994</v>
      </c>
    </row>
    <row r="588" spans="1:7" x14ac:dyDescent="0.25">
      <c r="A588" t="s">
        <v>1858</v>
      </c>
      <c r="B588" s="29">
        <v>1065</v>
      </c>
      <c r="C588" s="29">
        <v>69</v>
      </c>
      <c r="D588" s="29">
        <v>996</v>
      </c>
      <c r="E588" s="29" t="s">
        <v>2072</v>
      </c>
      <c r="F588" s="29">
        <v>6.4788732394366102</v>
      </c>
      <c r="G588" s="29">
        <v>93.521126760563305</v>
      </c>
    </row>
    <row r="589" spans="1:7" x14ac:dyDescent="0.25">
      <c r="A589" t="s">
        <v>1859</v>
      </c>
      <c r="B589" s="29">
        <v>846</v>
      </c>
      <c r="C589" s="29">
        <v>36</v>
      </c>
      <c r="D589" s="29">
        <v>810</v>
      </c>
      <c r="E589" s="29" t="s">
        <v>2072</v>
      </c>
      <c r="F589" s="29">
        <v>4.2553191489361701</v>
      </c>
      <c r="G589" s="29">
        <v>95.744680851063805</v>
      </c>
    </row>
    <row r="590" spans="1:7" x14ac:dyDescent="0.25">
      <c r="A590" t="s">
        <v>1860</v>
      </c>
      <c r="B590" s="29">
        <v>992</v>
      </c>
      <c r="C590" s="29">
        <v>49</v>
      </c>
      <c r="D590" s="29">
        <v>943</v>
      </c>
      <c r="E590" s="29" t="s">
        <v>2072</v>
      </c>
      <c r="F590" s="29">
        <v>4.93951612903225</v>
      </c>
      <c r="G590" s="29">
        <v>95.060483870967701</v>
      </c>
    </row>
    <row r="591" spans="1:7" x14ac:dyDescent="0.25">
      <c r="A591" t="s">
        <v>1861</v>
      </c>
      <c r="B591" s="29">
        <v>776</v>
      </c>
      <c r="C591" s="29">
        <v>54</v>
      </c>
      <c r="D591" s="29">
        <v>722</v>
      </c>
      <c r="E591" s="29" t="s">
        <v>2072</v>
      </c>
      <c r="F591" s="29">
        <v>6.9587628865979303</v>
      </c>
      <c r="G591" s="29">
        <v>93.041237113402005</v>
      </c>
    </row>
    <row r="592" spans="1:7" x14ac:dyDescent="0.25">
      <c r="A592" t="s">
        <v>1862</v>
      </c>
      <c r="B592" s="29">
        <v>1392</v>
      </c>
      <c r="C592" s="29">
        <v>96</v>
      </c>
      <c r="D592" s="29">
        <v>1296</v>
      </c>
      <c r="E592" s="29" t="s">
        <v>2072</v>
      </c>
      <c r="F592" s="29">
        <v>6.8965517241379297</v>
      </c>
      <c r="G592" s="29">
        <v>93.103448275861993</v>
      </c>
    </row>
    <row r="593" spans="1:7" x14ac:dyDescent="0.25">
      <c r="A593" t="s">
        <v>1863</v>
      </c>
      <c r="B593" s="29">
        <v>2917</v>
      </c>
      <c r="C593" s="29">
        <v>168</v>
      </c>
      <c r="D593" s="29">
        <v>2743</v>
      </c>
      <c r="E593" s="29">
        <v>6</v>
      </c>
      <c r="F593" s="29">
        <v>5.7712126417038796</v>
      </c>
      <c r="G593" s="29">
        <v>94.228787358296103</v>
      </c>
    </row>
    <row r="594" spans="1:7" x14ac:dyDescent="0.25">
      <c r="A594" t="s">
        <v>1864</v>
      </c>
      <c r="B594" s="29">
        <v>5914</v>
      </c>
      <c r="C594" s="29">
        <v>415</v>
      </c>
      <c r="D594" s="29">
        <v>5498</v>
      </c>
      <c r="E594" s="29">
        <v>1</v>
      </c>
      <c r="F594" s="29">
        <v>7.0184339590732199</v>
      </c>
      <c r="G594" s="29">
        <v>92.981566040926694</v>
      </c>
    </row>
    <row r="595" spans="1:7" x14ac:dyDescent="0.25">
      <c r="A595" t="s">
        <v>1865</v>
      </c>
      <c r="B595" s="29">
        <v>1804</v>
      </c>
      <c r="C595" s="29">
        <v>117</v>
      </c>
      <c r="D595" s="29">
        <v>1681</v>
      </c>
      <c r="E595" s="29">
        <v>6</v>
      </c>
      <c r="F595" s="29">
        <v>6.5072302558398203</v>
      </c>
      <c r="G595" s="29">
        <v>93.4927697441601</v>
      </c>
    </row>
    <row r="596" spans="1:7" x14ac:dyDescent="0.25">
      <c r="A596" t="s">
        <v>1866</v>
      </c>
      <c r="B596" s="29">
        <v>624</v>
      </c>
      <c r="C596" s="29">
        <v>52</v>
      </c>
      <c r="D596" s="29">
        <v>572</v>
      </c>
      <c r="E596" s="29" t="s">
        <v>2072</v>
      </c>
      <c r="F596" s="29">
        <v>8.3333333333333304</v>
      </c>
      <c r="G596" s="29">
        <v>91.6666666666666</v>
      </c>
    </row>
    <row r="597" spans="1:7" x14ac:dyDescent="0.25">
      <c r="A597" t="s">
        <v>1867</v>
      </c>
      <c r="B597" s="29">
        <v>1025</v>
      </c>
      <c r="C597" s="29">
        <v>58</v>
      </c>
      <c r="D597" s="29">
        <v>967</v>
      </c>
      <c r="E597" s="29" t="s">
        <v>2072</v>
      </c>
      <c r="F597" s="29">
        <v>5.6585365853658498</v>
      </c>
      <c r="G597" s="29">
        <v>94.341463414634106</v>
      </c>
    </row>
    <row r="598" spans="1:7" x14ac:dyDescent="0.25">
      <c r="A598" t="s">
        <v>1868</v>
      </c>
      <c r="B598" s="29">
        <v>785</v>
      </c>
      <c r="C598" s="29">
        <v>57</v>
      </c>
      <c r="D598" s="29">
        <v>728</v>
      </c>
      <c r="E598" s="29" t="s">
        <v>2072</v>
      </c>
      <c r="F598" s="29">
        <v>7.2611464968152797</v>
      </c>
      <c r="G598" s="29">
        <v>92.7388535031847</v>
      </c>
    </row>
    <row r="599" spans="1:7" x14ac:dyDescent="0.25">
      <c r="A599" t="s">
        <v>1869</v>
      </c>
      <c r="B599" s="29">
        <v>188</v>
      </c>
      <c r="C599" s="29">
        <v>8</v>
      </c>
      <c r="D599" s="29">
        <v>180</v>
      </c>
      <c r="E599" s="29" t="s">
        <v>2072</v>
      </c>
      <c r="F599" s="29">
        <v>4.2553191489361701</v>
      </c>
      <c r="G599" s="29">
        <v>95.744680851063805</v>
      </c>
    </row>
    <row r="600" spans="1:7" x14ac:dyDescent="0.25">
      <c r="A600" t="s">
        <v>1870</v>
      </c>
      <c r="B600" s="29">
        <v>1063</v>
      </c>
      <c r="C600" s="29">
        <v>74</v>
      </c>
      <c r="D600" s="29">
        <v>989</v>
      </c>
      <c r="E600" s="29" t="s">
        <v>2072</v>
      </c>
      <c r="F600" s="29">
        <v>6.9614299153339596</v>
      </c>
      <c r="G600" s="29">
        <v>93.038570084666006</v>
      </c>
    </row>
    <row r="601" spans="1:7" x14ac:dyDescent="0.25">
      <c r="A601" t="s">
        <v>1871</v>
      </c>
      <c r="B601" s="29">
        <v>3109</v>
      </c>
      <c r="C601" s="29">
        <v>208</v>
      </c>
      <c r="D601" s="29">
        <v>2901</v>
      </c>
      <c r="E601" s="29" t="s">
        <v>2072</v>
      </c>
      <c r="F601" s="29">
        <v>6.6902541009970999</v>
      </c>
      <c r="G601" s="29">
        <v>93.309745899002806</v>
      </c>
    </row>
    <row r="602" spans="1:7" x14ac:dyDescent="0.25">
      <c r="A602" t="s">
        <v>1872</v>
      </c>
      <c r="B602" s="29">
        <v>163</v>
      </c>
      <c r="C602" s="29">
        <v>7</v>
      </c>
      <c r="D602" s="29">
        <v>156</v>
      </c>
      <c r="E602" s="29" t="s">
        <v>2072</v>
      </c>
      <c r="F602" s="29">
        <v>4.2944785276073603</v>
      </c>
      <c r="G602" s="29">
        <v>95.705521472392604</v>
      </c>
    </row>
    <row r="603" spans="1:7" x14ac:dyDescent="0.25">
      <c r="A603" t="s">
        <v>1873</v>
      </c>
      <c r="B603" s="29">
        <v>1141</v>
      </c>
      <c r="C603" s="29">
        <v>73</v>
      </c>
      <c r="D603" s="29">
        <v>1066</v>
      </c>
      <c r="E603" s="29">
        <v>2</v>
      </c>
      <c r="F603" s="29">
        <v>6.4091308165056997</v>
      </c>
      <c r="G603" s="29">
        <v>93.590869183494206</v>
      </c>
    </row>
    <row r="604" spans="1:7" x14ac:dyDescent="0.25">
      <c r="A604" t="s">
        <v>1874</v>
      </c>
      <c r="B604" s="29">
        <v>1639</v>
      </c>
      <c r="C604" s="29">
        <v>130</v>
      </c>
      <c r="D604" s="29">
        <v>1509</v>
      </c>
      <c r="E604" s="29" t="s">
        <v>2072</v>
      </c>
      <c r="F604" s="29">
        <v>7.9316656497864502</v>
      </c>
      <c r="G604" s="29">
        <v>92.068334350213505</v>
      </c>
    </row>
    <row r="605" spans="1:7" x14ac:dyDescent="0.25">
      <c r="A605" t="s">
        <v>1875</v>
      </c>
      <c r="B605" s="29">
        <v>790</v>
      </c>
      <c r="C605" s="29">
        <v>42</v>
      </c>
      <c r="D605" s="29">
        <v>747</v>
      </c>
      <c r="E605" s="29">
        <v>1</v>
      </c>
      <c r="F605" s="29">
        <v>5.3231939163498003</v>
      </c>
      <c r="G605" s="29">
        <v>94.676806083650106</v>
      </c>
    </row>
    <row r="606" spans="1:7" x14ac:dyDescent="0.25">
      <c r="A606" t="s">
        <v>1876</v>
      </c>
      <c r="B606" s="29">
        <v>170</v>
      </c>
      <c r="C606" s="29">
        <v>11</v>
      </c>
      <c r="D606" s="29">
        <v>159</v>
      </c>
      <c r="E606" s="29" t="s">
        <v>2072</v>
      </c>
      <c r="F606" s="29">
        <v>6.4705882352941098</v>
      </c>
      <c r="G606" s="29">
        <v>93.529411764705799</v>
      </c>
    </row>
    <row r="607" spans="1:7" x14ac:dyDescent="0.25">
      <c r="A607" t="s">
        <v>1877</v>
      </c>
      <c r="B607" s="29">
        <v>778</v>
      </c>
      <c r="C607" s="29">
        <v>54</v>
      </c>
      <c r="D607" s="29">
        <v>724</v>
      </c>
      <c r="E607" s="29" t="s">
        <v>2072</v>
      </c>
      <c r="F607" s="29">
        <v>6.9408740359897099</v>
      </c>
      <c r="G607" s="29">
        <v>93.059125964010207</v>
      </c>
    </row>
    <row r="608" spans="1:7" x14ac:dyDescent="0.25">
      <c r="A608" t="s">
        <v>1878</v>
      </c>
      <c r="B608" s="29">
        <v>3046</v>
      </c>
      <c r="C608" s="29">
        <v>191</v>
      </c>
      <c r="D608" s="29">
        <v>2855</v>
      </c>
      <c r="E608" s="29" t="s">
        <v>2072</v>
      </c>
      <c r="F608" s="29">
        <v>6.27051871306631</v>
      </c>
      <c r="G608" s="29">
        <v>93.729481286933606</v>
      </c>
    </row>
    <row r="609" spans="1:7" x14ac:dyDescent="0.25">
      <c r="A609" t="s">
        <v>1879</v>
      </c>
      <c r="B609" s="29">
        <v>639</v>
      </c>
      <c r="C609" s="29">
        <v>43</v>
      </c>
      <c r="D609" s="29">
        <v>596</v>
      </c>
      <c r="E609" s="29" t="s">
        <v>2072</v>
      </c>
      <c r="F609" s="29">
        <v>6.7292644757433404</v>
      </c>
      <c r="G609" s="29">
        <v>93.270735524256594</v>
      </c>
    </row>
    <row r="610" spans="1:7" x14ac:dyDescent="0.25">
      <c r="A610" t="s">
        <v>1880</v>
      </c>
      <c r="B610" s="29">
        <v>788</v>
      </c>
      <c r="C610" s="29">
        <v>70</v>
      </c>
      <c r="D610" s="29">
        <v>718</v>
      </c>
      <c r="E610" s="29" t="s">
        <v>2072</v>
      </c>
      <c r="F610" s="29">
        <v>8.8832487309644605</v>
      </c>
      <c r="G610" s="29">
        <v>91.116751269035504</v>
      </c>
    </row>
    <row r="611" spans="1:7" x14ac:dyDescent="0.25">
      <c r="A611" t="s">
        <v>1881</v>
      </c>
      <c r="B611" s="29">
        <v>1689</v>
      </c>
      <c r="C611" s="29">
        <v>115</v>
      </c>
      <c r="D611" s="29">
        <v>1573</v>
      </c>
      <c r="E611" s="29">
        <v>1</v>
      </c>
      <c r="F611" s="29">
        <v>6.8127962085308003</v>
      </c>
      <c r="G611" s="29">
        <v>93.187203791469202</v>
      </c>
    </row>
    <row r="612" spans="1:7" x14ac:dyDescent="0.25">
      <c r="A612" t="s">
        <v>1288</v>
      </c>
      <c r="B612" s="29">
        <v>86</v>
      </c>
      <c r="C612" s="29">
        <v>5</v>
      </c>
      <c r="D612" s="29">
        <v>81</v>
      </c>
      <c r="E612" s="29" t="s">
        <v>2072</v>
      </c>
      <c r="F612" s="29">
        <v>5.81395348837209</v>
      </c>
      <c r="G612" s="29">
        <v>94.186046511627893</v>
      </c>
    </row>
    <row r="613" spans="1:7" x14ac:dyDescent="0.25">
      <c r="A613" t="s">
        <v>1289</v>
      </c>
      <c r="B613" s="29">
        <v>46321</v>
      </c>
      <c r="C613" s="29">
        <v>2985</v>
      </c>
      <c r="D613" s="29">
        <v>43318</v>
      </c>
      <c r="E613" s="29">
        <v>18</v>
      </c>
      <c r="F613" s="29">
        <v>6.4466665226875097</v>
      </c>
      <c r="G613" s="29">
        <v>93.553333477312407</v>
      </c>
    </row>
    <row r="614" spans="1:7" x14ac:dyDescent="0.25">
      <c r="A614" t="s">
        <v>1882</v>
      </c>
      <c r="B614" s="29">
        <v>1939</v>
      </c>
      <c r="C614" s="29">
        <v>141</v>
      </c>
      <c r="D614" s="29">
        <v>1797</v>
      </c>
      <c r="E614" s="29">
        <v>1</v>
      </c>
      <c r="F614" s="29">
        <v>7.2755417956656299</v>
      </c>
      <c r="G614" s="29">
        <v>92.724458204334297</v>
      </c>
    </row>
    <row r="615" spans="1:7" x14ac:dyDescent="0.25">
      <c r="A615" t="s">
        <v>1883</v>
      </c>
      <c r="B615" s="29">
        <v>1969</v>
      </c>
      <c r="C615" s="29">
        <v>133</v>
      </c>
      <c r="D615" s="29">
        <v>1835</v>
      </c>
      <c r="E615" s="29">
        <v>1</v>
      </c>
      <c r="F615" s="29">
        <v>6.7581300813008101</v>
      </c>
      <c r="G615" s="29">
        <v>93.241869918699095</v>
      </c>
    </row>
    <row r="616" spans="1:7" x14ac:dyDescent="0.25">
      <c r="A616" t="s">
        <v>1884</v>
      </c>
      <c r="B616" s="29">
        <v>831</v>
      </c>
      <c r="C616" s="29">
        <v>44</v>
      </c>
      <c r="D616" s="29">
        <v>787</v>
      </c>
      <c r="E616" s="29" t="s">
        <v>2072</v>
      </c>
      <c r="F616" s="29">
        <v>5.2948255114320002</v>
      </c>
      <c r="G616" s="29">
        <v>94.705174488567906</v>
      </c>
    </row>
    <row r="617" spans="1:7" x14ac:dyDescent="0.25">
      <c r="A617" t="s">
        <v>1885</v>
      </c>
      <c r="B617" s="29">
        <v>528</v>
      </c>
      <c r="C617" s="29">
        <v>38</v>
      </c>
      <c r="D617" s="29">
        <v>490</v>
      </c>
      <c r="E617" s="29" t="s">
        <v>2072</v>
      </c>
      <c r="F617" s="29">
        <v>7.1969696969696901</v>
      </c>
      <c r="G617" s="29">
        <v>92.803030303030297</v>
      </c>
    </row>
    <row r="618" spans="1:7" x14ac:dyDescent="0.25">
      <c r="A618" t="s">
        <v>1886</v>
      </c>
      <c r="B618" s="29">
        <v>4009</v>
      </c>
      <c r="C618" s="29">
        <v>208</v>
      </c>
      <c r="D618" s="29">
        <v>3801</v>
      </c>
      <c r="E618" s="29" t="s">
        <v>2072</v>
      </c>
      <c r="F618" s="29">
        <v>5.1883262659017202</v>
      </c>
      <c r="G618" s="29">
        <v>94.811673734098207</v>
      </c>
    </row>
    <row r="619" spans="1:7" x14ac:dyDescent="0.25">
      <c r="A619" t="s">
        <v>1887</v>
      </c>
      <c r="B619" s="29">
        <v>436</v>
      </c>
      <c r="C619" s="29">
        <v>34</v>
      </c>
      <c r="D619" s="29">
        <v>402</v>
      </c>
      <c r="E619" s="29" t="s">
        <v>2072</v>
      </c>
      <c r="F619" s="29">
        <v>7.7981651376146797</v>
      </c>
      <c r="G619" s="29">
        <v>92.201834862385297</v>
      </c>
    </row>
    <row r="620" spans="1:7" x14ac:dyDescent="0.25">
      <c r="A620" t="s">
        <v>1888</v>
      </c>
      <c r="B620" s="29">
        <v>1055</v>
      </c>
      <c r="C620" s="29">
        <v>63</v>
      </c>
      <c r="D620" s="29">
        <v>992</v>
      </c>
      <c r="E620" s="29" t="s">
        <v>2072</v>
      </c>
      <c r="F620" s="29">
        <v>5.9715639810426504</v>
      </c>
      <c r="G620" s="29">
        <v>94.028436018957294</v>
      </c>
    </row>
    <row r="621" spans="1:7" x14ac:dyDescent="0.25">
      <c r="A621" t="s">
        <v>1889</v>
      </c>
      <c r="B621" s="29">
        <v>1225</v>
      </c>
      <c r="C621" s="29">
        <v>105</v>
      </c>
      <c r="D621" s="29">
        <v>1120</v>
      </c>
      <c r="E621" s="29" t="s">
        <v>2072</v>
      </c>
      <c r="F621" s="29">
        <v>8.5714285714285694</v>
      </c>
      <c r="G621" s="29">
        <v>91.428571428571402</v>
      </c>
    </row>
    <row r="622" spans="1:7" x14ac:dyDescent="0.25">
      <c r="A622" t="s">
        <v>1890</v>
      </c>
      <c r="B622" s="29">
        <v>992</v>
      </c>
      <c r="C622" s="29">
        <v>73</v>
      </c>
      <c r="D622" s="29">
        <v>919</v>
      </c>
      <c r="E622" s="29" t="s">
        <v>2072</v>
      </c>
      <c r="F622" s="29">
        <v>7.3588709677419297</v>
      </c>
      <c r="G622" s="29">
        <v>92.641129032257993</v>
      </c>
    </row>
    <row r="623" spans="1:7" x14ac:dyDescent="0.25">
      <c r="A623" t="s">
        <v>1891</v>
      </c>
      <c r="B623" s="29">
        <v>810</v>
      </c>
      <c r="C623" s="29">
        <v>41</v>
      </c>
      <c r="D623" s="29">
        <v>769</v>
      </c>
      <c r="E623" s="29" t="s">
        <v>2072</v>
      </c>
      <c r="F623" s="29">
        <v>5.0617283950617198</v>
      </c>
      <c r="G623" s="29">
        <v>94.938271604938194</v>
      </c>
    </row>
    <row r="624" spans="1:7" x14ac:dyDescent="0.25">
      <c r="A624" t="s">
        <v>1892</v>
      </c>
      <c r="B624" s="29">
        <v>891</v>
      </c>
      <c r="C624" s="29">
        <v>54</v>
      </c>
      <c r="D624" s="29">
        <v>836</v>
      </c>
      <c r="E624" s="29">
        <v>1</v>
      </c>
      <c r="F624" s="29">
        <v>6.0674157303370704</v>
      </c>
      <c r="G624" s="29">
        <v>93.932584269662897</v>
      </c>
    </row>
    <row r="625" spans="1:7" x14ac:dyDescent="0.25">
      <c r="A625" t="s">
        <v>1893</v>
      </c>
      <c r="B625" s="29">
        <v>721</v>
      </c>
      <c r="C625" s="29">
        <v>40</v>
      </c>
      <c r="D625" s="29">
        <v>681</v>
      </c>
      <c r="E625" s="29" t="s">
        <v>2072</v>
      </c>
      <c r="F625" s="29">
        <v>5.5478502080443803</v>
      </c>
      <c r="G625" s="29">
        <v>94.452149791955605</v>
      </c>
    </row>
    <row r="626" spans="1:7" x14ac:dyDescent="0.25">
      <c r="A626" t="s">
        <v>1894</v>
      </c>
      <c r="B626" s="29">
        <v>1359</v>
      </c>
      <c r="C626" s="29">
        <v>127</v>
      </c>
      <c r="D626" s="29">
        <v>1232</v>
      </c>
      <c r="E626" s="29" t="s">
        <v>2072</v>
      </c>
      <c r="F626" s="29">
        <v>9.3451066961000695</v>
      </c>
      <c r="G626" s="29">
        <v>90.654893303899897</v>
      </c>
    </row>
    <row r="627" spans="1:7" x14ac:dyDescent="0.25">
      <c r="A627" t="s">
        <v>1895</v>
      </c>
      <c r="B627" s="29">
        <v>2729</v>
      </c>
      <c r="C627" s="29">
        <v>154</v>
      </c>
      <c r="D627" s="29">
        <v>2571</v>
      </c>
      <c r="E627" s="29">
        <v>4</v>
      </c>
      <c r="F627" s="29">
        <v>5.6513761467889898</v>
      </c>
      <c r="G627" s="29">
        <v>94.348623853210995</v>
      </c>
    </row>
    <row r="628" spans="1:7" x14ac:dyDescent="0.25">
      <c r="A628" t="s">
        <v>1896</v>
      </c>
      <c r="B628" s="29">
        <v>5790</v>
      </c>
      <c r="C628" s="29">
        <v>409</v>
      </c>
      <c r="D628" s="29">
        <v>5381</v>
      </c>
      <c r="E628" s="29" t="s">
        <v>2072</v>
      </c>
      <c r="F628" s="29">
        <v>7.0639032815198597</v>
      </c>
      <c r="G628" s="29">
        <v>92.936096718480101</v>
      </c>
    </row>
    <row r="629" spans="1:7" x14ac:dyDescent="0.25">
      <c r="A629" t="s">
        <v>1897</v>
      </c>
      <c r="B629" s="29">
        <v>1796</v>
      </c>
      <c r="C629" s="29">
        <v>134</v>
      </c>
      <c r="D629" s="29">
        <v>1662</v>
      </c>
      <c r="E629" s="29" t="s">
        <v>2072</v>
      </c>
      <c r="F629" s="29">
        <v>7.4610244988864096</v>
      </c>
      <c r="G629" s="29">
        <v>92.538975501113498</v>
      </c>
    </row>
    <row r="630" spans="1:7" x14ac:dyDescent="0.25">
      <c r="A630" t="s">
        <v>1898</v>
      </c>
      <c r="B630" s="29">
        <v>599</v>
      </c>
      <c r="C630" s="29">
        <v>47</v>
      </c>
      <c r="D630" s="29">
        <v>552</v>
      </c>
      <c r="E630" s="29" t="s">
        <v>2072</v>
      </c>
      <c r="F630" s="29">
        <v>7.8464106844741197</v>
      </c>
      <c r="G630" s="29">
        <v>92.153589315525807</v>
      </c>
    </row>
    <row r="631" spans="1:7" x14ac:dyDescent="0.25">
      <c r="A631" t="s">
        <v>1899</v>
      </c>
      <c r="B631" s="29">
        <v>953</v>
      </c>
      <c r="C631" s="29">
        <v>57</v>
      </c>
      <c r="D631" s="29">
        <v>896</v>
      </c>
      <c r="E631" s="29" t="s">
        <v>2072</v>
      </c>
      <c r="F631" s="29">
        <v>5.9811122770199301</v>
      </c>
      <c r="G631" s="29">
        <v>94.018887722979997</v>
      </c>
    </row>
    <row r="632" spans="1:7" x14ac:dyDescent="0.25">
      <c r="A632" t="s">
        <v>1900</v>
      </c>
      <c r="B632" s="29">
        <v>626</v>
      </c>
      <c r="C632" s="29">
        <v>37</v>
      </c>
      <c r="D632" s="29">
        <v>589</v>
      </c>
      <c r="E632" s="29" t="s">
        <v>2072</v>
      </c>
      <c r="F632" s="29">
        <v>5.9105431309904102</v>
      </c>
      <c r="G632" s="29">
        <v>94.089456869009496</v>
      </c>
    </row>
    <row r="633" spans="1:7" x14ac:dyDescent="0.25">
      <c r="A633" t="s">
        <v>1901</v>
      </c>
      <c r="B633" s="29">
        <v>156</v>
      </c>
      <c r="C633" s="29">
        <v>14</v>
      </c>
      <c r="D633" s="29">
        <v>142</v>
      </c>
      <c r="E633" s="29" t="s">
        <v>2072</v>
      </c>
      <c r="F633" s="29">
        <v>8.9743589743589691</v>
      </c>
      <c r="G633" s="29">
        <v>91.025641025640994</v>
      </c>
    </row>
    <row r="634" spans="1:7" x14ac:dyDescent="0.25">
      <c r="A634" t="s">
        <v>1902</v>
      </c>
      <c r="B634" s="29">
        <v>1007</v>
      </c>
      <c r="C634" s="29">
        <v>73</v>
      </c>
      <c r="D634" s="29">
        <v>934</v>
      </c>
      <c r="E634" s="29" t="s">
        <v>2072</v>
      </c>
      <c r="F634" s="29">
        <v>7.2492552135054602</v>
      </c>
      <c r="G634" s="29">
        <v>92.750744786494494</v>
      </c>
    </row>
    <row r="635" spans="1:7" x14ac:dyDescent="0.25">
      <c r="A635" t="s">
        <v>1903</v>
      </c>
      <c r="B635" s="29">
        <v>2970</v>
      </c>
      <c r="C635" s="29">
        <v>176</v>
      </c>
      <c r="D635" s="29">
        <v>2794</v>
      </c>
      <c r="E635" s="29" t="s">
        <v>2072</v>
      </c>
      <c r="F635" s="29">
        <v>5.9259259259259203</v>
      </c>
      <c r="G635" s="29">
        <v>94.074074074074005</v>
      </c>
    </row>
    <row r="636" spans="1:7" x14ac:dyDescent="0.25">
      <c r="A636" t="s">
        <v>1904</v>
      </c>
      <c r="B636" s="29">
        <v>142</v>
      </c>
      <c r="C636" s="29">
        <v>9</v>
      </c>
      <c r="D636" s="29">
        <v>133</v>
      </c>
      <c r="E636" s="29" t="s">
        <v>2072</v>
      </c>
      <c r="F636" s="29">
        <v>6.3380281690140796</v>
      </c>
      <c r="G636" s="29">
        <v>93.661971830985905</v>
      </c>
    </row>
    <row r="637" spans="1:7" x14ac:dyDescent="0.25">
      <c r="A637" t="s">
        <v>1905</v>
      </c>
      <c r="B637" s="29">
        <v>1109</v>
      </c>
      <c r="C637" s="29">
        <v>78</v>
      </c>
      <c r="D637" s="29">
        <v>1030</v>
      </c>
      <c r="E637" s="29">
        <v>1</v>
      </c>
      <c r="F637" s="29">
        <v>7.0397111913357397</v>
      </c>
      <c r="G637" s="29">
        <v>92.960288808664203</v>
      </c>
    </row>
    <row r="638" spans="1:7" x14ac:dyDescent="0.25">
      <c r="A638" t="s">
        <v>1906</v>
      </c>
      <c r="B638" s="29">
        <v>1594</v>
      </c>
      <c r="C638" s="29">
        <v>108</v>
      </c>
      <c r="D638" s="29">
        <v>1486</v>
      </c>
      <c r="E638" s="29" t="s">
        <v>2072</v>
      </c>
      <c r="F638" s="29">
        <v>6.7754077791718901</v>
      </c>
      <c r="G638" s="29">
        <v>93.2245922208281</v>
      </c>
    </row>
    <row r="639" spans="1:7" x14ac:dyDescent="0.25">
      <c r="A639" t="s">
        <v>1907</v>
      </c>
      <c r="B639" s="29">
        <v>642</v>
      </c>
      <c r="C639" s="29">
        <v>38</v>
      </c>
      <c r="D639" s="29">
        <v>604</v>
      </c>
      <c r="E639" s="29" t="s">
        <v>2072</v>
      </c>
      <c r="F639" s="29">
        <v>5.9190031152647897</v>
      </c>
      <c r="G639" s="29">
        <v>94.0809968847352</v>
      </c>
    </row>
    <row r="640" spans="1:7" x14ac:dyDescent="0.25">
      <c r="A640" t="s">
        <v>1908</v>
      </c>
      <c r="B640" s="29">
        <v>196</v>
      </c>
      <c r="C640" s="29">
        <v>13</v>
      </c>
      <c r="D640" s="29">
        <v>183</v>
      </c>
      <c r="E640" s="29" t="s">
        <v>2072</v>
      </c>
      <c r="F640" s="29">
        <v>6.6326530612244898</v>
      </c>
      <c r="G640" s="29">
        <v>93.367346938775498</v>
      </c>
    </row>
    <row r="641" spans="1:7" x14ac:dyDescent="0.25">
      <c r="A641" t="s">
        <v>1909</v>
      </c>
      <c r="B641" s="29">
        <v>693</v>
      </c>
      <c r="C641" s="29">
        <v>51</v>
      </c>
      <c r="D641" s="29">
        <v>642</v>
      </c>
      <c r="E641" s="29" t="s">
        <v>2072</v>
      </c>
      <c r="F641" s="29">
        <v>7.3593073593073601</v>
      </c>
      <c r="G641" s="29">
        <v>92.640692640692606</v>
      </c>
    </row>
    <row r="642" spans="1:7" x14ac:dyDescent="0.25">
      <c r="A642" t="s">
        <v>1910</v>
      </c>
      <c r="B642" s="29">
        <v>3000</v>
      </c>
      <c r="C642" s="29">
        <v>208</v>
      </c>
      <c r="D642" s="29">
        <v>2792</v>
      </c>
      <c r="E642" s="29" t="s">
        <v>2072</v>
      </c>
      <c r="F642" s="29">
        <v>6.93333333333333</v>
      </c>
      <c r="G642" s="29">
        <v>93.066666666666606</v>
      </c>
    </row>
    <row r="643" spans="1:7" x14ac:dyDescent="0.25">
      <c r="A643" t="s">
        <v>1911</v>
      </c>
      <c r="B643" s="29">
        <v>624</v>
      </c>
      <c r="C643" s="29">
        <v>38</v>
      </c>
      <c r="D643" s="29">
        <v>586</v>
      </c>
      <c r="E643" s="29" t="s">
        <v>2072</v>
      </c>
      <c r="F643" s="29">
        <v>6.0897435897435797</v>
      </c>
      <c r="G643" s="29">
        <v>93.910256410256395</v>
      </c>
    </row>
    <row r="644" spans="1:7" x14ac:dyDescent="0.25">
      <c r="A644" t="s">
        <v>1912</v>
      </c>
      <c r="B644" s="29">
        <v>783</v>
      </c>
      <c r="C644" s="29">
        <v>63</v>
      </c>
      <c r="D644" s="29">
        <v>720</v>
      </c>
      <c r="E644" s="29" t="s">
        <v>2072</v>
      </c>
      <c r="F644" s="29">
        <v>8.0459770114942497</v>
      </c>
      <c r="G644" s="29">
        <v>91.954022988505699</v>
      </c>
    </row>
    <row r="645" spans="1:7" x14ac:dyDescent="0.25">
      <c r="A645" t="s">
        <v>1913</v>
      </c>
      <c r="B645" s="29">
        <v>1659</v>
      </c>
      <c r="C645" s="29">
        <v>94</v>
      </c>
      <c r="D645" s="29">
        <v>1565</v>
      </c>
      <c r="E645" s="29" t="s">
        <v>2072</v>
      </c>
      <c r="F645" s="29">
        <v>5.6660638939119901</v>
      </c>
      <c r="G645" s="29">
        <v>94.333936106088004</v>
      </c>
    </row>
    <row r="646" spans="1:7" x14ac:dyDescent="0.25">
      <c r="A646" t="s">
        <v>1304</v>
      </c>
      <c r="B646" s="29">
        <v>93</v>
      </c>
      <c r="C646" s="29">
        <v>8</v>
      </c>
      <c r="D646" s="29">
        <v>85</v>
      </c>
      <c r="E646" s="29" t="s">
        <v>2072</v>
      </c>
      <c r="F646" s="29">
        <v>8.6021505376344098</v>
      </c>
      <c r="G646" s="29">
        <v>91.3978494623655</v>
      </c>
    </row>
    <row r="647" spans="1:7" x14ac:dyDescent="0.25">
      <c r="A647" t="s">
        <v>1305</v>
      </c>
      <c r="B647" s="29">
        <v>43926</v>
      </c>
      <c r="C647" s="29">
        <v>2910</v>
      </c>
      <c r="D647" s="29">
        <v>41008</v>
      </c>
      <c r="E647" s="29">
        <v>8</v>
      </c>
      <c r="F647" s="29">
        <v>6.6259847898356004</v>
      </c>
      <c r="G647" s="29">
        <v>93.374015210164401</v>
      </c>
    </row>
    <row r="648" spans="1:7" x14ac:dyDescent="0.25">
      <c r="A648" t="s">
        <v>2039</v>
      </c>
      <c r="B648" s="29">
        <v>1874</v>
      </c>
      <c r="C648" s="29">
        <v>120</v>
      </c>
      <c r="D648" s="29">
        <v>1754</v>
      </c>
      <c r="E648" s="29" t="s">
        <v>2072</v>
      </c>
      <c r="F648" s="29">
        <v>6.4034151547491902</v>
      </c>
      <c r="G648" s="29">
        <v>93.596584845250803</v>
      </c>
    </row>
    <row r="649" spans="1:7" x14ac:dyDescent="0.25">
      <c r="A649" t="s">
        <v>2040</v>
      </c>
      <c r="B649" s="29">
        <v>1872</v>
      </c>
      <c r="C649" s="29">
        <v>156</v>
      </c>
      <c r="D649" s="29">
        <v>1715</v>
      </c>
      <c r="E649" s="29">
        <v>1</v>
      </c>
      <c r="F649" s="29">
        <v>8.3377872795296604</v>
      </c>
      <c r="G649" s="29">
        <v>91.662212720470293</v>
      </c>
    </row>
    <row r="650" spans="1:7" x14ac:dyDescent="0.25">
      <c r="A650" t="s">
        <v>2041</v>
      </c>
      <c r="B650" s="29">
        <v>766</v>
      </c>
      <c r="C650" s="29">
        <v>43</v>
      </c>
      <c r="D650" s="29">
        <v>723</v>
      </c>
      <c r="E650" s="29" t="s">
        <v>2072</v>
      </c>
      <c r="F650" s="29">
        <v>5.6135770234986904</v>
      </c>
      <c r="G650" s="29">
        <v>94.386422976501294</v>
      </c>
    </row>
    <row r="651" spans="1:7" x14ac:dyDescent="0.25">
      <c r="A651" t="s">
        <v>2042</v>
      </c>
      <c r="B651" s="29">
        <v>557</v>
      </c>
      <c r="C651" s="29">
        <v>43</v>
      </c>
      <c r="D651" s="29">
        <v>514</v>
      </c>
      <c r="E651" s="29" t="s">
        <v>2072</v>
      </c>
      <c r="F651" s="29">
        <v>7.7199281867145402</v>
      </c>
      <c r="G651" s="29">
        <v>92.280071813285403</v>
      </c>
    </row>
    <row r="652" spans="1:7" x14ac:dyDescent="0.25">
      <c r="A652" t="s">
        <v>2043</v>
      </c>
      <c r="B652" s="29">
        <v>3896</v>
      </c>
      <c r="C652" s="29">
        <v>179</v>
      </c>
      <c r="D652" s="29">
        <v>3717</v>
      </c>
      <c r="E652" s="29" t="s">
        <v>2072</v>
      </c>
      <c r="F652" s="29">
        <v>4.5944558521560497</v>
      </c>
      <c r="G652" s="29">
        <v>95.405544147843898</v>
      </c>
    </row>
    <row r="653" spans="1:7" x14ac:dyDescent="0.25">
      <c r="A653" t="s">
        <v>2044</v>
      </c>
      <c r="B653" s="29">
        <v>429</v>
      </c>
      <c r="C653" s="29">
        <v>34</v>
      </c>
      <c r="D653" s="29">
        <v>395</v>
      </c>
      <c r="E653" s="29" t="s">
        <v>2072</v>
      </c>
      <c r="F653" s="29">
        <v>7.9254079254079199</v>
      </c>
      <c r="G653" s="29">
        <v>92.074592074592005</v>
      </c>
    </row>
    <row r="654" spans="1:7" x14ac:dyDescent="0.25">
      <c r="A654" t="s">
        <v>2045</v>
      </c>
      <c r="B654" s="29">
        <v>1069</v>
      </c>
      <c r="C654" s="29">
        <v>76</v>
      </c>
      <c r="D654" s="29">
        <v>993</v>
      </c>
      <c r="E654" s="29" t="s">
        <v>2072</v>
      </c>
      <c r="F654" s="29">
        <v>7.1094480823199202</v>
      </c>
      <c r="G654" s="29">
        <v>92.89055191768</v>
      </c>
    </row>
    <row r="655" spans="1:7" x14ac:dyDescent="0.25">
      <c r="A655" t="s">
        <v>2046</v>
      </c>
      <c r="B655" s="29">
        <v>1234</v>
      </c>
      <c r="C655" s="29">
        <v>118</v>
      </c>
      <c r="D655" s="29">
        <v>1116</v>
      </c>
      <c r="E655" s="29" t="s">
        <v>2072</v>
      </c>
      <c r="F655" s="29">
        <v>9.5623987034035594</v>
      </c>
      <c r="G655" s="29">
        <v>90.437601296596398</v>
      </c>
    </row>
    <row r="656" spans="1:7" x14ac:dyDescent="0.25">
      <c r="A656" t="s">
        <v>2047</v>
      </c>
      <c r="B656" s="29">
        <v>1020</v>
      </c>
      <c r="C656" s="29">
        <v>78</v>
      </c>
      <c r="D656" s="29">
        <v>942</v>
      </c>
      <c r="E656" s="29" t="s">
        <v>2072</v>
      </c>
      <c r="F656" s="29">
        <v>7.6470588235294104</v>
      </c>
      <c r="G656" s="29">
        <v>92.352941176470594</v>
      </c>
    </row>
    <row r="657" spans="1:7" x14ac:dyDescent="0.25">
      <c r="A657" t="s">
        <v>2048</v>
      </c>
      <c r="B657" s="29">
        <v>820</v>
      </c>
      <c r="C657" s="29">
        <v>46</v>
      </c>
      <c r="D657" s="29">
        <v>774</v>
      </c>
      <c r="E657" s="29" t="s">
        <v>2072</v>
      </c>
      <c r="F657" s="29">
        <v>5.6097560975609699</v>
      </c>
      <c r="G657" s="29">
        <v>94.390243902438996</v>
      </c>
    </row>
    <row r="658" spans="1:7" x14ac:dyDescent="0.25">
      <c r="A658" t="s">
        <v>2049</v>
      </c>
      <c r="B658" s="29">
        <v>836</v>
      </c>
      <c r="C658" s="29">
        <v>29</v>
      </c>
      <c r="D658" s="29">
        <v>806</v>
      </c>
      <c r="E658" s="29">
        <v>1</v>
      </c>
      <c r="F658" s="29">
        <v>3.4730538922155598</v>
      </c>
      <c r="G658" s="29">
        <v>96.526946107784397</v>
      </c>
    </row>
    <row r="659" spans="1:7" x14ac:dyDescent="0.25">
      <c r="A659" t="s">
        <v>2050</v>
      </c>
      <c r="B659" s="29">
        <v>783</v>
      </c>
      <c r="C659" s="29">
        <v>35</v>
      </c>
      <c r="D659" s="29">
        <v>748</v>
      </c>
      <c r="E659" s="29" t="s">
        <v>2072</v>
      </c>
      <c r="F659" s="29">
        <v>4.4699872286079101</v>
      </c>
      <c r="G659" s="29">
        <v>95.530012771391995</v>
      </c>
    </row>
    <row r="660" spans="1:7" x14ac:dyDescent="0.25">
      <c r="A660" t="s">
        <v>2051</v>
      </c>
      <c r="B660" s="29">
        <v>1255</v>
      </c>
      <c r="C660" s="29">
        <v>109</v>
      </c>
      <c r="D660" s="29">
        <v>1146</v>
      </c>
      <c r="E660" s="29" t="s">
        <v>2072</v>
      </c>
      <c r="F660" s="29">
        <v>8.6852589641434204</v>
      </c>
      <c r="G660" s="29">
        <v>91.3147410358565</v>
      </c>
    </row>
    <row r="661" spans="1:7" x14ac:dyDescent="0.25">
      <c r="A661" t="s">
        <v>2052</v>
      </c>
      <c r="B661" s="29">
        <v>2825</v>
      </c>
      <c r="C661" s="29">
        <v>172</v>
      </c>
      <c r="D661" s="29">
        <v>2651</v>
      </c>
      <c r="E661" s="29">
        <v>2</v>
      </c>
      <c r="F661" s="29">
        <v>6.0928090683669804</v>
      </c>
      <c r="G661" s="29">
        <v>93.907190931632996</v>
      </c>
    </row>
    <row r="662" spans="1:7" x14ac:dyDescent="0.25">
      <c r="A662" t="s">
        <v>2053</v>
      </c>
      <c r="B662" s="29">
        <v>6047</v>
      </c>
      <c r="C662" s="29">
        <v>421</v>
      </c>
      <c r="D662" s="29">
        <v>5626</v>
      </c>
      <c r="E662" s="29" t="s">
        <v>2072</v>
      </c>
      <c r="F662" s="29">
        <v>6.9621299818091602</v>
      </c>
      <c r="G662" s="29">
        <v>93.037870018190802</v>
      </c>
    </row>
    <row r="663" spans="1:7" x14ac:dyDescent="0.25">
      <c r="A663" t="s">
        <v>2054</v>
      </c>
      <c r="B663" s="29">
        <v>1712</v>
      </c>
      <c r="C663" s="29">
        <v>135</v>
      </c>
      <c r="D663" s="29">
        <v>1577</v>
      </c>
      <c r="E663" s="29" t="s">
        <v>2072</v>
      </c>
      <c r="F663" s="29">
        <v>7.8855140186915804</v>
      </c>
      <c r="G663" s="29">
        <v>92.114485981308405</v>
      </c>
    </row>
    <row r="664" spans="1:7" x14ac:dyDescent="0.25">
      <c r="A664" t="s">
        <v>2055</v>
      </c>
      <c r="B664" s="29">
        <v>611</v>
      </c>
      <c r="C664" s="29">
        <v>54</v>
      </c>
      <c r="D664" s="29">
        <v>557</v>
      </c>
      <c r="E664" s="29" t="s">
        <v>2072</v>
      </c>
      <c r="F664" s="29">
        <v>8.8379705400981994</v>
      </c>
      <c r="G664" s="29">
        <v>91.162029459901802</v>
      </c>
    </row>
    <row r="665" spans="1:7" x14ac:dyDescent="0.25">
      <c r="A665" t="s">
        <v>2056</v>
      </c>
      <c r="B665" s="29">
        <v>858</v>
      </c>
      <c r="C665" s="29">
        <v>49</v>
      </c>
      <c r="D665" s="29">
        <v>809</v>
      </c>
      <c r="E665" s="29" t="s">
        <v>2072</v>
      </c>
      <c r="F665" s="29">
        <v>5.7109557109557096</v>
      </c>
      <c r="G665" s="29">
        <v>94.289044289044199</v>
      </c>
    </row>
    <row r="666" spans="1:7" x14ac:dyDescent="0.25">
      <c r="A666" t="s">
        <v>2057</v>
      </c>
      <c r="B666" s="29">
        <v>720</v>
      </c>
      <c r="C666" s="29">
        <v>51</v>
      </c>
      <c r="D666" s="29">
        <v>669</v>
      </c>
      <c r="E666" s="29" t="s">
        <v>2072</v>
      </c>
      <c r="F666" s="29">
        <v>7.0833333333333304</v>
      </c>
      <c r="G666" s="29">
        <v>92.9166666666666</v>
      </c>
    </row>
    <row r="667" spans="1:7" x14ac:dyDescent="0.25">
      <c r="A667" t="s">
        <v>2058</v>
      </c>
      <c r="B667" s="29">
        <v>171</v>
      </c>
      <c r="C667" s="29">
        <v>12</v>
      </c>
      <c r="D667" s="29">
        <v>159</v>
      </c>
      <c r="E667" s="29" t="s">
        <v>2072</v>
      </c>
      <c r="F667" s="29">
        <v>7.0175438596491198</v>
      </c>
      <c r="G667" s="29">
        <v>92.982456140350806</v>
      </c>
    </row>
    <row r="668" spans="1:7" x14ac:dyDescent="0.25">
      <c r="A668" t="s">
        <v>2059</v>
      </c>
      <c r="B668" s="29">
        <v>939</v>
      </c>
      <c r="C668" s="29">
        <v>73</v>
      </c>
      <c r="D668" s="29">
        <v>866</v>
      </c>
      <c r="E668" s="29" t="s">
        <v>2072</v>
      </c>
      <c r="F668" s="29">
        <v>7.7742279020234299</v>
      </c>
      <c r="G668" s="29">
        <v>92.225772097976503</v>
      </c>
    </row>
    <row r="669" spans="1:7" x14ac:dyDescent="0.25">
      <c r="A669" t="s">
        <v>2060</v>
      </c>
      <c r="B669" s="29">
        <v>3026</v>
      </c>
      <c r="C669" s="29">
        <v>225</v>
      </c>
      <c r="D669" s="29">
        <v>2801</v>
      </c>
      <c r="E669" s="29" t="s">
        <v>2072</v>
      </c>
      <c r="F669" s="29">
        <v>7.4355584930601397</v>
      </c>
      <c r="G669" s="29">
        <v>92.564441506939801</v>
      </c>
    </row>
    <row r="670" spans="1:7" x14ac:dyDescent="0.25">
      <c r="A670" t="s">
        <v>2061</v>
      </c>
      <c r="B670" s="29">
        <v>145</v>
      </c>
      <c r="C670" s="29">
        <v>9</v>
      </c>
      <c r="D670" s="29">
        <v>136</v>
      </c>
      <c r="E670" s="29" t="s">
        <v>2072</v>
      </c>
      <c r="F670" s="29">
        <v>6.2068965517241299</v>
      </c>
      <c r="G670" s="29">
        <v>93.793103448275801</v>
      </c>
    </row>
    <row r="671" spans="1:7" x14ac:dyDescent="0.25">
      <c r="A671" t="s">
        <v>2062</v>
      </c>
      <c r="B671" s="29">
        <v>1000</v>
      </c>
      <c r="C671" s="29">
        <v>86</v>
      </c>
      <c r="D671" s="29">
        <v>914</v>
      </c>
      <c r="E671" s="29" t="s">
        <v>2072</v>
      </c>
      <c r="F671" s="29">
        <v>8.6</v>
      </c>
      <c r="G671" s="29">
        <v>91.4</v>
      </c>
    </row>
    <row r="672" spans="1:7" x14ac:dyDescent="0.25">
      <c r="A672" t="s">
        <v>2063</v>
      </c>
      <c r="B672" s="29">
        <v>1666</v>
      </c>
      <c r="C672" s="29">
        <v>132</v>
      </c>
      <c r="D672" s="29">
        <v>1534</v>
      </c>
      <c r="E672" s="29" t="s">
        <v>2072</v>
      </c>
      <c r="F672" s="29">
        <v>7.9231692677070802</v>
      </c>
      <c r="G672" s="29">
        <v>92.076830732292905</v>
      </c>
    </row>
    <row r="673" spans="1:7" x14ac:dyDescent="0.25">
      <c r="A673" t="s">
        <v>2064</v>
      </c>
      <c r="B673" s="29">
        <v>567</v>
      </c>
      <c r="C673" s="29">
        <v>41</v>
      </c>
      <c r="D673" s="29">
        <v>526</v>
      </c>
      <c r="E673" s="29" t="s">
        <v>2072</v>
      </c>
      <c r="F673" s="29">
        <v>7.23104056437389</v>
      </c>
      <c r="G673" s="29">
        <v>92.768959435626101</v>
      </c>
    </row>
    <row r="674" spans="1:7" x14ac:dyDescent="0.25">
      <c r="A674" t="s">
        <v>2065</v>
      </c>
      <c r="B674" s="29">
        <v>149</v>
      </c>
      <c r="C674" s="29">
        <v>8</v>
      </c>
      <c r="D674" s="29">
        <v>141</v>
      </c>
      <c r="E674" s="29" t="s">
        <v>2072</v>
      </c>
      <c r="F674" s="29">
        <v>5.3691275167785202</v>
      </c>
      <c r="G674" s="29">
        <v>94.630872483221395</v>
      </c>
    </row>
    <row r="675" spans="1:7" x14ac:dyDescent="0.25">
      <c r="A675" t="s">
        <v>2066</v>
      </c>
      <c r="B675" s="29">
        <v>796</v>
      </c>
      <c r="C675" s="29">
        <v>52</v>
      </c>
      <c r="D675" s="29">
        <v>744</v>
      </c>
      <c r="E675" s="29" t="s">
        <v>2072</v>
      </c>
      <c r="F675" s="29">
        <v>6.5326633165829104</v>
      </c>
      <c r="G675" s="29">
        <v>93.467336683417003</v>
      </c>
    </row>
    <row r="676" spans="1:7" x14ac:dyDescent="0.25">
      <c r="A676" t="s">
        <v>2067</v>
      </c>
      <c r="B676" s="29">
        <v>2888</v>
      </c>
      <c r="C676" s="29">
        <v>183</v>
      </c>
      <c r="D676" s="29">
        <v>2705</v>
      </c>
      <c r="E676" s="29" t="s">
        <v>2072</v>
      </c>
      <c r="F676" s="29">
        <v>6.3365650969529002</v>
      </c>
      <c r="G676" s="29">
        <v>93.663434903047005</v>
      </c>
    </row>
    <row r="677" spans="1:7" x14ac:dyDescent="0.25">
      <c r="A677" t="s">
        <v>2068</v>
      </c>
      <c r="B677" s="29">
        <v>620</v>
      </c>
      <c r="C677" s="29">
        <v>39</v>
      </c>
      <c r="D677" s="29">
        <v>581</v>
      </c>
      <c r="E677" s="29" t="s">
        <v>2072</v>
      </c>
      <c r="F677" s="29">
        <v>6.2903225806451601</v>
      </c>
      <c r="G677" s="29">
        <v>93.709677419354804</v>
      </c>
    </row>
    <row r="678" spans="1:7" x14ac:dyDescent="0.25">
      <c r="A678" t="s">
        <v>2069</v>
      </c>
      <c r="B678" s="29">
        <v>777</v>
      </c>
      <c r="C678" s="29">
        <v>53</v>
      </c>
      <c r="D678" s="29">
        <v>724</v>
      </c>
      <c r="E678" s="29" t="s">
        <v>2072</v>
      </c>
      <c r="F678" s="29">
        <v>6.8211068211068202</v>
      </c>
      <c r="G678" s="29">
        <v>93.178893178893105</v>
      </c>
    </row>
    <row r="679" spans="1:7" x14ac:dyDescent="0.25">
      <c r="A679" t="s">
        <v>2070</v>
      </c>
      <c r="B679" s="29">
        <v>1598</v>
      </c>
      <c r="C679" s="29">
        <v>83</v>
      </c>
      <c r="D679" s="29">
        <v>1515</v>
      </c>
      <c r="E679" s="29" t="s">
        <v>2072</v>
      </c>
      <c r="F679" s="29">
        <v>5.19399249061326</v>
      </c>
      <c r="G679" s="29">
        <v>94.806007509386703</v>
      </c>
    </row>
    <row r="680" spans="1:7" x14ac:dyDescent="0.25">
      <c r="A680" t="s">
        <v>2037</v>
      </c>
      <c r="B680" s="29">
        <v>79</v>
      </c>
      <c r="C680" s="29">
        <v>14</v>
      </c>
      <c r="D680" s="29">
        <v>65</v>
      </c>
      <c r="E680" s="29" t="s">
        <v>2072</v>
      </c>
      <c r="F680" s="29">
        <v>17.7215189873417</v>
      </c>
      <c r="G680" s="29">
        <v>82.278481012658204</v>
      </c>
    </row>
    <row r="681" spans="1:7" x14ac:dyDescent="0.25">
      <c r="A681" t="s">
        <v>2038</v>
      </c>
      <c r="B681" s="29">
        <v>43605</v>
      </c>
      <c r="C681" s="29">
        <v>2958</v>
      </c>
      <c r="D681" s="29">
        <v>40643</v>
      </c>
      <c r="E681" s="29">
        <v>4</v>
      </c>
      <c r="F681" s="29">
        <v>6.7842480677048602</v>
      </c>
      <c r="G681" s="29">
        <v>93.215751932295106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852-9CFD-4C94-8808-2E1B24352BB0}">
  <dimension ref="A1:K17"/>
  <sheetViews>
    <sheetView zoomScale="95" zoomScaleNormal="95" workbookViewId="0">
      <selection activeCell="A3" sqref="A3"/>
    </sheetView>
  </sheetViews>
  <sheetFormatPr defaultRowHeight="14.25" x14ac:dyDescent="0.2"/>
  <cols>
    <col min="1" max="6" width="10.7109375" style="1" customWidth="1"/>
    <col min="7" max="7" width="2.7109375" style="1" customWidth="1"/>
    <col min="8" max="11" width="10.7109375" style="1" customWidth="1"/>
    <col min="12" max="16384" width="9.140625" style="1"/>
  </cols>
  <sheetData>
    <row r="1" spans="1:11" ht="15.75" x14ac:dyDescent="0.25">
      <c r="A1" s="2" t="s">
        <v>1934</v>
      </c>
    </row>
    <row r="2" spans="1:11" ht="15.75" x14ac:dyDescent="0.25">
      <c r="A2" s="2" t="s">
        <v>1974</v>
      </c>
    </row>
    <row r="3" spans="1:11" s="3" customFormat="1" ht="12.75" x14ac:dyDescent="0.2"/>
    <row r="4" spans="1:11" s="3" customFormat="1" ht="12.75" x14ac:dyDescent="0.2">
      <c r="B4" s="5" t="s">
        <v>0</v>
      </c>
      <c r="H4" s="5" t="s">
        <v>1</v>
      </c>
      <c r="K4" s="5"/>
    </row>
    <row r="5" spans="1:11" s="3" customFormat="1" ht="30" customHeight="1" x14ac:dyDescent="0.2">
      <c r="B5" s="14" t="s">
        <v>17</v>
      </c>
      <c r="C5" s="14" t="s">
        <v>1970</v>
      </c>
      <c r="D5" s="14" t="s">
        <v>102</v>
      </c>
      <c r="E5" s="14" t="s">
        <v>103</v>
      </c>
      <c r="F5" s="20" t="s">
        <v>31</v>
      </c>
      <c r="G5" s="31"/>
      <c r="H5" s="14" t="s">
        <v>1970</v>
      </c>
      <c r="I5" s="14" t="s">
        <v>102</v>
      </c>
      <c r="J5" s="14" t="s">
        <v>103</v>
      </c>
    </row>
    <row r="6" spans="1:11" s="3" customFormat="1" ht="12.75" x14ac:dyDescent="0.2">
      <c r="A6" s="3" t="s">
        <v>105</v>
      </c>
      <c r="B6" s="16">
        <v>1072</v>
      </c>
      <c r="C6" s="16">
        <v>103</v>
      </c>
      <c r="D6" s="16">
        <v>966</v>
      </c>
      <c r="E6" s="16">
        <v>3</v>
      </c>
      <c r="F6" s="16" t="s">
        <v>2072</v>
      </c>
      <c r="G6" s="15"/>
      <c r="H6" s="17">
        <v>9.6082089552238799</v>
      </c>
      <c r="I6" s="17">
        <v>90.111940298507406</v>
      </c>
      <c r="J6" s="10">
        <v>0.27985074626865603</v>
      </c>
    </row>
    <row r="7" spans="1:11" s="3" customFormat="1" ht="12.75" x14ac:dyDescent="0.2">
      <c r="A7" s="3" t="s">
        <v>18</v>
      </c>
      <c r="B7" s="16">
        <v>5006</v>
      </c>
      <c r="C7" s="16">
        <v>349</v>
      </c>
      <c r="D7" s="16">
        <v>4617</v>
      </c>
      <c r="E7" s="16">
        <v>39</v>
      </c>
      <c r="F7" s="16">
        <v>1</v>
      </c>
      <c r="G7" s="15"/>
      <c r="H7" s="17">
        <v>6.9730269730269701</v>
      </c>
      <c r="I7" s="17">
        <v>92.247752247752203</v>
      </c>
      <c r="J7" s="10">
        <v>0.77922077922077904</v>
      </c>
    </row>
    <row r="8" spans="1:11" s="3" customFormat="1" ht="12.75" x14ac:dyDescent="0.2">
      <c r="A8" s="3" t="s">
        <v>19</v>
      </c>
      <c r="B8" s="16">
        <v>11371</v>
      </c>
      <c r="C8" s="16">
        <v>760</v>
      </c>
      <c r="D8" s="16">
        <v>10492</v>
      </c>
      <c r="E8" s="16">
        <v>117</v>
      </c>
      <c r="F8" s="16">
        <v>2</v>
      </c>
      <c r="G8" s="15"/>
      <c r="H8" s="17">
        <v>6.6848447532764501</v>
      </c>
      <c r="I8" s="17">
        <v>92.286040988653298</v>
      </c>
      <c r="J8" s="10">
        <v>1.02911425807019</v>
      </c>
    </row>
    <row r="9" spans="1:11" s="3" customFormat="1" ht="12.75" x14ac:dyDescent="0.2">
      <c r="A9" s="3" t="s">
        <v>20</v>
      </c>
      <c r="B9" s="16">
        <v>15381</v>
      </c>
      <c r="C9" s="16">
        <v>974</v>
      </c>
      <c r="D9" s="16">
        <v>14194</v>
      </c>
      <c r="E9" s="16">
        <v>212</v>
      </c>
      <c r="F9" s="16">
        <v>1</v>
      </c>
      <c r="G9" s="15"/>
      <c r="H9" s="17">
        <v>6.33289986996098</v>
      </c>
      <c r="I9" s="17">
        <v>92.288686605981795</v>
      </c>
      <c r="J9" s="10">
        <v>1.37841352405721</v>
      </c>
    </row>
    <row r="10" spans="1:11" s="3" customFormat="1" ht="12.75" x14ac:dyDescent="0.2">
      <c r="A10" s="3" t="s">
        <v>21</v>
      </c>
      <c r="B10" s="16">
        <v>8772</v>
      </c>
      <c r="C10" s="16">
        <v>622</v>
      </c>
      <c r="D10" s="16">
        <v>8037</v>
      </c>
      <c r="E10" s="16">
        <v>113</v>
      </c>
      <c r="F10" s="16" t="s">
        <v>2072</v>
      </c>
      <c r="G10" s="15"/>
      <c r="H10" s="17">
        <v>7.0907432740537999</v>
      </c>
      <c r="I10" s="17">
        <v>91.621067031463696</v>
      </c>
      <c r="J10" s="10">
        <v>1.28818969448244</v>
      </c>
    </row>
    <row r="11" spans="1:11" s="3" customFormat="1" ht="12.75" x14ac:dyDescent="0.2">
      <c r="A11" s="3" t="s">
        <v>22</v>
      </c>
      <c r="B11" s="16">
        <v>2003</v>
      </c>
      <c r="C11" s="16">
        <v>150</v>
      </c>
      <c r="D11" s="16">
        <v>1847</v>
      </c>
      <c r="E11" s="16">
        <v>6</v>
      </c>
      <c r="F11" s="16" t="s">
        <v>2072</v>
      </c>
      <c r="G11" s="15"/>
      <c r="H11" s="17">
        <v>7.4887668497254101</v>
      </c>
      <c r="I11" s="17">
        <v>92.211682476285503</v>
      </c>
      <c r="J11" s="10">
        <v>0.29955067398901603</v>
      </c>
    </row>
    <row r="12" spans="1:11" s="3" customFormat="1" ht="12.75" x14ac:dyDescent="0.2">
      <c r="A12" s="5" t="s">
        <v>17</v>
      </c>
      <c r="B12" s="18">
        <v>43605</v>
      </c>
      <c r="C12" s="18">
        <v>2958</v>
      </c>
      <c r="D12" s="18">
        <v>40153</v>
      </c>
      <c r="E12" s="18">
        <v>490</v>
      </c>
      <c r="F12" s="18">
        <v>4</v>
      </c>
      <c r="G12" s="26"/>
      <c r="H12" s="19">
        <v>6.7842480677048602</v>
      </c>
      <c r="I12" s="19">
        <v>92.091924497144504</v>
      </c>
      <c r="J12" s="24">
        <v>1.1238274351505699</v>
      </c>
    </row>
    <row r="13" spans="1:11" s="3" customFormat="1" ht="12.75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1" x14ac:dyDescent="0.2">
      <c r="A14" s="12" t="s">
        <v>1973</v>
      </c>
    </row>
    <row r="15" spans="1:11" x14ac:dyDescent="0.2">
      <c r="A15" s="13" t="s">
        <v>2077</v>
      </c>
    </row>
    <row r="16" spans="1:11" x14ac:dyDescent="0.2">
      <c r="A16" s="13" t="s">
        <v>1963</v>
      </c>
    </row>
    <row r="17" spans="1:1" x14ac:dyDescent="0.2">
      <c r="A17" s="12" t="s">
        <v>108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808-F094-4FA0-A14D-32F8050FDEB9}">
  <dimension ref="A1:J17"/>
  <sheetViews>
    <sheetView zoomScale="95" zoomScaleNormal="95" workbookViewId="0">
      <selection activeCell="A3" sqref="A3"/>
    </sheetView>
  </sheetViews>
  <sheetFormatPr defaultRowHeight="14.25" x14ac:dyDescent="0.2"/>
  <cols>
    <col min="1" max="1" width="18.7109375" style="1" customWidth="1"/>
    <col min="2" max="6" width="10.7109375" style="1" customWidth="1"/>
    <col min="7" max="7" width="2.7109375" style="1" customWidth="1"/>
    <col min="8" max="11" width="10.7109375" style="1" customWidth="1"/>
    <col min="12" max="16384" width="9.140625" style="1"/>
  </cols>
  <sheetData>
    <row r="1" spans="1:10" ht="15.75" x14ac:dyDescent="0.25">
      <c r="A1" s="2" t="s">
        <v>1937</v>
      </c>
    </row>
    <row r="2" spans="1:10" ht="15.75" x14ac:dyDescent="0.25">
      <c r="A2" s="2" t="s">
        <v>1974</v>
      </c>
    </row>
    <row r="3" spans="1:10" s="3" customFormat="1" ht="12.75" x14ac:dyDescent="0.2">
      <c r="A3" s="5"/>
    </row>
    <row r="4" spans="1:10" s="3" customFormat="1" ht="12.75" x14ac:dyDescent="0.2">
      <c r="B4" s="5" t="s">
        <v>0</v>
      </c>
      <c r="H4" s="5" t="s">
        <v>1</v>
      </c>
    </row>
    <row r="5" spans="1:10" s="3" customFormat="1" ht="30" customHeight="1" x14ac:dyDescent="0.2">
      <c r="B5" s="14" t="s">
        <v>17</v>
      </c>
      <c r="C5" s="14" t="s">
        <v>1970</v>
      </c>
      <c r="D5" s="14" t="s">
        <v>102</v>
      </c>
      <c r="E5" s="14" t="s">
        <v>103</v>
      </c>
      <c r="F5" s="20" t="s">
        <v>31</v>
      </c>
      <c r="G5" s="31"/>
      <c r="H5" s="14" t="s">
        <v>1970</v>
      </c>
      <c r="I5" s="14" t="s">
        <v>102</v>
      </c>
      <c r="J5" s="14" t="s">
        <v>103</v>
      </c>
    </row>
    <row r="6" spans="1:10" s="3" customFormat="1" ht="12.75" x14ac:dyDescent="0.2">
      <c r="A6" s="25" t="s">
        <v>23</v>
      </c>
      <c r="B6" s="16">
        <v>10628</v>
      </c>
      <c r="C6" s="16">
        <v>886</v>
      </c>
      <c r="D6" s="16">
        <v>9679</v>
      </c>
      <c r="E6" s="16">
        <v>60</v>
      </c>
      <c r="F6" s="16">
        <v>3</v>
      </c>
      <c r="G6" s="15"/>
      <c r="H6" s="17">
        <v>8.3388235294117603</v>
      </c>
      <c r="I6" s="17">
        <v>91.096470588235206</v>
      </c>
      <c r="J6" s="10">
        <v>0.56470588235294095</v>
      </c>
    </row>
    <row r="7" spans="1:10" s="3" customFormat="1" ht="12.75" x14ac:dyDescent="0.2">
      <c r="A7" s="25">
        <v>2</v>
      </c>
      <c r="B7" s="16">
        <v>8899</v>
      </c>
      <c r="C7" s="16">
        <v>680</v>
      </c>
      <c r="D7" s="16">
        <v>8135</v>
      </c>
      <c r="E7" s="16">
        <v>83</v>
      </c>
      <c r="F7" s="16">
        <v>1</v>
      </c>
      <c r="G7" s="15"/>
      <c r="H7" s="17">
        <v>7.64216677905147</v>
      </c>
      <c r="I7" s="17">
        <v>91.425039334681898</v>
      </c>
      <c r="J7" s="10">
        <v>0.932793886266576</v>
      </c>
    </row>
    <row r="8" spans="1:10" s="3" customFormat="1" ht="12.75" x14ac:dyDescent="0.2">
      <c r="A8" s="25">
        <v>3</v>
      </c>
      <c r="B8" s="16">
        <v>8012</v>
      </c>
      <c r="C8" s="16">
        <v>493</v>
      </c>
      <c r="D8" s="16">
        <v>7410</v>
      </c>
      <c r="E8" s="16">
        <v>109</v>
      </c>
      <c r="F8" s="16" t="s">
        <v>2072</v>
      </c>
      <c r="G8" s="15"/>
      <c r="H8" s="17">
        <v>6.1532700948577101</v>
      </c>
      <c r="I8" s="17">
        <v>92.486270594108802</v>
      </c>
      <c r="J8" s="10">
        <v>1.36045931103344</v>
      </c>
    </row>
    <row r="9" spans="1:10" s="3" customFormat="1" ht="12.75" x14ac:dyDescent="0.2">
      <c r="A9" s="25">
        <v>4</v>
      </c>
      <c r="B9" s="16">
        <v>8834</v>
      </c>
      <c r="C9" s="16">
        <v>540</v>
      </c>
      <c r="D9" s="16">
        <v>8159</v>
      </c>
      <c r="E9" s="16">
        <v>135</v>
      </c>
      <c r="F9" s="16" t="s">
        <v>2072</v>
      </c>
      <c r="G9" s="15"/>
      <c r="H9" s="17">
        <v>6.1127462078333696</v>
      </c>
      <c r="I9" s="17">
        <v>92.359067240208205</v>
      </c>
      <c r="J9" s="10">
        <v>1.52818655195834</v>
      </c>
    </row>
    <row r="10" spans="1:10" s="3" customFormat="1" ht="12.75" x14ac:dyDescent="0.2">
      <c r="A10" s="25" t="s">
        <v>24</v>
      </c>
      <c r="B10" s="16">
        <v>7153</v>
      </c>
      <c r="C10" s="16">
        <v>345</v>
      </c>
      <c r="D10" s="16">
        <v>6705</v>
      </c>
      <c r="E10" s="16">
        <v>103</v>
      </c>
      <c r="F10" s="16" t="s">
        <v>2072</v>
      </c>
      <c r="G10" s="15"/>
      <c r="H10" s="17">
        <v>4.8231511254019201</v>
      </c>
      <c r="I10" s="17">
        <v>93.736893611072205</v>
      </c>
      <c r="J10" s="10">
        <v>1.43995526352579</v>
      </c>
    </row>
    <row r="11" spans="1:10" s="3" customFormat="1" ht="12.75" x14ac:dyDescent="0.2">
      <c r="A11" s="25" t="s">
        <v>31</v>
      </c>
      <c r="B11" s="16">
        <v>79</v>
      </c>
      <c r="C11" s="16">
        <v>14</v>
      </c>
      <c r="D11" s="16">
        <v>65</v>
      </c>
      <c r="E11" s="16" t="s">
        <v>2072</v>
      </c>
      <c r="F11" s="16" t="s">
        <v>2072</v>
      </c>
      <c r="G11" s="15"/>
      <c r="H11" s="17">
        <v>17.7215189873417</v>
      </c>
      <c r="I11" s="17">
        <v>82.278481012658204</v>
      </c>
      <c r="J11" s="17" t="s">
        <v>2072</v>
      </c>
    </row>
    <row r="12" spans="1:10" s="3" customFormat="1" ht="12.75" x14ac:dyDescent="0.2">
      <c r="A12" s="5" t="s">
        <v>17</v>
      </c>
      <c r="B12" s="18">
        <v>43605</v>
      </c>
      <c r="C12" s="18">
        <v>2958</v>
      </c>
      <c r="D12" s="18">
        <v>40153</v>
      </c>
      <c r="E12" s="18">
        <v>490</v>
      </c>
      <c r="F12" s="18">
        <v>4</v>
      </c>
      <c r="G12" s="26"/>
      <c r="H12" s="19">
        <v>6.7842480677048602</v>
      </c>
      <c r="I12" s="19">
        <v>92.091924497144504</v>
      </c>
      <c r="J12" s="24">
        <v>1.1238274351505699</v>
      </c>
    </row>
    <row r="13" spans="1:10" s="3" customFormat="1" ht="12.75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">
      <c r="A14" s="12" t="s">
        <v>1973</v>
      </c>
    </row>
    <row r="15" spans="1:10" x14ac:dyDescent="0.2">
      <c r="A15" s="13" t="s">
        <v>2077</v>
      </c>
    </row>
    <row r="16" spans="1:10" x14ac:dyDescent="0.2">
      <c r="A16" s="13" t="s">
        <v>1963</v>
      </c>
    </row>
    <row r="17" spans="1:1" x14ac:dyDescent="0.2">
      <c r="A17" s="12" t="s">
        <v>108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190E-E367-4D1F-A31E-B66EC4D81FF6}">
  <dimension ref="A1:J20"/>
  <sheetViews>
    <sheetView zoomScale="95" zoomScaleNormal="95" workbookViewId="0">
      <selection activeCell="A3" sqref="A3"/>
    </sheetView>
  </sheetViews>
  <sheetFormatPr defaultRowHeight="14.25" x14ac:dyDescent="0.2"/>
  <cols>
    <col min="1" max="1" width="42.7109375" style="1" customWidth="1"/>
    <col min="2" max="6" width="10.7109375" style="1" customWidth="1"/>
    <col min="7" max="7" width="2.7109375" style="1" customWidth="1"/>
    <col min="8" max="11" width="10.7109375" style="1" customWidth="1"/>
    <col min="12" max="12" width="12.7109375" style="1" customWidth="1"/>
    <col min="13" max="13" width="9.7109375" style="1" customWidth="1"/>
    <col min="14" max="14" width="11.7109375" style="1" customWidth="1"/>
    <col min="15" max="15" width="9.7109375" style="1" customWidth="1"/>
    <col min="16" max="16384" width="9.140625" style="1"/>
  </cols>
  <sheetData>
    <row r="1" spans="1:10" ht="15.75" x14ac:dyDescent="0.25">
      <c r="A1" s="2" t="s">
        <v>1935</v>
      </c>
    </row>
    <row r="2" spans="1:10" ht="15.75" x14ac:dyDescent="0.25">
      <c r="A2" s="2" t="s">
        <v>1974</v>
      </c>
    </row>
    <row r="3" spans="1:10" s="3" customFormat="1" ht="12.75" x14ac:dyDescent="0.2"/>
    <row r="4" spans="1:10" s="3" customFormat="1" ht="12.75" x14ac:dyDescent="0.2">
      <c r="B4" s="5" t="s">
        <v>0</v>
      </c>
      <c r="H4" s="5" t="s">
        <v>1</v>
      </c>
    </row>
    <row r="5" spans="1:10" s="3" customFormat="1" ht="30" customHeight="1" x14ac:dyDescent="0.2">
      <c r="B5" s="14" t="s">
        <v>17</v>
      </c>
      <c r="C5" s="14" t="s">
        <v>1970</v>
      </c>
      <c r="D5" s="14" t="s">
        <v>102</v>
      </c>
      <c r="E5" s="14" t="s">
        <v>103</v>
      </c>
      <c r="F5" s="20" t="s">
        <v>31</v>
      </c>
      <c r="G5" s="31"/>
      <c r="H5" s="14" t="s">
        <v>1970</v>
      </c>
      <c r="I5" s="14" t="s">
        <v>102</v>
      </c>
      <c r="J5" s="14" t="s">
        <v>103</v>
      </c>
    </row>
    <row r="6" spans="1:10" s="3" customFormat="1" ht="12.75" x14ac:dyDescent="0.2">
      <c r="A6" s="3" t="s">
        <v>1964</v>
      </c>
      <c r="B6" s="16">
        <v>33700</v>
      </c>
      <c r="C6" s="16">
        <v>2308</v>
      </c>
      <c r="D6" s="16">
        <v>31030</v>
      </c>
      <c r="E6" s="16">
        <v>359</v>
      </c>
      <c r="F6" s="16">
        <v>3</v>
      </c>
      <c r="G6" s="15"/>
      <c r="H6" s="17">
        <v>6.8492744161201298</v>
      </c>
      <c r="I6" s="17">
        <v>92.085348844110698</v>
      </c>
      <c r="J6" s="17">
        <v>1.0653767397691101</v>
      </c>
    </row>
    <row r="7" spans="1:10" s="3" customFormat="1" ht="12.75" x14ac:dyDescent="0.2">
      <c r="A7" s="3" t="s">
        <v>1965</v>
      </c>
      <c r="B7" s="16">
        <v>649</v>
      </c>
      <c r="C7" s="16">
        <v>36</v>
      </c>
      <c r="D7" s="16">
        <v>606</v>
      </c>
      <c r="E7" s="16">
        <v>7</v>
      </c>
      <c r="F7" s="16" t="s">
        <v>2072</v>
      </c>
      <c r="G7" s="15"/>
      <c r="H7" s="17">
        <v>5.5469953775038503</v>
      </c>
      <c r="I7" s="17">
        <v>93.374422187981494</v>
      </c>
      <c r="J7" s="17">
        <v>1.07858243451463</v>
      </c>
    </row>
    <row r="8" spans="1:10" s="3" customFormat="1" ht="12.75" x14ac:dyDescent="0.2">
      <c r="A8" s="3" t="s">
        <v>25</v>
      </c>
      <c r="B8" s="16">
        <v>2491</v>
      </c>
      <c r="C8" s="16">
        <v>173</v>
      </c>
      <c r="D8" s="16">
        <v>2311</v>
      </c>
      <c r="E8" s="16">
        <v>7</v>
      </c>
      <c r="F8" s="16" t="s">
        <v>2072</v>
      </c>
      <c r="G8" s="15"/>
      <c r="H8" s="17">
        <v>6.9450020072260097</v>
      </c>
      <c r="I8" s="17">
        <v>92.773986350863098</v>
      </c>
      <c r="J8" s="17">
        <v>0.28101164191087902</v>
      </c>
    </row>
    <row r="9" spans="1:10" s="3" customFormat="1" ht="12.75" x14ac:dyDescent="0.2">
      <c r="A9" s="3" t="s">
        <v>26</v>
      </c>
      <c r="B9" s="16">
        <v>1068</v>
      </c>
      <c r="C9" s="16">
        <v>40</v>
      </c>
      <c r="D9" s="16">
        <v>1014</v>
      </c>
      <c r="E9" s="16">
        <v>14</v>
      </c>
      <c r="F9" s="16" t="s">
        <v>2072</v>
      </c>
      <c r="G9" s="15"/>
      <c r="H9" s="17">
        <v>3.74531835205992</v>
      </c>
      <c r="I9" s="17">
        <v>94.943820224719104</v>
      </c>
      <c r="J9" s="17">
        <v>1.3108614232209701</v>
      </c>
    </row>
    <row r="10" spans="1:10" s="3" customFormat="1" ht="12.75" x14ac:dyDescent="0.2">
      <c r="A10" s="3" t="s">
        <v>1966</v>
      </c>
      <c r="B10" s="16">
        <v>100</v>
      </c>
      <c r="C10" s="41" t="s">
        <v>2073</v>
      </c>
      <c r="D10" s="16">
        <v>94</v>
      </c>
      <c r="E10" s="41" t="s">
        <v>2073</v>
      </c>
      <c r="F10" s="16" t="s">
        <v>2072</v>
      </c>
      <c r="G10" s="15"/>
      <c r="H10" s="42" t="s">
        <v>2073</v>
      </c>
      <c r="I10" s="17">
        <v>94</v>
      </c>
      <c r="J10" s="42" t="s">
        <v>2073</v>
      </c>
    </row>
    <row r="11" spans="1:10" s="3" customFormat="1" ht="12.75" x14ac:dyDescent="0.2">
      <c r="A11" s="3" t="s">
        <v>1967</v>
      </c>
      <c r="B11" s="16">
        <v>753</v>
      </c>
      <c r="C11" s="41" t="s">
        <v>2073</v>
      </c>
      <c r="D11" s="16">
        <v>706</v>
      </c>
      <c r="E11" s="41" t="s">
        <v>2073</v>
      </c>
      <c r="F11" s="16">
        <v>1</v>
      </c>
      <c r="G11" s="15"/>
      <c r="H11" s="42" t="s">
        <v>2073</v>
      </c>
      <c r="I11" s="17">
        <v>93.882978723404193</v>
      </c>
      <c r="J11" s="42" t="s">
        <v>2073</v>
      </c>
    </row>
    <row r="12" spans="1:10" s="3" customFormat="1" ht="12.75" x14ac:dyDescent="0.2">
      <c r="A12" s="3" t="s">
        <v>1968</v>
      </c>
      <c r="B12" s="16">
        <v>428</v>
      </c>
      <c r="C12" s="16">
        <v>32</v>
      </c>
      <c r="D12" s="16">
        <v>385</v>
      </c>
      <c r="E12" s="16">
        <v>11</v>
      </c>
      <c r="F12" s="16" t="s">
        <v>2072</v>
      </c>
      <c r="G12" s="15"/>
      <c r="H12" s="17">
        <v>7.4766355140186898</v>
      </c>
      <c r="I12" s="17">
        <v>89.953271028037307</v>
      </c>
      <c r="J12" s="17">
        <v>2.5700934579439201</v>
      </c>
    </row>
    <row r="13" spans="1:10" s="3" customFormat="1" ht="12.75" x14ac:dyDescent="0.2">
      <c r="A13" s="3" t="s">
        <v>1969</v>
      </c>
      <c r="B13" s="16">
        <v>4416</v>
      </c>
      <c r="C13" s="16">
        <v>320</v>
      </c>
      <c r="D13" s="16">
        <v>4007</v>
      </c>
      <c r="E13" s="16">
        <v>89</v>
      </c>
      <c r="F13" s="16" t="s">
        <v>2072</v>
      </c>
      <c r="G13" s="15"/>
      <c r="H13" s="17">
        <v>7.2463768115942004</v>
      </c>
      <c r="I13" s="17">
        <v>90.7382246376811</v>
      </c>
      <c r="J13" s="17">
        <v>2.0153985507246301</v>
      </c>
    </row>
    <row r="14" spans="1:10" s="3" customFormat="1" ht="12.75" x14ac:dyDescent="0.2">
      <c r="A14" s="5" t="s">
        <v>17</v>
      </c>
      <c r="B14" s="18">
        <v>43605</v>
      </c>
      <c r="C14" s="18">
        <v>2958</v>
      </c>
      <c r="D14" s="18">
        <v>40153</v>
      </c>
      <c r="E14" s="18">
        <v>490</v>
      </c>
      <c r="F14" s="18">
        <v>4</v>
      </c>
      <c r="G14" s="26"/>
      <c r="H14" s="19">
        <v>6.7842480677048602</v>
      </c>
      <c r="I14" s="19">
        <v>92.091924497144504</v>
      </c>
      <c r="J14" s="19">
        <v>1.1238274351505699</v>
      </c>
    </row>
    <row r="15" spans="1:10" s="3" customFormat="1" ht="12.75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">
      <c r="A16" s="12" t="s">
        <v>1973</v>
      </c>
    </row>
    <row r="17" spans="1:1" x14ac:dyDescent="0.2">
      <c r="A17" s="13" t="s">
        <v>2077</v>
      </c>
    </row>
    <row r="18" spans="1:1" x14ac:dyDescent="0.2">
      <c r="A18" s="12" t="s">
        <v>1962</v>
      </c>
    </row>
    <row r="19" spans="1:1" x14ac:dyDescent="0.2">
      <c r="A19" s="13" t="s">
        <v>1963</v>
      </c>
    </row>
    <row r="20" spans="1:1" x14ac:dyDescent="0.2">
      <c r="A20" s="12" t="s">
        <v>108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C55C-24E5-4635-BD1C-2D814002F7B8}">
  <dimension ref="A2:E23"/>
  <sheetViews>
    <sheetView zoomScale="90" zoomScaleNormal="90" workbookViewId="0"/>
  </sheetViews>
  <sheetFormatPr defaultRowHeight="15" x14ac:dyDescent="0.25"/>
  <cols>
    <col min="2" max="2" width="12.85546875" bestFit="1" customWidth="1"/>
    <col min="5" max="5" width="9.140625" style="29"/>
  </cols>
  <sheetData>
    <row r="2" spans="1:5" x14ac:dyDescent="0.25">
      <c r="A2">
        <v>1</v>
      </c>
      <c r="B2" t="str">
        <f>VLOOKUP(A2,A4:B6,2,0)</f>
        <v>All live births</v>
      </c>
      <c r="D2">
        <v>20</v>
      </c>
      <c r="E2" s="29" t="str">
        <f>VLOOKUP(D2,D4:E23,2,0)</f>
        <v>2023/24</v>
      </c>
    </row>
    <row r="4" spans="1:5" x14ac:dyDescent="0.25">
      <c r="A4">
        <v>1</v>
      </c>
      <c r="B4" t="s">
        <v>82</v>
      </c>
      <c r="D4">
        <v>1</v>
      </c>
      <c r="E4" s="15" t="s">
        <v>1914</v>
      </c>
    </row>
    <row r="5" spans="1:5" x14ac:dyDescent="0.25">
      <c r="A5">
        <v>2</v>
      </c>
      <c r="B5" t="s">
        <v>29</v>
      </c>
      <c r="D5">
        <v>2</v>
      </c>
      <c r="E5" s="15" t="s">
        <v>1915</v>
      </c>
    </row>
    <row r="6" spans="1:5" x14ac:dyDescent="0.25">
      <c r="A6">
        <v>3</v>
      </c>
      <c r="B6" t="s">
        <v>27</v>
      </c>
      <c r="D6">
        <v>3</v>
      </c>
      <c r="E6" s="15" t="s">
        <v>1916</v>
      </c>
    </row>
    <row r="7" spans="1:5" x14ac:dyDescent="0.25">
      <c r="D7">
        <v>4</v>
      </c>
      <c r="E7" s="15" t="s">
        <v>1917</v>
      </c>
    </row>
    <row r="8" spans="1:5" x14ac:dyDescent="0.25">
      <c r="D8">
        <v>5</v>
      </c>
      <c r="E8" s="15" t="s">
        <v>1918</v>
      </c>
    </row>
    <row r="9" spans="1:5" x14ac:dyDescent="0.25">
      <c r="D9">
        <v>6</v>
      </c>
      <c r="E9" s="15" t="s">
        <v>1919</v>
      </c>
    </row>
    <row r="10" spans="1:5" x14ac:dyDescent="0.25">
      <c r="D10">
        <v>7</v>
      </c>
      <c r="E10" s="15" t="s">
        <v>1920</v>
      </c>
    </row>
    <row r="11" spans="1:5" x14ac:dyDescent="0.25">
      <c r="D11">
        <v>8</v>
      </c>
      <c r="E11" s="15" t="s">
        <v>1921</v>
      </c>
    </row>
    <row r="12" spans="1:5" x14ac:dyDescent="0.25">
      <c r="D12">
        <v>9</v>
      </c>
      <c r="E12" s="15" t="s">
        <v>1922</v>
      </c>
    </row>
    <row r="13" spans="1:5" x14ac:dyDescent="0.25">
      <c r="D13">
        <v>10</v>
      </c>
      <c r="E13" s="15" t="s">
        <v>1923</v>
      </c>
    </row>
    <row r="14" spans="1:5" x14ac:dyDescent="0.25">
      <c r="D14">
        <v>11</v>
      </c>
      <c r="E14" s="15" t="s">
        <v>1924</v>
      </c>
    </row>
    <row r="15" spans="1:5" x14ac:dyDescent="0.25">
      <c r="D15">
        <v>12</v>
      </c>
      <c r="E15" s="15" t="s">
        <v>1925</v>
      </c>
    </row>
    <row r="16" spans="1:5" x14ac:dyDescent="0.25">
      <c r="D16">
        <v>13</v>
      </c>
      <c r="E16" s="15" t="s">
        <v>1926</v>
      </c>
    </row>
    <row r="17" spans="4:5" x14ac:dyDescent="0.25">
      <c r="D17">
        <v>14</v>
      </c>
      <c r="E17" s="15" t="s">
        <v>1927</v>
      </c>
    </row>
    <row r="18" spans="4:5" x14ac:dyDescent="0.25">
      <c r="D18">
        <v>15</v>
      </c>
      <c r="E18" s="15" t="s">
        <v>1928</v>
      </c>
    </row>
    <row r="19" spans="4:5" x14ac:dyDescent="0.25">
      <c r="D19">
        <v>16</v>
      </c>
      <c r="E19" s="15" t="s">
        <v>1929</v>
      </c>
    </row>
    <row r="20" spans="4:5" x14ac:dyDescent="0.25">
      <c r="D20">
        <v>17</v>
      </c>
      <c r="E20" s="15" t="s">
        <v>1930</v>
      </c>
    </row>
    <row r="21" spans="4:5" x14ac:dyDescent="0.25">
      <c r="D21">
        <v>18</v>
      </c>
      <c r="E21" s="15" t="s">
        <v>1931</v>
      </c>
    </row>
    <row r="22" spans="4:5" x14ac:dyDescent="0.25">
      <c r="D22">
        <v>19</v>
      </c>
      <c r="E22" s="15" t="s">
        <v>1932</v>
      </c>
    </row>
    <row r="23" spans="4:5" x14ac:dyDescent="0.25">
      <c r="D23">
        <v>20</v>
      </c>
      <c r="E23" s="39" t="s">
        <v>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DC0-C4A8-4BC3-A8AF-F06EFF2C808A}">
  <dimension ref="A1:I32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10.42578125" style="1" hidden="1" customWidth="1"/>
    <col min="2" max="2" width="9.140625" style="1" customWidth="1"/>
    <col min="3" max="6" width="11.7109375" style="1" customWidth="1"/>
    <col min="7" max="7" width="2.7109375" style="1" customWidth="1"/>
    <col min="8" max="9" width="11.7109375" style="1" customWidth="1"/>
    <col min="10" max="19" width="9.140625" style="1" customWidth="1"/>
    <col min="20" max="16384" width="9.140625" style="1"/>
  </cols>
  <sheetData>
    <row r="1" spans="1:9" ht="15.75" x14ac:dyDescent="0.25">
      <c r="B1" s="2" t="s">
        <v>2074</v>
      </c>
    </row>
    <row r="2" spans="1:9" ht="15.75" x14ac:dyDescent="0.25">
      <c r="B2" s="2" t="s">
        <v>67</v>
      </c>
      <c r="F2" s="1" t="s">
        <v>30</v>
      </c>
    </row>
    <row r="3" spans="1:9" s="3" customFormat="1" ht="12.75" x14ac:dyDescent="0.2">
      <c r="B3" s="5"/>
    </row>
    <row r="4" spans="1:9" s="3" customFormat="1" ht="12.75" x14ac:dyDescent="0.2">
      <c r="B4" s="6" t="s">
        <v>66</v>
      </c>
    </row>
    <row r="5" spans="1:9" s="3" customFormat="1" ht="12.75" x14ac:dyDescent="0.2">
      <c r="B5" s="6"/>
    </row>
    <row r="6" spans="1:9" s="3" customFormat="1" ht="12.75" x14ac:dyDescent="0.2">
      <c r="B6" s="6"/>
      <c r="C6" s="5" t="s">
        <v>0</v>
      </c>
      <c r="H6" s="5" t="s">
        <v>1</v>
      </c>
    </row>
    <row r="7" spans="1:9" s="3" customFormat="1" ht="12.75" x14ac:dyDescent="0.2">
      <c r="C7" s="7" t="s">
        <v>17</v>
      </c>
      <c r="D7" s="7" t="s">
        <v>1970</v>
      </c>
      <c r="E7" s="7" t="s">
        <v>107</v>
      </c>
      <c r="F7" s="8" t="s">
        <v>31</v>
      </c>
      <c r="H7" s="7" t="s">
        <v>1970</v>
      </c>
      <c r="I7" s="7" t="s">
        <v>107</v>
      </c>
    </row>
    <row r="8" spans="1:9" s="3" customFormat="1" ht="12.75" x14ac:dyDescent="0.2">
      <c r="A8" s="25" t="s">
        <v>1914</v>
      </c>
      <c r="B8" s="25" t="s">
        <v>1914</v>
      </c>
      <c r="C8" s="16">
        <f>VLOOKUP(CONCATENATE($A8,Lookup!$B$2), t7.1, 2,0)</f>
        <v>53366</v>
      </c>
      <c r="D8" s="16">
        <f>VLOOKUP(CONCATENATE($A8,Lookup!$B$2), t7.1, 3,0)</f>
        <v>4026</v>
      </c>
      <c r="E8" s="16">
        <f>VLOOKUP(CONCATENATE($A8,Lookup!$B$2), t7.1, 4,0)</f>
        <v>49318</v>
      </c>
      <c r="F8" s="16">
        <f>VLOOKUP(CONCATENATE($A8,Lookup!$B$2), t7.1, 5,0)</f>
        <v>22</v>
      </c>
      <c r="G8" s="15" t="s">
        <v>30</v>
      </c>
      <c r="H8" s="17">
        <f>VLOOKUP(CONCATENATE($A8,Lookup!$B$2), t7.1, 6,0)</f>
        <v>7.5472405518896197</v>
      </c>
      <c r="I8" s="17">
        <f>VLOOKUP(CONCATENATE($A8,Lookup!$B$2), t7.1, 7,0)</f>
        <v>92.452759448110299</v>
      </c>
    </row>
    <row r="9" spans="1:9" s="3" customFormat="1" ht="12.75" x14ac:dyDescent="0.2">
      <c r="A9" s="25" t="s">
        <v>1915</v>
      </c>
      <c r="B9" s="25" t="s">
        <v>1915</v>
      </c>
      <c r="C9" s="16">
        <f>VLOOKUP(CONCATENATE($A9,Lookup!$B$2), t7.1, 2,0)</f>
        <v>52971</v>
      </c>
      <c r="D9" s="16">
        <f>VLOOKUP(CONCATENATE($A9,Lookup!$B$2), t7.1, 3,0)</f>
        <v>4146</v>
      </c>
      <c r="E9" s="16">
        <f>VLOOKUP(CONCATENATE($A9,Lookup!$B$2), t7.1, 4,0)</f>
        <v>48789</v>
      </c>
      <c r="F9" s="16">
        <f>VLOOKUP(CONCATENATE($A9,Lookup!$B$2), t7.1, 5,0)</f>
        <v>36</v>
      </c>
      <c r="G9" s="15" t="s">
        <v>30</v>
      </c>
      <c r="H9" s="17">
        <f>VLOOKUP(CONCATENATE($A9,Lookup!$B$2), t7.1, 6,0)</f>
        <v>7.8322470954944698</v>
      </c>
      <c r="I9" s="17">
        <f>VLOOKUP(CONCATENATE($A9,Lookup!$B$2), t7.1, 7,0)</f>
        <v>92.167752904505505</v>
      </c>
    </row>
    <row r="10" spans="1:9" s="3" customFormat="1" ht="12.75" x14ac:dyDescent="0.2">
      <c r="A10" s="25" t="s">
        <v>1916</v>
      </c>
      <c r="B10" s="25" t="s">
        <v>1916</v>
      </c>
      <c r="C10" s="16">
        <f>VLOOKUP(CONCATENATE($A10,Lookup!$B$2), t7.1, 2,0)</f>
        <v>54982</v>
      </c>
      <c r="D10" s="16">
        <f>VLOOKUP(CONCATENATE($A10,Lookup!$B$2), t7.1, 3,0)</f>
        <v>4012</v>
      </c>
      <c r="E10" s="16">
        <f>VLOOKUP(CONCATENATE($A10,Lookup!$B$2), t7.1, 4,0)</f>
        <v>50953</v>
      </c>
      <c r="F10" s="16">
        <f>VLOOKUP(CONCATENATE($A10,Lookup!$B$2), t7.1, 5,0)</f>
        <v>17</v>
      </c>
      <c r="G10" s="15" t="s">
        <v>30</v>
      </c>
      <c r="H10" s="17">
        <f>VLOOKUP(CONCATENATE($A10,Lookup!$B$2), t7.1, 6,0)</f>
        <v>7.2991903938870104</v>
      </c>
      <c r="I10" s="17">
        <f>VLOOKUP(CONCATENATE($A10,Lookup!$B$2), t7.1, 7,0)</f>
        <v>92.700809606112898</v>
      </c>
    </row>
    <row r="11" spans="1:9" s="3" customFormat="1" ht="12.75" x14ac:dyDescent="0.2">
      <c r="A11" s="25" t="s">
        <v>1917</v>
      </c>
      <c r="B11" s="25" t="s">
        <v>1917</v>
      </c>
      <c r="C11" s="16">
        <f>VLOOKUP(CONCATENATE($A11,Lookup!$B$2), t7.1, 2,0)</f>
        <v>57983</v>
      </c>
      <c r="D11" s="16">
        <f>VLOOKUP(CONCATENATE($A11,Lookup!$B$2), t7.1, 3,0)</f>
        <v>4264</v>
      </c>
      <c r="E11" s="16">
        <f>VLOOKUP(CONCATENATE($A11,Lookup!$B$2), t7.1, 4,0)</f>
        <v>53676</v>
      </c>
      <c r="F11" s="16">
        <f>VLOOKUP(CONCATENATE($A11,Lookup!$B$2), t7.1, 5,0)</f>
        <v>43</v>
      </c>
      <c r="G11" s="15" t="s">
        <v>30</v>
      </c>
      <c r="H11" s="17">
        <f>VLOOKUP(CONCATENATE($A11,Lookup!$B$2), t7.1, 6,0)</f>
        <v>7.3593372454262997</v>
      </c>
      <c r="I11" s="17">
        <f>VLOOKUP(CONCATENATE($A11,Lookup!$B$2), t7.1, 7,0)</f>
        <v>92.640662754573697</v>
      </c>
    </row>
    <row r="12" spans="1:9" s="3" customFormat="1" ht="12.75" x14ac:dyDescent="0.2">
      <c r="A12" s="25" t="s">
        <v>1918</v>
      </c>
      <c r="B12" s="25" t="s">
        <v>1918</v>
      </c>
      <c r="C12" s="16">
        <f>VLOOKUP(CONCATENATE($A12,Lookup!$B$2), t7.1, 2,0)</f>
        <v>58525</v>
      </c>
      <c r="D12" s="16">
        <f>VLOOKUP(CONCATENATE($A12,Lookup!$B$2), t7.1, 3,0)</f>
        <v>4449</v>
      </c>
      <c r="E12" s="16">
        <f>VLOOKUP(CONCATENATE($A12,Lookup!$B$2), t7.1, 4,0)</f>
        <v>54021</v>
      </c>
      <c r="F12" s="16">
        <f>VLOOKUP(CONCATENATE($A12,Lookup!$B$2), t7.1, 5,0)</f>
        <v>55</v>
      </c>
      <c r="G12" s="15" t="s">
        <v>30</v>
      </c>
      <c r="H12" s="17">
        <f>VLOOKUP(CONCATENATE($A12,Lookup!$B$2), t7.1, 6,0)</f>
        <v>7.6090302719343201</v>
      </c>
      <c r="I12" s="17">
        <f>VLOOKUP(CONCATENATE($A12,Lookup!$B$2), t7.1, 7,0)</f>
        <v>92.390969728065599</v>
      </c>
    </row>
    <row r="13" spans="1:9" s="3" customFormat="1" ht="12.75" x14ac:dyDescent="0.2">
      <c r="A13" s="25" t="s">
        <v>1919</v>
      </c>
      <c r="B13" s="25" t="s">
        <v>1919</v>
      </c>
      <c r="C13" s="16">
        <f>VLOOKUP(CONCATENATE($A13,Lookup!$B$2), t7.1, 2,0)</f>
        <v>58066</v>
      </c>
      <c r="D13" s="16">
        <f>VLOOKUP(CONCATENATE($A13,Lookup!$B$2), t7.1, 3,0)</f>
        <v>4137</v>
      </c>
      <c r="E13" s="16">
        <f>VLOOKUP(CONCATENATE($A13,Lookup!$B$2), t7.1, 4,0)</f>
        <v>53892</v>
      </c>
      <c r="F13" s="16">
        <f>VLOOKUP(CONCATENATE($A13,Lookup!$B$2), t7.1, 5,0)</f>
        <v>37</v>
      </c>
      <c r="G13" s="15" t="s">
        <v>30</v>
      </c>
      <c r="H13" s="17">
        <f>VLOOKUP(CONCATENATE($A13,Lookup!$B$2), t7.1, 6,0)</f>
        <v>7.12919402367781</v>
      </c>
      <c r="I13" s="17">
        <f>VLOOKUP(CONCATENATE($A13,Lookup!$B$2), t7.1, 7,0)</f>
        <v>92.870805976322103</v>
      </c>
    </row>
    <row r="14" spans="1:9" s="3" customFormat="1" ht="12.75" x14ac:dyDescent="0.2">
      <c r="A14" s="25" t="s">
        <v>1920</v>
      </c>
      <c r="B14" s="25" t="s">
        <v>1920</v>
      </c>
      <c r="C14" s="16">
        <f>VLOOKUP(CONCATENATE($A14,Lookup!$B$2), t7.1, 2,0)</f>
        <v>57696</v>
      </c>
      <c r="D14" s="16">
        <f>VLOOKUP(CONCATENATE($A14,Lookup!$B$2), t7.1, 3,0)</f>
        <v>4106</v>
      </c>
      <c r="E14" s="16">
        <f>VLOOKUP(CONCATENATE($A14,Lookup!$B$2), t7.1, 4,0)</f>
        <v>53557</v>
      </c>
      <c r="F14" s="16">
        <f>VLOOKUP(CONCATENATE($A14,Lookup!$B$2), t7.1, 5,0)</f>
        <v>33</v>
      </c>
      <c r="G14" s="15" t="s">
        <v>30</v>
      </c>
      <c r="H14" s="17">
        <f>VLOOKUP(CONCATENATE($A14,Lookup!$B$2), t7.1, 6,0)</f>
        <v>7.1206839741255203</v>
      </c>
      <c r="I14" s="17">
        <f>VLOOKUP(CONCATENATE($A14,Lookup!$B$2), t7.1, 7,0)</f>
        <v>92.879316025874402</v>
      </c>
    </row>
    <row r="15" spans="1:9" s="3" customFormat="1" ht="12.75" x14ac:dyDescent="0.2">
      <c r="A15" s="25" t="s">
        <v>1921</v>
      </c>
      <c r="B15" s="25" t="s">
        <v>1921</v>
      </c>
      <c r="C15" s="16">
        <f>VLOOKUP(CONCATENATE($A15,Lookup!$B$2), t7.1, 2,0)</f>
        <v>57952</v>
      </c>
      <c r="D15" s="16">
        <f>VLOOKUP(CONCATENATE($A15,Lookup!$B$2), t7.1, 3,0)</f>
        <v>4147</v>
      </c>
      <c r="E15" s="16">
        <f>VLOOKUP(CONCATENATE($A15,Lookup!$B$2), t7.1, 4,0)</f>
        <v>53768</v>
      </c>
      <c r="F15" s="16">
        <f>VLOOKUP(CONCATENATE($A15,Lookup!$B$2), t7.1, 5,0)</f>
        <v>37</v>
      </c>
      <c r="G15" s="15" t="s">
        <v>30</v>
      </c>
      <c r="H15" s="17">
        <f>VLOOKUP(CONCATENATE($A15,Lookup!$B$2), t7.1, 6,0)</f>
        <v>7.1604938271604901</v>
      </c>
      <c r="I15" s="17">
        <f>VLOOKUP(CONCATENATE($A15,Lookup!$B$2), t7.1, 7,0)</f>
        <v>92.839506172839506</v>
      </c>
    </row>
    <row r="16" spans="1:9" s="3" customFormat="1" ht="12.75" x14ac:dyDescent="0.2">
      <c r="A16" s="25" t="s">
        <v>1922</v>
      </c>
      <c r="B16" s="25" t="s">
        <v>1922</v>
      </c>
      <c r="C16" s="16">
        <f>VLOOKUP(CONCATENATE($A16,Lookup!$B$2), t7.1, 2,0)</f>
        <v>56406</v>
      </c>
      <c r="D16" s="16">
        <f>VLOOKUP(CONCATENATE($A16,Lookup!$B$2), t7.1, 3,0)</f>
        <v>4080</v>
      </c>
      <c r="E16" s="16">
        <f>VLOOKUP(CONCATENATE($A16,Lookup!$B$2), t7.1, 4,0)</f>
        <v>52261</v>
      </c>
      <c r="F16" s="16">
        <f>VLOOKUP(CONCATENATE($A16,Lookup!$B$2), t7.1, 5,0)</f>
        <v>65</v>
      </c>
      <c r="G16" s="15" t="s">
        <v>30</v>
      </c>
      <c r="H16" s="17">
        <f>VLOOKUP(CONCATENATE($A16,Lookup!$B$2), t7.1, 6,0)</f>
        <v>7.2416180046502499</v>
      </c>
      <c r="I16" s="17">
        <f>VLOOKUP(CONCATENATE($A16,Lookup!$B$2), t7.1, 7,0)</f>
        <v>92.758381995349694</v>
      </c>
    </row>
    <row r="17" spans="1:9" s="3" customFormat="1" ht="12.75" x14ac:dyDescent="0.2">
      <c r="A17" s="25" t="s">
        <v>1923</v>
      </c>
      <c r="B17" s="25" t="s">
        <v>1923</v>
      </c>
      <c r="C17" s="16">
        <f>VLOOKUP(CONCATENATE($A17,Lookup!$B$2), t7.1, 2,0)</f>
        <v>55274</v>
      </c>
      <c r="D17" s="16">
        <f>VLOOKUP(CONCATENATE($A17,Lookup!$B$2), t7.1, 3,0)</f>
        <v>4106</v>
      </c>
      <c r="E17" s="16">
        <f>VLOOKUP(CONCATENATE($A17,Lookup!$B$2), t7.1, 4,0)</f>
        <v>51084</v>
      </c>
      <c r="F17" s="16">
        <f>VLOOKUP(CONCATENATE($A17,Lookup!$B$2), t7.1, 5,0)</f>
        <v>84</v>
      </c>
      <c r="G17" s="15" t="s">
        <v>30</v>
      </c>
      <c r="H17" s="17">
        <f>VLOOKUP(CONCATENATE($A17,Lookup!$B$2), t7.1, 6,0)</f>
        <v>7.4397535785468296</v>
      </c>
      <c r="I17" s="17">
        <f>VLOOKUP(CONCATENATE($A17,Lookup!$B$2), t7.1, 7,0)</f>
        <v>92.560246421453101</v>
      </c>
    </row>
    <row r="18" spans="1:9" s="3" customFormat="1" ht="12.75" x14ac:dyDescent="0.2">
      <c r="A18" s="25" t="s">
        <v>1924</v>
      </c>
      <c r="B18" s="25" t="s">
        <v>1924</v>
      </c>
      <c r="C18" s="16">
        <f>VLOOKUP(CONCATENATE($A18,Lookup!$B$2), t7.1, 2,0)</f>
        <v>55365</v>
      </c>
      <c r="D18" s="16">
        <f>VLOOKUP(CONCATENATE($A18,Lookup!$B$2), t7.1, 3,0)</f>
        <v>4220</v>
      </c>
      <c r="E18" s="16">
        <f>VLOOKUP(CONCATENATE($A18,Lookup!$B$2), t7.1, 4,0)</f>
        <v>50864</v>
      </c>
      <c r="F18" s="16">
        <f>VLOOKUP(CONCATENATE($A18,Lookup!$B$2), t7.1, 5,0)</f>
        <v>281</v>
      </c>
      <c r="G18" s="15" t="s">
        <v>30</v>
      </c>
      <c r="H18" s="17">
        <f>VLOOKUP(CONCATENATE($A18,Lookup!$B$2), t7.1, 6,0)</f>
        <v>7.6610267954396898</v>
      </c>
      <c r="I18" s="17">
        <f>VLOOKUP(CONCATENATE($A18,Lookup!$B$2), t7.1, 7,0)</f>
        <v>92.338973204560304</v>
      </c>
    </row>
    <row r="19" spans="1:9" s="3" customFormat="1" ht="12.75" x14ac:dyDescent="0.2">
      <c r="A19" s="25" t="s">
        <v>1925</v>
      </c>
      <c r="B19" s="25" t="s">
        <v>1925</v>
      </c>
      <c r="C19" s="16">
        <f>VLOOKUP(CONCATENATE($A19,Lookup!$B$2), t7.1, 2,0)</f>
        <v>54572</v>
      </c>
      <c r="D19" s="16">
        <f>VLOOKUP(CONCATENATE($A19,Lookup!$B$2), t7.1, 3,0)</f>
        <v>4432</v>
      </c>
      <c r="E19" s="16">
        <f>VLOOKUP(CONCATENATE($A19,Lookup!$B$2), t7.1, 4,0)</f>
        <v>49897</v>
      </c>
      <c r="F19" s="16">
        <f>VLOOKUP(CONCATENATE($A19,Lookup!$B$2), t7.1, 5,0)</f>
        <v>243</v>
      </c>
      <c r="G19" s="15" t="s">
        <v>30</v>
      </c>
      <c r="H19" s="17">
        <f>VLOOKUP(CONCATENATE($A19,Lookup!$B$2), t7.1, 6,0)</f>
        <v>8.1577058292992692</v>
      </c>
      <c r="I19" s="17">
        <f>VLOOKUP(CONCATENATE($A19,Lookup!$B$2), t7.1, 7,0)</f>
        <v>91.842294170700697</v>
      </c>
    </row>
    <row r="20" spans="1:9" s="3" customFormat="1" ht="12.75" x14ac:dyDescent="0.2">
      <c r="A20" s="25" t="s">
        <v>1926</v>
      </c>
      <c r="B20" s="25" t="s">
        <v>1926</v>
      </c>
      <c r="C20" s="16">
        <f>VLOOKUP(CONCATENATE($A20,Lookup!$B$2), t7.1, 2,0)</f>
        <v>53644</v>
      </c>
      <c r="D20" s="16">
        <f>VLOOKUP(CONCATENATE($A20,Lookup!$B$2), t7.1, 3,0)</f>
        <v>4442</v>
      </c>
      <c r="E20" s="16">
        <f>VLOOKUP(CONCATENATE($A20,Lookup!$B$2), t7.1, 4,0)</f>
        <v>48795</v>
      </c>
      <c r="F20" s="16">
        <f>VLOOKUP(CONCATENATE($A20,Lookup!$B$2), t7.1, 5,0)</f>
        <v>407</v>
      </c>
      <c r="G20" s="15" t="s">
        <v>30</v>
      </c>
      <c r="H20" s="17">
        <f>VLOOKUP(CONCATENATE($A20,Lookup!$B$2), t7.1, 6,0)</f>
        <v>8.3438210267295201</v>
      </c>
      <c r="I20" s="17">
        <f>VLOOKUP(CONCATENATE($A20,Lookup!$B$2), t7.1, 7,0)</f>
        <v>91.6561789732704</v>
      </c>
    </row>
    <row r="21" spans="1:9" s="3" customFormat="1" ht="12.75" x14ac:dyDescent="0.2">
      <c r="A21" s="25" t="s">
        <v>1927</v>
      </c>
      <c r="B21" s="25" t="s">
        <v>1927</v>
      </c>
      <c r="C21" s="16">
        <f>VLOOKUP(CONCATENATE($A21,Lookup!$B$2), t7.1, 2,0)</f>
        <v>51937</v>
      </c>
      <c r="D21" s="16">
        <f>VLOOKUP(CONCATENATE($A21,Lookup!$B$2), t7.1, 3,0)</f>
        <v>4317</v>
      </c>
      <c r="E21" s="16">
        <f>VLOOKUP(CONCATENATE($A21,Lookup!$B$2), t7.1, 4,0)</f>
        <v>47402</v>
      </c>
      <c r="F21" s="16">
        <f>VLOOKUP(CONCATENATE($A21,Lookup!$B$2), t7.1, 5,0)</f>
        <v>218</v>
      </c>
      <c r="G21" s="15" t="s">
        <v>30</v>
      </c>
      <c r="H21" s="17">
        <f>VLOOKUP(CONCATENATE($A21,Lookup!$B$2), t7.1, 6,0)</f>
        <v>8.3470291382277306</v>
      </c>
      <c r="I21" s="17">
        <f>VLOOKUP(CONCATENATE($A21,Lookup!$B$2), t7.1, 7,0)</f>
        <v>91.652970861772204</v>
      </c>
    </row>
    <row r="22" spans="1:9" s="3" customFormat="1" ht="12.75" x14ac:dyDescent="0.2">
      <c r="A22" s="25" t="s">
        <v>1928</v>
      </c>
      <c r="B22" s="25" t="s">
        <v>1928</v>
      </c>
      <c r="C22" s="16">
        <f>VLOOKUP(CONCATENATE($A22,Lookup!$B$2), t7.1, 2,0)</f>
        <v>50559</v>
      </c>
      <c r="D22" s="16">
        <f>VLOOKUP(CONCATENATE($A22,Lookup!$B$2), t7.1, 3,0)</f>
        <v>4353</v>
      </c>
      <c r="E22" s="16">
        <f>VLOOKUP(CONCATENATE($A22,Lookup!$B$2), t7.1, 4,0)</f>
        <v>46185</v>
      </c>
      <c r="F22" s="16">
        <f>VLOOKUP(CONCATENATE($A22,Lookup!$B$2), t7.1, 5,0)</f>
        <v>21</v>
      </c>
      <c r="G22" s="15" t="s">
        <v>30</v>
      </c>
      <c r="H22" s="17">
        <f>VLOOKUP(CONCATENATE($A22,Lookup!$B$2), t7.1, 6,0)</f>
        <v>8.6133206695951507</v>
      </c>
      <c r="I22" s="17">
        <f>VLOOKUP(CONCATENATE($A22,Lookup!$B$2), t7.1, 7,0)</f>
        <v>91.386679330404803</v>
      </c>
    </row>
    <row r="23" spans="1:9" s="3" customFormat="1" ht="12.75" x14ac:dyDescent="0.2">
      <c r="A23" s="25" t="s">
        <v>1929</v>
      </c>
      <c r="B23" s="25" t="s">
        <v>1929</v>
      </c>
      <c r="C23" s="16">
        <f>VLOOKUP(CONCATENATE($A23,Lookup!$B$2), t7.1, 2,0)</f>
        <v>48648</v>
      </c>
      <c r="D23" s="16">
        <f>VLOOKUP(CONCATENATE($A23,Lookup!$B$2), t7.1, 3,0)</f>
        <v>4081</v>
      </c>
      <c r="E23" s="16">
        <f>VLOOKUP(CONCATENATE($A23,Lookup!$B$2), t7.1, 4,0)</f>
        <v>44554</v>
      </c>
      <c r="F23" s="16">
        <f>VLOOKUP(CONCATENATE($A23,Lookup!$B$2), t7.1, 5,0)</f>
        <v>13</v>
      </c>
      <c r="G23" s="15" t="s">
        <v>30</v>
      </c>
      <c r="H23" s="17">
        <f>VLOOKUP(CONCATENATE($A23,Lookup!$B$2), t7.1, 6,0)</f>
        <v>8.3910763853192094</v>
      </c>
      <c r="I23" s="17">
        <f>VLOOKUP(CONCATENATE($A23,Lookup!$B$2), t7.1, 7,0)</f>
        <v>91.608923614680705</v>
      </c>
    </row>
    <row r="24" spans="1:9" s="3" customFormat="1" ht="12.75" x14ac:dyDescent="0.2">
      <c r="A24" s="25" t="s">
        <v>1930</v>
      </c>
      <c r="B24" s="25" t="s">
        <v>1930</v>
      </c>
      <c r="C24" s="16">
        <f>VLOOKUP(CONCATENATE($A24,Lookup!$B$2), t7.1, 2,0)</f>
        <v>46188</v>
      </c>
      <c r="D24" s="16">
        <f>VLOOKUP(CONCATENATE($A24,Lookup!$B$2), t7.1, 3,0)</f>
        <v>3754</v>
      </c>
      <c r="E24" s="16">
        <f>VLOOKUP(CONCATENATE($A24,Lookup!$B$2), t7.1, 4,0)</f>
        <v>42414</v>
      </c>
      <c r="F24" s="16">
        <f>VLOOKUP(CONCATENATE($A24,Lookup!$B$2), t7.1, 5,0)</f>
        <v>20</v>
      </c>
      <c r="G24" s="15" t="s">
        <v>30</v>
      </c>
      <c r="H24" s="17">
        <f>VLOOKUP(CONCATENATE($A24,Lookup!$B$2), t7.1, 6,0)</f>
        <v>8.1311731069138808</v>
      </c>
      <c r="I24" s="17">
        <f>VLOOKUP(CONCATENATE($A24,Lookup!$B$2), t7.1, 7,0)</f>
        <v>91.868826893086094</v>
      </c>
    </row>
    <row r="25" spans="1:9" s="3" customFormat="1" ht="12.75" x14ac:dyDescent="0.2">
      <c r="A25" s="25" t="s">
        <v>1931</v>
      </c>
      <c r="B25" s="25" t="s">
        <v>1931</v>
      </c>
      <c r="C25" s="16">
        <f>VLOOKUP(CONCATENATE($A25,Lookup!$B$2), t7.1, 2,0)</f>
        <v>47571</v>
      </c>
      <c r="D25" s="16">
        <f>VLOOKUP(CONCATENATE($A25,Lookup!$B$2), t7.1, 3,0)</f>
        <v>3852</v>
      </c>
      <c r="E25" s="16">
        <f>VLOOKUP(CONCATENATE($A25,Lookup!$B$2), t7.1, 4,0)</f>
        <v>43701</v>
      </c>
      <c r="F25" s="16">
        <f>VLOOKUP(CONCATENATE($A25,Lookup!$B$2), t7.1, 5,0)</f>
        <v>18</v>
      </c>
      <c r="G25" s="15" t="s">
        <v>30</v>
      </c>
      <c r="H25" s="17">
        <f>VLOOKUP(CONCATENATE($A25,Lookup!$B$2), t7.1, 6,0)</f>
        <v>8.1004353037663197</v>
      </c>
      <c r="I25" s="17">
        <f>VLOOKUP(CONCATENATE($A25,Lookup!$B$2), t7.1, 7,0)</f>
        <v>91.899564696233597</v>
      </c>
    </row>
    <row r="26" spans="1:9" s="3" customFormat="1" ht="12.75" x14ac:dyDescent="0.2">
      <c r="A26" s="25" t="s">
        <v>1932</v>
      </c>
      <c r="B26" s="25" t="s">
        <v>1932</v>
      </c>
      <c r="C26" s="16">
        <f>VLOOKUP(CONCATENATE($A26,Lookup!$B$2), t7.1, 2,0)</f>
        <v>45217</v>
      </c>
      <c r="D26" s="16">
        <f>VLOOKUP(CONCATENATE($A26,Lookup!$B$2), t7.1, 3,0)</f>
        <v>3784</v>
      </c>
      <c r="E26" s="16">
        <f>VLOOKUP(CONCATENATE($A26,Lookup!$B$2), t7.1, 4,0)</f>
        <v>41420</v>
      </c>
      <c r="F26" s="16">
        <f>VLOOKUP(CONCATENATE($A26,Lookup!$B$2), t7.1, 5,0)</f>
        <v>13</v>
      </c>
      <c r="G26" s="15" t="s">
        <v>30</v>
      </c>
      <c r="H26" s="17">
        <f>VLOOKUP(CONCATENATE($A26,Lookup!$B$2), t7.1, 6,0)</f>
        <v>8.3709406247234703</v>
      </c>
      <c r="I26" s="17">
        <f>VLOOKUP(CONCATENATE($A26,Lookup!$B$2), t7.1, 7,0)</f>
        <v>91.629059375276498</v>
      </c>
    </row>
    <row r="27" spans="1:9" s="3" customFormat="1" ht="12.75" x14ac:dyDescent="0.2">
      <c r="A27" s="38" t="s">
        <v>1972</v>
      </c>
      <c r="B27" s="38" t="s">
        <v>1972</v>
      </c>
      <c r="C27" s="16">
        <f>VLOOKUP(CONCATENATE($A27,Lookup!$B$2), t7.1, 2,0)</f>
        <v>44835</v>
      </c>
      <c r="D27" s="16">
        <f>VLOOKUP(CONCATENATE($A27,Lookup!$B$2), t7.1, 3,0)</f>
        <v>3855</v>
      </c>
      <c r="E27" s="16">
        <f>VLOOKUP(CONCATENATE($A27,Lookup!$B$2), t7.1, 4,0)</f>
        <v>40976</v>
      </c>
      <c r="F27" s="16">
        <f>VLOOKUP(CONCATENATE($A27,Lookup!$B$2), t7.1, 5,0)</f>
        <v>4</v>
      </c>
      <c r="G27" s="15" t="s">
        <v>30</v>
      </c>
      <c r="H27" s="17">
        <f>VLOOKUP(CONCATENATE($A27,Lookup!$B$2), t7.1, 6,0)</f>
        <v>8.5989605406972807</v>
      </c>
      <c r="I27" s="17">
        <f>VLOOKUP(CONCATENATE($A27,Lookup!$B$2), t7.1, 7,0)</f>
        <v>91.401039459302694</v>
      </c>
    </row>
    <row r="28" spans="1:9" s="3" customFormat="1" ht="12.75" x14ac:dyDescent="0.2">
      <c r="B28" s="11"/>
      <c r="C28" s="11"/>
      <c r="D28" s="11"/>
      <c r="E28" s="11"/>
      <c r="F28" s="11"/>
      <c r="G28" s="11"/>
      <c r="H28" s="11"/>
      <c r="I28" s="11"/>
    </row>
    <row r="29" spans="1:9" x14ac:dyDescent="0.2">
      <c r="B29" s="12" t="s">
        <v>1973</v>
      </c>
    </row>
    <row r="30" spans="1:9" x14ac:dyDescent="0.2">
      <c r="B30" s="13" t="s">
        <v>2077</v>
      </c>
    </row>
    <row r="31" spans="1:9" x14ac:dyDescent="0.2">
      <c r="B31" s="13" t="s">
        <v>90</v>
      </c>
    </row>
    <row r="32" spans="1:9" x14ac:dyDescent="0.2">
      <c r="B32" s="12" t="s">
        <v>108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Drop Down 1">
              <controlPr defaultSize="0" autoLine="0" autoPict="0">
                <anchor moveWithCells="1">
                  <from>
                    <xdr:col>1</xdr:col>
                    <xdr:colOff>504825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E622-3FD3-42F0-BBF2-A3B56330B279}">
  <dimension ref="A1:C22"/>
  <sheetViews>
    <sheetView workbookViewId="0"/>
  </sheetViews>
  <sheetFormatPr defaultRowHeight="15" x14ac:dyDescent="0.25"/>
  <cols>
    <col min="2" max="3" width="12" bestFit="1" customWidth="1"/>
  </cols>
  <sheetData>
    <row r="1" spans="1:3" x14ac:dyDescent="0.25">
      <c r="B1" t="s">
        <v>29</v>
      </c>
      <c r="C1" t="s">
        <v>27</v>
      </c>
    </row>
    <row r="2" spans="1:3" x14ac:dyDescent="0.25">
      <c r="B2" t="s">
        <v>106</v>
      </c>
      <c r="C2" t="s">
        <v>106</v>
      </c>
    </row>
    <row r="3" spans="1:3" x14ac:dyDescent="0.25">
      <c r="A3" t="s">
        <v>1914</v>
      </c>
      <c r="B3" s="40">
        <v>6.1643175288741396</v>
      </c>
      <c r="C3" s="40">
        <v>56.403269754768303</v>
      </c>
    </row>
    <row r="4" spans="1:3" x14ac:dyDescent="0.25">
      <c r="A4" t="s">
        <v>1915</v>
      </c>
      <c r="B4" s="40">
        <v>6.31388353484025</v>
      </c>
      <c r="C4" s="40">
        <v>57.6086956521739</v>
      </c>
    </row>
    <row r="5" spans="1:3" x14ac:dyDescent="0.25">
      <c r="A5" t="s">
        <v>1916</v>
      </c>
      <c r="B5" s="40">
        <v>5.9150969918470597</v>
      </c>
      <c r="C5" s="40">
        <v>53.466583385384098</v>
      </c>
    </row>
    <row r="6" spans="1:3" x14ac:dyDescent="0.25">
      <c r="A6" t="s">
        <v>1917</v>
      </c>
      <c r="B6" s="40">
        <v>5.9212284233215096</v>
      </c>
      <c r="C6" s="40">
        <v>52.251250694830397</v>
      </c>
    </row>
    <row r="7" spans="1:3" x14ac:dyDescent="0.25">
      <c r="A7" t="s">
        <v>1918</v>
      </c>
      <c r="B7" s="40">
        <v>6.1128360736715797</v>
      </c>
      <c r="C7" s="40">
        <v>55.095184770436703</v>
      </c>
    </row>
    <row r="8" spans="1:3" x14ac:dyDescent="0.25">
      <c r="A8" t="s">
        <v>1919</v>
      </c>
      <c r="B8" s="40">
        <v>5.6788848735157398</v>
      </c>
      <c r="C8" s="40">
        <v>51.023706896551701</v>
      </c>
    </row>
    <row r="9" spans="1:3" x14ac:dyDescent="0.25">
      <c r="A9" t="s">
        <v>1920</v>
      </c>
      <c r="B9" s="40">
        <v>5.5596353280435498</v>
      </c>
      <c r="C9" s="40">
        <v>54.6943231441048</v>
      </c>
    </row>
    <row r="10" spans="1:3" x14ac:dyDescent="0.25">
      <c r="A10" t="s">
        <v>1921</v>
      </c>
      <c r="B10" s="40">
        <v>5.6700023106592399</v>
      </c>
      <c r="C10" s="40">
        <v>57.859733978234502</v>
      </c>
    </row>
    <row r="11" spans="1:3" x14ac:dyDescent="0.25">
      <c r="A11" t="s">
        <v>1922</v>
      </c>
      <c r="B11" s="40">
        <v>5.7727098295049597</v>
      </c>
      <c r="C11" s="40">
        <v>56.922126081582199</v>
      </c>
    </row>
    <row r="12" spans="1:3" x14ac:dyDescent="0.25">
      <c r="A12" t="s">
        <v>1923</v>
      </c>
      <c r="B12" s="40">
        <v>5.8779636987706798</v>
      </c>
      <c r="C12" s="40">
        <v>60.328490208464899</v>
      </c>
    </row>
    <row r="13" spans="1:3" x14ac:dyDescent="0.25">
      <c r="A13" t="s">
        <v>1924</v>
      </c>
      <c r="B13" s="40">
        <v>6.0179640718562801</v>
      </c>
      <c r="C13" s="40">
        <v>61.070559610705601</v>
      </c>
    </row>
    <row r="14" spans="1:3" x14ac:dyDescent="0.25">
      <c r="A14" t="s">
        <v>1925</v>
      </c>
      <c r="B14" s="40">
        <v>6.4587635702241304</v>
      </c>
      <c r="C14" s="40">
        <v>66.085271317829395</v>
      </c>
    </row>
    <row r="15" spans="1:3" x14ac:dyDescent="0.25">
      <c r="A15" t="s">
        <v>1926</v>
      </c>
      <c r="B15" s="40">
        <v>6.4974049113021897</v>
      </c>
      <c r="C15" s="40">
        <v>67.895065584009998</v>
      </c>
    </row>
    <row r="16" spans="1:3" x14ac:dyDescent="0.25">
      <c r="A16" t="s">
        <v>1927</v>
      </c>
      <c r="B16" s="40">
        <v>6.6238338670857102</v>
      </c>
      <c r="C16" s="40">
        <v>68.257261410788303</v>
      </c>
    </row>
    <row r="17" spans="1:3" x14ac:dyDescent="0.25">
      <c r="A17" t="s">
        <v>1928</v>
      </c>
      <c r="B17" s="40">
        <v>6.8588671859071004</v>
      </c>
      <c r="C17" s="40">
        <v>66.286863270777403</v>
      </c>
    </row>
    <row r="18" spans="1:3" x14ac:dyDescent="0.25">
      <c r="A18" t="s">
        <v>1929</v>
      </c>
      <c r="B18" s="40">
        <v>6.7676019057702401</v>
      </c>
      <c r="C18" s="40">
        <v>62.7659574468085</v>
      </c>
    </row>
    <row r="19" spans="1:3" x14ac:dyDescent="0.25">
      <c r="A19" t="s">
        <v>1930</v>
      </c>
      <c r="B19" s="40">
        <v>6.3662311019934803</v>
      </c>
      <c r="C19" s="40">
        <v>68.0030257186081</v>
      </c>
    </row>
    <row r="20" spans="1:3" x14ac:dyDescent="0.25">
      <c r="A20" t="s">
        <v>1931</v>
      </c>
      <c r="B20" s="40">
        <v>6.4466665226875097</v>
      </c>
      <c r="C20" s="40">
        <v>69.36</v>
      </c>
    </row>
    <row r="21" spans="1:3" x14ac:dyDescent="0.25">
      <c r="A21" t="s">
        <v>1932</v>
      </c>
      <c r="B21" s="40">
        <v>6.6259847898356004</v>
      </c>
      <c r="C21" s="40">
        <v>67.962674961119703</v>
      </c>
    </row>
    <row r="22" spans="1:3" x14ac:dyDescent="0.25">
      <c r="A22" t="s">
        <v>1972</v>
      </c>
      <c r="B22" s="40">
        <v>6.7842480677048602</v>
      </c>
      <c r="C22" s="40">
        <v>72.926829268292593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5FCF-F5B7-4622-B531-176D481A4495}">
  <dimension ref="A1:G65"/>
  <sheetViews>
    <sheetView zoomScale="90" zoomScaleNormal="90" workbookViewId="0"/>
  </sheetViews>
  <sheetFormatPr defaultRowHeight="15" x14ac:dyDescent="0.25"/>
  <cols>
    <col min="1" max="1" width="20.5703125" bestFit="1" customWidth="1"/>
    <col min="2" max="7" width="9.140625" style="29"/>
  </cols>
  <sheetData>
    <row r="1" spans="1:7" x14ac:dyDescent="0.25">
      <c r="A1" t="s">
        <v>83</v>
      </c>
      <c r="B1" s="29" t="s">
        <v>84</v>
      </c>
      <c r="C1" s="29" t="s">
        <v>85</v>
      </c>
      <c r="D1" s="29" t="s">
        <v>86</v>
      </c>
      <c r="E1" s="29" t="s">
        <v>87</v>
      </c>
      <c r="F1" s="29" t="s">
        <v>88</v>
      </c>
      <c r="G1" s="29" t="s">
        <v>89</v>
      </c>
    </row>
    <row r="2" spans="1:7" x14ac:dyDescent="0.25">
      <c r="A2" t="s">
        <v>109</v>
      </c>
      <c r="B2" s="29">
        <v>53366</v>
      </c>
      <c r="C2" s="29">
        <v>4026</v>
      </c>
      <c r="D2" s="29">
        <v>49318</v>
      </c>
      <c r="E2" s="29">
        <v>22</v>
      </c>
      <c r="F2" s="29">
        <v>7.5472405518896197</v>
      </c>
      <c r="G2" s="29">
        <v>92.452759448110299</v>
      </c>
    </row>
    <row r="3" spans="1:7" x14ac:dyDescent="0.25">
      <c r="A3" t="s">
        <v>110</v>
      </c>
      <c r="B3" s="29">
        <v>1468</v>
      </c>
      <c r="C3" s="29">
        <v>828</v>
      </c>
      <c r="D3" s="29">
        <v>640</v>
      </c>
      <c r="E3" s="29" t="s">
        <v>2072</v>
      </c>
      <c r="F3" s="29">
        <v>56.403269754768303</v>
      </c>
      <c r="G3" s="29">
        <v>43.596730245231598</v>
      </c>
    </row>
    <row r="4" spans="1:7" x14ac:dyDescent="0.25">
      <c r="A4" t="s">
        <v>111</v>
      </c>
      <c r="B4" s="29">
        <v>51885</v>
      </c>
      <c r="C4" s="29">
        <v>3197</v>
      </c>
      <c r="D4" s="29">
        <v>48666</v>
      </c>
      <c r="E4" s="29">
        <v>22</v>
      </c>
      <c r="F4" s="29">
        <v>6.1643175288741396</v>
      </c>
      <c r="G4" s="29">
        <v>93.835682471125807</v>
      </c>
    </row>
    <row r="5" spans="1:7" x14ac:dyDescent="0.25">
      <c r="A5" t="s">
        <v>112</v>
      </c>
      <c r="B5" s="29">
        <v>13</v>
      </c>
      <c r="C5" s="29">
        <v>1</v>
      </c>
      <c r="D5" s="29">
        <v>12</v>
      </c>
      <c r="E5" s="29" t="s">
        <v>2072</v>
      </c>
      <c r="F5" s="29">
        <v>7.6923076923076898</v>
      </c>
      <c r="G5" s="29">
        <v>92.307692307692307</v>
      </c>
    </row>
    <row r="6" spans="1:7" x14ac:dyDescent="0.25">
      <c r="A6" t="s">
        <v>113</v>
      </c>
      <c r="B6" s="29">
        <v>52971</v>
      </c>
      <c r="C6" s="29">
        <v>4146</v>
      </c>
      <c r="D6" s="29">
        <v>48789</v>
      </c>
      <c r="E6" s="29">
        <v>36</v>
      </c>
      <c r="F6" s="29">
        <v>7.8322470954944698</v>
      </c>
      <c r="G6" s="29">
        <v>92.167752904505505</v>
      </c>
    </row>
    <row r="7" spans="1:7" x14ac:dyDescent="0.25">
      <c r="A7" t="s">
        <v>114</v>
      </c>
      <c r="B7" s="29">
        <v>1568</v>
      </c>
      <c r="C7" s="29">
        <v>901</v>
      </c>
      <c r="D7" s="29">
        <v>663</v>
      </c>
      <c r="E7" s="29">
        <v>4</v>
      </c>
      <c r="F7" s="29">
        <v>57.6086956521739</v>
      </c>
      <c r="G7" s="29">
        <v>42.391304347826001</v>
      </c>
    </row>
    <row r="8" spans="1:7" x14ac:dyDescent="0.25">
      <c r="A8" t="s">
        <v>115</v>
      </c>
      <c r="B8" s="29">
        <v>51394</v>
      </c>
      <c r="C8" s="29">
        <v>3243</v>
      </c>
      <c r="D8" s="29">
        <v>48120</v>
      </c>
      <c r="E8" s="29">
        <v>31</v>
      </c>
      <c r="F8" s="29">
        <v>6.31388353484025</v>
      </c>
      <c r="G8" s="29">
        <v>93.686116465159699</v>
      </c>
    </row>
    <row r="9" spans="1:7" x14ac:dyDescent="0.25">
      <c r="A9" t="s">
        <v>116</v>
      </c>
      <c r="B9" s="29">
        <v>9</v>
      </c>
      <c r="C9" s="29">
        <v>2</v>
      </c>
      <c r="D9" s="29">
        <v>6</v>
      </c>
      <c r="E9" s="29">
        <v>1</v>
      </c>
      <c r="F9" s="29">
        <v>25</v>
      </c>
      <c r="G9" s="29">
        <v>75</v>
      </c>
    </row>
    <row r="10" spans="1:7" x14ac:dyDescent="0.25">
      <c r="A10" t="s">
        <v>117</v>
      </c>
      <c r="B10" s="29">
        <v>54982</v>
      </c>
      <c r="C10" s="29">
        <v>4012</v>
      </c>
      <c r="D10" s="29">
        <v>50953</v>
      </c>
      <c r="E10" s="29">
        <v>17</v>
      </c>
      <c r="F10" s="29">
        <v>7.2991903938870104</v>
      </c>
      <c r="G10" s="29">
        <v>92.700809606112898</v>
      </c>
    </row>
    <row r="11" spans="1:7" x14ac:dyDescent="0.25">
      <c r="A11" t="s">
        <v>118</v>
      </c>
      <c r="B11" s="29">
        <v>1601</v>
      </c>
      <c r="C11" s="29">
        <v>856</v>
      </c>
      <c r="D11" s="29">
        <v>745</v>
      </c>
      <c r="E11" s="29" t="s">
        <v>2072</v>
      </c>
      <c r="F11" s="29">
        <v>53.466583385384098</v>
      </c>
      <c r="G11" s="29">
        <v>46.533416614615803</v>
      </c>
    </row>
    <row r="12" spans="1:7" x14ac:dyDescent="0.25">
      <c r="A12" t="s">
        <v>119</v>
      </c>
      <c r="B12" s="29">
        <v>53372</v>
      </c>
      <c r="C12" s="29">
        <v>3156</v>
      </c>
      <c r="D12" s="29">
        <v>50199</v>
      </c>
      <c r="E12" s="29">
        <v>17</v>
      </c>
      <c r="F12" s="29">
        <v>5.9150969918470597</v>
      </c>
      <c r="G12" s="29">
        <v>94.084903008152907</v>
      </c>
    </row>
    <row r="13" spans="1:7" x14ac:dyDescent="0.25">
      <c r="A13" t="s">
        <v>120</v>
      </c>
      <c r="B13" s="29">
        <v>9</v>
      </c>
      <c r="C13" s="29" t="s">
        <v>2072</v>
      </c>
      <c r="D13" s="29">
        <v>9</v>
      </c>
      <c r="E13" s="29" t="s">
        <v>2072</v>
      </c>
      <c r="F13" s="29" t="s">
        <v>2072</v>
      </c>
      <c r="G13" s="29">
        <v>100</v>
      </c>
    </row>
    <row r="14" spans="1:7" x14ac:dyDescent="0.25">
      <c r="A14" t="s">
        <v>121</v>
      </c>
      <c r="B14" s="29">
        <v>57983</v>
      </c>
      <c r="C14" s="29">
        <v>4264</v>
      </c>
      <c r="D14" s="29">
        <v>53676</v>
      </c>
      <c r="E14" s="29">
        <v>43</v>
      </c>
      <c r="F14" s="29">
        <v>7.3593372454262997</v>
      </c>
      <c r="G14" s="29">
        <v>92.640662754573697</v>
      </c>
    </row>
    <row r="15" spans="1:7" x14ac:dyDescent="0.25">
      <c r="A15" t="s">
        <v>122</v>
      </c>
      <c r="B15" s="29">
        <v>1800</v>
      </c>
      <c r="C15" s="29">
        <v>940</v>
      </c>
      <c r="D15" s="29">
        <v>859</v>
      </c>
      <c r="E15" s="29">
        <v>1</v>
      </c>
      <c r="F15" s="29">
        <v>52.251250694830397</v>
      </c>
      <c r="G15" s="29">
        <v>47.748749305169497</v>
      </c>
    </row>
    <row r="16" spans="1:7" x14ac:dyDescent="0.25">
      <c r="A16" t="s">
        <v>123</v>
      </c>
      <c r="B16" s="29">
        <v>56179</v>
      </c>
      <c r="C16" s="29">
        <v>3324</v>
      </c>
      <c r="D16" s="29">
        <v>52813</v>
      </c>
      <c r="E16" s="29">
        <v>42</v>
      </c>
      <c r="F16" s="29">
        <v>5.9212284233215096</v>
      </c>
      <c r="G16" s="29">
        <v>94.078771576678406</v>
      </c>
    </row>
    <row r="17" spans="1:7" x14ac:dyDescent="0.25">
      <c r="A17" t="s">
        <v>124</v>
      </c>
      <c r="B17" s="29">
        <v>4</v>
      </c>
      <c r="C17" s="29" t="s">
        <v>2072</v>
      </c>
      <c r="D17" s="29">
        <v>4</v>
      </c>
      <c r="E17" s="29" t="s">
        <v>2072</v>
      </c>
      <c r="F17" s="29" t="s">
        <v>2072</v>
      </c>
      <c r="G17" s="29">
        <v>100</v>
      </c>
    </row>
    <row r="18" spans="1:7" x14ac:dyDescent="0.25">
      <c r="A18" t="s">
        <v>125</v>
      </c>
      <c r="B18" s="29">
        <v>58525</v>
      </c>
      <c r="C18" s="29">
        <v>4449</v>
      </c>
      <c r="D18" s="29">
        <v>54021</v>
      </c>
      <c r="E18" s="29">
        <v>55</v>
      </c>
      <c r="F18" s="29">
        <v>7.6090302719343201</v>
      </c>
      <c r="G18" s="29">
        <v>92.390969728065599</v>
      </c>
    </row>
    <row r="19" spans="1:7" x14ac:dyDescent="0.25">
      <c r="A19" t="s">
        <v>126</v>
      </c>
      <c r="B19" s="29">
        <v>1786</v>
      </c>
      <c r="C19" s="29">
        <v>984</v>
      </c>
      <c r="D19" s="29">
        <v>802</v>
      </c>
      <c r="E19" s="29" t="s">
        <v>2072</v>
      </c>
      <c r="F19" s="29">
        <v>55.095184770436703</v>
      </c>
      <c r="G19" s="29">
        <v>44.904815229563198</v>
      </c>
    </row>
    <row r="20" spans="1:7" x14ac:dyDescent="0.25">
      <c r="A20" t="s">
        <v>127</v>
      </c>
      <c r="B20" s="29">
        <v>56739</v>
      </c>
      <c r="C20" s="29">
        <v>3465</v>
      </c>
      <c r="D20" s="29">
        <v>53219</v>
      </c>
      <c r="E20" s="29">
        <v>55</v>
      </c>
      <c r="F20" s="29">
        <v>6.1128360736715797</v>
      </c>
      <c r="G20" s="29">
        <v>93.887163926328398</v>
      </c>
    </row>
    <row r="21" spans="1:7" x14ac:dyDescent="0.25">
      <c r="A21" t="s">
        <v>128</v>
      </c>
      <c r="B21" s="29">
        <v>58066</v>
      </c>
      <c r="C21" s="29">
        <v>4137</v>
      </c>
      <c r="D21" s="29">
        <v>53892</v>
      </c>
      <c r="E21" s="29">
        <v>37</v>
      </c>
      <c r="F21" s="29">
        <v>7.12919402367781</v>
      </c>
      <c r="G21" s="29">
        <v>92.870805976322103</v>
      </c>
    </row>
    <row r="22" spans="1:7" x14ac:dyDescent="0.25">
      <c r="A22" t="s">
        <v>129</v>
      </c>
      <c r="B22" s="29">
        <v>1856</v>
      </c>
      <c r="C22" s="29">
        <v>947</v>
      </c>
      <c r="D22" s="29">
        <v>909</v>
      </c>
      <c r="E22" s="29" t="s">
        <v>2072</v>
      </c>
      <c r="F22" s="29">
        <v>51.023706896551701</v>
      </c>
      <c r="G22" s="29">
        <v>48.976293103448199</v>
      </c>
    </row>
    <row r="23" spans="1:7" x14ac:dyDescent="0.25">
      <c r="A23" t="s">
        <v>130</v>
      </c>
      <c r="B23" s="29">
        <v>56210</v>
      </c>
      <c r="C23" s="29">
        <v>3190</v>
      </c>
      <c r="D23" s="29">
        <v>52983</v>
      </c>
      <c r="E23" s="29">
        <v>37</v>
      </c>
      <c r="F23" s="29">
        <v>5.6788848735157398</v>
      </c>
      <c r="G23" s="29">
        <v>94.321115126484202</v>
      </c>
    </row>
    <row r="24" spans="1:7" x14ac:dyDescent="0.25">
      <c r="A24" t="s">
        <v>131</v>
      </c>
      <c r="B24" s="29">
        <v>57696</v>
      </c>
      <c r="C24" s="29">
        <v>4106</v>
      </c>
      <c r="D24" s="29">
        <v>53557</v>
      </c>
      <c r="E24" s="29">
        <v>33</v>
      </c>
      <c r="F24" s="29">
        <v>7.1206839741255203</v>
      </c>
      <c r="G24" s="29">
        <v>92.879316025874402</v>
      </c>
    </row>
    <row r="25" spans="1:7" x14ac:dyDescent="0.25">
      <c r="A25" t="s">
        <v>132</v>
      </c>
      <c r="B25" s="29">
        <v>1832</v>
      </c>
      <c r="C25" s="29">
        <v>1002</v>
      </c>
      <c r="D25" s="29">
        <v>830</v>
      </c>
      <c r="E25" s="29" t="s">
        <v>2072</v>
      </c>
      <c r="F25" s="29">
        <v>54.6943231441048</v>
      </c>
      <c r="G25" s="29">
        <v>45.305676855895101</v>
      </c>
    </row>
    <row r="26" spans="1:7" x14ac:dyDescent="0.25">
      <c r="A26" t="s">
        <v>133</v>
      </c>
      <c r="B26" s="29">
        <v>55864</v>
      </c>
      <c r="C26" s="29">
        <v>3104</v>
      </c>
      <c r="D26" s="29">
        <v>52727</v>
      </c>
      <c r="E26" s="29">
        <v>33</v>
      </c>
      <c r="F26" s="29">
        <v>5.5596353280435498</v>
      </c>
      <c r="G26" s="29">
        <v>94.440364671956402</v>
      </c>
    </row>
    <row r="27" spans="1:7" x14ac:dyDescent="0.25">
      <c r="A27" t="s">
        <v>134</v>
      </c>
      <c r="B27" s="29">
        <v>57952</v>
      </c>
      <c r="C27" s="29">
        <v>4147</v>
      </c>
      <c r="D27" s="29">
        <v>53768</v>
      </c>
      <c r="E27" s="29">
        <v>37</v>
      </c>
      <c r="F27" s="29">
        <v>7.1604938271604901</v>
      </c>
      <c r="G27" s="29">
        <v>92.839506172839506</v>
      </c>
    </row>
    <row r="28" spans="1:7" x14ac:dyDescent="0.25">
      <c r="A28" t="s">
        <v>135</v>
      </c>
      <c r="B28" s="29">
        <v>1654</v>
      </c>
      <c r="C28" s="29">
        <v>957</v>
      </c>
      <c r="D28" s="29">
        <v>697</v>
      </c>
      <c r="E28" s="29" t="s">
        <v>2072</v>
      </c>
      <c r="F28" s="29">
        <v>57.859733978234502</v>
      </c>
      <c r="G28" s="29">
        <v>42.140266021765399</v>
      </c>
    </row>
    <row r="29" spans="1:7" x14ac:dyDescent="0.25">
      <c r="A29" t="s">
        <v>136</v>
      </c>
      <c r="B29" s="29">
        <v>56298</v>
      </c>
      <c r="C29" s="29">
        <v>3190</v>
      </c>
      <c r="D29" s="29">
        <v>53071</v>
      </c>
      <c r="E29" s="29">
        <v>37</v>
      </c>
      <c r="F29" s="29">
        <v>5.6700023106592399</v>
      </c>
      <c r="G29" s="29">
        <v>94.329997689340701</v>
      </c>
    </row>
    <row r="30" spans="1:7" x14ac:dyDescent="0.25">
      <c r="A30" t="s">
        <v>137</v>
      </c>
      <c r="B30" s="29">
        <v>56406</v>
      </c>
      <c r="C30" s="29">
        <v>4080</v>
      </c>
      <c r="D30" s="29">
        <v>52261</v>
      </c>
      <c r="E30" s="29">
        <v>65</v>
      </c>
      <c r="F30" s="29">
        <v>7.2416180046502499</v>
      </c>
      <c r="G30" s="29">
        <v>92.758381995349694</v>
      </c>
    </row>
    <row r="31" spans="1:7" x14ac:dyDescent="0.25">
      <c r="A31" t="s">
        <v>138</v>
      </c>
      <c r="B31" s="29">
        <v>1618</v>
      </c>
      <c r="C31" s="29">
        <v>921</v>
      </c>
      <c r="D31" s="29">
        <v>697</v>
      </c>
      <c r="E31" s="29" t="s">
        <v>2072</v>
      </c>
      <c r="F31" s="29">
        <v>56.922126081582199</v>
      </c>
      <c r="G31" s="29">
        <v>43.077873918417701</v>
      </c>
    </row>
    <row r="32" spans="1:7" x14ac:dyDescent="0.25">
      <c r="A32" t="s">
        <v>139</v>
      </c>
      <c r="B32" s="29">
        <v>54788</v>
      </c>
      <c r="C32" s="29">
        <v>3159</v>
      </c>
      <c r="D32" s="29">
        <v>51564</v>
      </c>
      <c r="E32" s="29">
        <v>65</v>
      </c>
      <c r="F32" s="29">
        <v>5.7727098295049597</v>
      </c>
      <c r="G32" s="29">
        <v>94.227290170494996</v>
      </c>
    </row>
    <row r="33" spans="1:7" x14ac:dyDescent="0.25">
      <c r="A33" t="s">
        <v>140</v>
      </c>
      <c r="B33" s="29">
        <v>55274</v>
      </c>
      <c r="C33" s="29">
        <v>4106</v>
      </c>
      <c r="D33" s="29">
        <v>51084</v>
      </c>
      <c r="E33" s="29">
        <v>84</v>
      </c>
      <c r="F33" s="29">
        <v>7.4397535785468296</v>
      </c>
      <c r="G33" s="29">
        <v>92.560246421453101</v>
      </c>
    </row>
    <row r="34" spans="1:7" x14ac:dyDescent="0.25">
      <c r="A34" t="s">
        <v>141</v>
      </c>
      <c r="B34" s="29">
        <v>1583</v>
      </c>
      <c r="C34" s="29">
        <v>955</v>
      </c>
      <c r="D34" s="29">
        <v>628</v>
      </c>
      <c r="E34" s="29" t="s">
        <v>2072</v>
      </c>
      <c r="F34" s="29">
        <v>60.328490208464899</v>
      </c>
      <c r="G34" s="29">
        <v>39.671509791535001</v>
      </c>
    </row>
    <row r="35" spans="1:7" x14ac:dyDescent="0.25">
      <c r="A35" t="s">
        <v>142</v>
      </c>
      <c r="B35" s="29">
        <v>53691</v>
      </c>
      <c r="C35" s="29">
        <v>3151</v>
      </c>
      <c r="D35" s="29">
        <v>50456</v>
      </c>
      <c r="E35" s="29">
        <v>84</v>
      </c>
      <c r="F35" s="29">
        <v>5.8779636987706798</v>
      </c>
      <c r="G35" s="29">
        <v>94.122036301229301</v>
      </c>
    </row>
    <row r="36" spans="1:7" x14ac:dyDescent="0.25">
      <c r="A36" t="s">
        <v>143</v>
      </c>
      <c r="B36" s="29">
        <v>55365</v>
      </c>
      <c r="C36" s="29">
        <v>4220</v>
      </c>
      <c r="D36" s="29">
        <v>50864</v>
      </c>
      <c r="E36" s="29">
        <v>281</v>
      </c>
      <c r="F36" s="29">
        <v>7.6610267954396898</v>
      </c>
      <c r="G36" s="29">
        <v>92.338973204560304</v>
      </c>
    </row>
    <row r="37" spans="1:7" x14ac:dyDescent="0.25">
      <c r="A37" t="s">
        <v>144</v>
      </c>
      <c r="B37" s="29">
        <v>1653</v>
      </c>
      <c r="C37" s="29">
        <v>1004</v>
      </c>
      <c r="D37" s="29">
        <v>640</v>
      </c>
      <c r="E37" s="29">
        <v>9</v>
      </c>
      <c r="F37" s="29">
        <v>61.070559610705601</v>
      </c>
      <c r="G37" s="29">
        <v>38.929440389294399</v>
      </c>
    </row>
    <row r="38" spans="1:7" x14ac:dyDescent="0.25">
      <c r="A38" t="s">
        <v>145</v>
      </c>
      <c r="B38" s="29">
        <v>53712</v>
      </c>
      <c r="C38" s="29">
        <v>3216</v>
      </c>
      <c r="D38" s="29">
        <v>50224</v>
      </c>
      <c r="E38" s="29">
        <v>272</v>
      </c>
      <c r="F38" s="29">
        <v>6.0179640718562801</v>
      </c>
      <c r="G38" s="29">
        <v>93.982035928143702</v>
      </c>
    </row>
    <row r="39" spans="1:7" x14ac:dyDescent="0.25">
      <c r="A39" t="s">
        <v>146</v>
      </c>
      <c r="B39" s="29">
        <v>54572</v>
      </c>
      <c r="C39" s="29">
        <v>4432</v>
      </c>
      <c r="D39" s="29">
        <v>49897</v>
      </c>
      <c r="E39" s="29">
        <v>243</v>
      </c>
      <c r="F39" s="29">
        <v>8.1577058292992692</v>
      </c>
      <c r="G39" s="29">
        <v>91.842294170700697</v>
      </c>
    </row>
    <row r="40" spans="1:7" x14ac:dyDescent="0.25">
      <c r="A40" t="s">
        <v>147</v>
      </c>
      <c r="B40" s="29">
        <v>1556</v>
      </c>
      <c r="C40" s="29">
        <v>1023</v>
      </c>
      <c r="D40" s="29">
        <v>525</v>
      </c>
      <c r="E40" s="29">
        <v>8</v>
      </c>
      <c r="F40" s="29">
        <v>66.085271317829395</v>
      </c>
      <c r="G40" s="29">
        <v>33.914728682170498</v>
      </c>
    </row>
    <row r="41" spans="1:7" x14ac:dyDescent="0.25">
      <c r="A41" t="s">
        <v>148</v>
      </c>
      <c r="B41" s="29">
        <v>53016</v>
      </c>
      <c r="C41" s="29">
        <v>3409</v>
      </c>
      <c r="D41" s="29">
        <v>49372</v>
      </c>
      <c r="E41" s="29">
        <v>235</v>
      </c>
      <c r="F41" s="29">
        <v>6.4587635702241304</v>
      </c>
      <c r="G41" s="29">
        <v>93.541236429775793</v>
      </c>
    </row>
    <row r="42" spans="1:7" x14ac:dyDescent="0.25">
      <c r="A42" t="s">
        <v>149</v>
      </c>
      <c r="B42" s="29">
        <v>53644</v>
      </c>
      <c r="C42" s="29">
        <v>4442</v>
      </c>
      <c r="D42" s="29">
        <v>48795</v>
      </c>
      <c r="E42" s="29">
        <v>407</v>
      </c>
      <c r="F42" s="29">
        <v>8.3438210267295201</v>
      </c>
      <c r="G42" s="29">
        <v>91.6561789732704</v>
      </c>
    </row>
    <row r="43" spans="1:7" x14ac:dyDescent="0.25">
      <c r="A43" t="s">
        <v>150</v>
      </c>
      <c r="B43" s="29">
        <v>1611</v>
      </c>
      <c r="C43" s="29">
        <v>1087</v>
      </c>
      <c r="D43" s="29">
        <v>514</v>
      </c>
      <c r="E43" s="29">
        <v>10</v>
      </c>
      <c r="F43" s="29">
        <v>67.895065584009998</v>
      </c>
      <c r="G43" s="29">
        <v>32.104934415990002</v>
      </c>
    </row>
    <row r="44" spans="1:7" x14ac:dyDescent="0.25">
      <c r="A44" t="s">
        <v>151</v>
      </c>
      <c r="B44" s="29">
        <v>52033</v>
      </c>
      <c r="C44" s="29">
        <v>3355</v>
      </c>
      <c r="D44" s="29">
        <v>48281</v>
      </c>
      <c r="E44" s="29">
        <v>397</v>
      </c>
      <c r="F44" s="29">
        <v>6.4974049113021897</v>
      </c>
      <c r="G44" s="29">
        <v>93.502595088697802</v>
      </c>
    </row>
    <row r="45" spans="1:7" x14ac:dyDescent="0.25">
      <c r="A45" t="s">
        <v>152</v>
      </c>
      <c r="B45" s="29">
        <v>51937</v>
      </c>
      <c r="C45" s="29">
        <v>4317</v>
      </c>
      <c r="D45" s="29">
        <v>47402</v>
      </c>
      <c r="E45" s="29">
        <v>218</v>
      </c>
      <c r="F45" s="29">
        <v>8.3470291382277306</v>
      </c>
      <c r="G45" s="29">
        <v>91.652970861772204</v>
      </c>
    </row>
    <row r="46" spans="1:7" x14ac:dyDescent="0.25">
      <c r="A46" t="s">
        <v>153</v>
      </c>
      <c r="B46" s="29">
        <v>1452</v>
      </c>
      <c r="C46" s="29">
        <v>987</v>
      </c>
      <c r="D46" s="29">
        <v>459</v>
      </c>
      <c r="E46" s="29">
        <v>6</v>
      </c>
      <c r="F46" s="29">
        <v>68.257261410788303</v>
      </c>
      <c r="G46" s="29">
        <v>31.742738589211601</v>
      </c>
    </row>
    <row r="47" spans="1:7" x14ac:dyDescent="0.25">
      <c r="A47" t="s">
        <v>154</v>
      </c>
      <c r="B47" s="29">
        <v>50485</v>
      </c>
      <c r="C47" s="29">
        <v>3330</v>
      </c>
      <c r="D47" s="29">
        <v>46943</v>
      </c>
      <c r="E47" s="29">
        <v>212</v>
      </c>
      <c r="F47" s="29">
        <v>6.6238338670857102</v>
      </c>
      <c r="G47" s="29">
        <v>93.376166132914193</v>
      </c>
    </row>
    <row r="48" spans="1:7" x14ac:dyDescent="0.25">
      <c r="A48" t="s">
        <v>155</v>
      </c>
      <c r="B48" s="29">
        <v>50559</v>
      </c>
      <c r="C48" s="29">
        <v>4353</v>
      </c>
      <c r="D48" s="29">
        <v>46185</v>
      </c>
      <c r="E48" s="29">
        <v>21</v>
      </c>
      <c r="F48" s="29">
        <v>8.6133206695951507</v>
      </c>
      <c r="G48" s="29">
        <v>91.386679330404803</v>
      </c>
    </row>
    <row r="49" spans="1:7" x14ac:dyDescent="0.25">
      <c r="A49" t="s">
        <v>156</v>
      </c>
      <c r="B49" s="29">
        <v>1492</v>
      </c>
      <c r="C49" s="29">
        <v>989</v>
      </c>
      <c r="D49" s="29">
        <v>503</v>
      </c>
      <c r="E49" s="29" t="s">
        <v>2072</v>
      </c>
      <c r="F49" s="29">
        <v>66.286863270777403</v>
      </c>
      <c r="G49" s="29">
        <v>33.713136729222498</v>
      </c>
    </row>
    <row r="50" spans="1:7" x14ac:dyDescent="0.25">
      <c r="A50" t="s">
        <v>157</v>
      </c>
      <c r="B50" s="29">
        <v>49067</v>
      </c>
      <c r="C50" s="29">
        <v>3364</v>
      </c>
      <c r="D50" s="29">
        <v>45682</v>
      </c>
      <c r="E50" s="29">
        <v>21</v>
      </c>
      <c r="F50" s="29">
        <v>6.8588671859071004</v>
      </c>
      <c r="G50" s="29">
        <v>93.141132814092899</v>
      </c>
    </row>
    <row r="51" spans="1:7" x14ac:dyDescent="0.25">
      <c r="A51" t="s">
        <v>158</v>
      </c>
      <c r="B51" s="29">
        <v>48648</v>
      </c>
      <c r="C51" s="29">
        <v>4081</v>
      </c>
      <c r="D51" s="29">
        <v>44554</v>
      </c>
      <c r="E51" s="29">
        <v>13</v>
      </c>
      <c r="F51" s="29">
        <v>8.3910763853192094</v>
      </c>
      <c r="G51" s="29">
        <v>91.608923614680705</v>
      </c>
    </row>
    <row r="52" spans="1:7" x14ac:dyDescent="0.25">
      <c r="A52" t="s">
        <v>159</v>
      </c>
      <c r="B52" s="29">
        <v>1410</v>
      </c>
      <c r="C52" s="29">
        <v>885</v>
      </c>
      <c r="D52" s="29">
        <v>525</v>
      </c>
      <c r="E52" s="29" t="s">
        <v>2072</v>
      </c>
      <c r="F52" s="29">
        <v>62.7659574468085</v>
      </c>
      <c r="G52" s="29">
        <v>37.234042553191401</v>
      </c>
    </row>
    <row r="53" spans="1:7" x14ac:dyDescent="0.25">
      <c r="A53" t="s">
        <v>160</v>
      </c>
      <c r="B53" s="29">
        <v>47238</v>
      </c>
      <c r="C53" s="29">
        <v>3196</v>
      </c>
      <c r="D53" s="29">
        <v>44029</v>
      </c>
      <c r="E53" s="29">
        <v>13</v>
      </c>
      <c r="F53" s="29">
        <v>6.7676019057702401</v>
      </c>
      <c r="G53" s="29">
        <v>93.232398094229694</v>
      </c>
    </row>
    <row r="54" spans="1:7" x14ac:dyDescent="0.25">
      <c r="A54" t="s">
        <v>161</v>
      </c>
      <c r="B54" s="29">
        <v>46188</v>
      </c>
      <c r="C54" s="29">
        <v>3754</v>
      </c>
      <c r="D54" s="29">
        <v>42414</v>
      </c>
      <c r="E54" s="29">
        <v>20</v>
      </c>
      <c r="F54" s="29">
        <v>8.1311731069138808</v>
      </c>
      <c r="G54" s="29">
        <v>91.868826893086094</v>
      </c>
    </row>
    <row r="55" spans="1:7" x14ac:dyDescent="0.25">
      <c r="A55" t="s">
        <v>162</v>
      </c>
      <c r="B55" s="29">
        <v>1323</v>
      </c>
      <c r="C55" s="29">
        <v>899</v>
      </c>
      <c r="D55" s="29">
        <v>423</v>
      </c>
      <c r="E55" s="29">
        <v>1</v>
      </c>
      <c r="F55" s="29">
        <v>68.0030257186081</v>
      </c>
      <c r="G55" s="29">
        <v>31.9969742813918</v>
      </c>
    </row>
    <row r="56" spans="1:7" x14ac:dyDescent="0.25">
      <c r="A56" t="s">
        <v>163</v>
      </c>
      <c r="B56" s="29">
        <v>44865</v>
      </c>
      <c r="C56" s="29">
        <v>2855</v>
      </c>
      <c r="D56" s="29">
        <v>41991</v>
      </c>
      <c r="E56" s="29">
        <v>19</v>
      </c>
      <c r="F56" s="29">
        <v>6.3662311019934803</v>
      </c>
      <c r="G56" s="29">
        <v>93.633768898006494</v>
      </c>
    </row>
    <row r="57" spans="1:7" x14ac:dyDescent="0.25">
      <c r="A57" t="s">
        <v>164</v>
      </c>
      <c r="B57" s="29">
        <v>47571</v>
      </c>
      <c r="C57" s="29">
        <v>3852</v>
      </c>
      <c r="D57" s="29">
        <v>43701</v>
      </c>
      <c r="E57" s="29">
        <v>18</v>
      </c>
      <c r="F57" s="29">
        <v>8.1004353037663197</v>
      </c>
      <c r="G57" s="29">
        <v>91.899564696233597</v>
      </c>
    </row>
    <row r="58" spans="1:7" x14ac:dyDescent="0.25">
      <c r="A58" t="s">
        <v>165</v>
      </c>
      <c r="B58" s="29">
        <v>1250</v>
      </c>
      <c r="C58" s="29">
        <v>867</v>
      </c>
      <c r="D58" s="29">
        <v>383</v>
      </c>
      <c r="E58" s="29" t="s">
        <v>2072</v>
      </c>
      <c r="F58" s="29">
        <v>69.36</v>
      </c>
      <c r="G58" s="29">
        <v>30.64</v>
      </c>
    </row>
    <row r="59" spans="1:7" x14ac:dyDescent="0.25">
      <c r="A59" t="s">
        <v>166</v>
      </c>
      <c r="B59" s="29">
        <v>46321</v>
      </c>
      <c r="C59" s="29">
        <v>2985</v>
      </c>
      <c r="D59" s="29">
        <v>43318</v>
      </c>
      <c r="E59" s="29">
        <v>18</v>
      </c>
      <c r="F59" s="29">
        <v>6.4466665226875097</v>
      </c>
      <c r="G59" s="29">
        <v>93.553333477312407</v>
      </c>
    </row>
    <row r="60" spans="1:7" x14ac:dyDescent="0.25">
      <c r="A60" t="s">
        <v>167</v>
      </c>
      <c r="B60" s="29">
        <v>45217</v>
      </c>
      <c r="C60" s="29">
        <v>3784</v>
      </c>
      <c r="D60" s="29">
        <v>41420</v>
      </c>
      <c r="E60" s="29">
        <v>13</v>
      </c>
      <c r="F60" s="29">
        <v>8.3709406247234703</v>
      </c>
      <c r="G60" s="29">
        <v>91.629059375276498</v>
      </c>
    </row>
    <row r="61" spans="1:7" x14ac:dyDescent="0.25">
      <c r="A61" t="s">
        <v>168</v>
      </c>
      <c r="B61" s="29">
        <v>1291</v>
      </c>
      <c r="C61" s="29">
        <v>874</v>
      </c>
      <c r="D61" s="29">
        <v>412</v>
      </c>
      <c r="E61" s="29">
        <v>5</v>
      </c>
      <c r="F61" s="29">
        <v>67.962674961119703</v>
      </c>
      <c r="G61" s="29">
        <v>32.037325038880198</v>
      </c>
    </row>
    <row r="62" spans="1:7" x14ac:dyDescent="0.25">
      <c r="A62" t="s">
        <v>169</v>
      </c>
      <c r="B62" s="29">
        <v>43926</v>
      </c>
      <c r="C62" s="29">
        <v>2910</v>
      </c>
      <c r="D62" s="29">
        <v>41008</v>
      </c>
      <c r="E62" s="29">
        <v>8</v>
      </c>
      <c r="F62" s="29">
        <v>6.6259847898356004</v>
      </c>
      <c r="G62" s="29">
        <v>93.374015210164401</v>
      </c>
    </row>
    <row r="63" spans="1:7" x14ac:dyDescent="0.25">
      <c r="A63" t="s">
        <v>1975</v>
      </c>
      <c r="B63" s="29">
        <v>44835</v>
      </c>
      <c r="C63" s="29">
        <v>3855</v>
      </c>
      <c r="D63" s="29">
        <v>40976</v>
      </c>
      <c r="E63" s="29">
        <v>4</v>
      </c>
      <c r="F63" s="29">
        <v>8.5989605406972807</v>
      </c>
      <c r="G63" s="29">
        <v>91.401039459302694</v>
      </c>
    </row>
    <row r="64" spans="1:7" x14ac:dyDescent="0.25">
      <c r="A64" t="s">
        <v>1976</v>
      </c>
      <c r="B64" s="29">
        <v>1230</v>
      </c>
      <c r="C64" s="29">
        <v>897</v>
      </c>
      <c r="D64" s="29">
        <v>333</v>
      </c>
      <c r="E64" s="29" t="s">
        <v>2072</v>
      </c>
      <c r="F64" s="29">
        <v>72.926829268292593</v>
      </c>
      <c r="G64" s="29">
        <v>27.0731707317073</v>
      </c>
    </row>
    <row r="65" spans="1:7" x14ac:dyDescent="0.25">
      <c r="A65" t="s">
        <v>1977</v>
      </c>
      <c r="B65" s="29">
        <v>43605</v>
      </c>
      <c r="C65" s="29">
        <v>2958</v>
      </c>
      <c r="D65" s="29">
        <v>40643</v>
      </c>
      <c r="E65" s="29">
        <v>4</v>
      </c>
      <c r="F65" s="29">
        <v>6.7842480677048602</v>
      </c>
      <c r="G65" s="29">
        <v>93.215751932295106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738C-7644-4C8E-864F-6B5D9903E342}">
  <dimension ref="A1:I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6.140625" style="1" hidden="1" customWidth="1"/>
    <col min="2" max="2" width="23.7109375" style="1" customWidth="1"/>
    <col min="3" max="6" width="11.7109375" style="1" customWidth="1"/>
    <col min="7" max="7" width="2.7109375" style="1" customWidth="1"/>
    <col min="8" max="9" width="11.7109375" style="1" customWidth="1"/>
    <col min="10" max="16384" width="9.140625" style="1"/>
  </cols>
  <sheetData>
    <row r="1" spans="1:9" ht="15.75" x14ac:dyDescent="0.25">
      <c r="B1" s="2" t="s">
        <v>2075</v>
      </c>
    </row>
    <row r="2" spans="1:9" ht="15.75" x14ac:dyDescent="0.25">
      <c r="B2" s="2" t="s">
        <v>67</v>
      </c>
    </row>
    <row r="3" spans="1:9" s="3" customFormat="1" ht="12.75" x14ac:dyDescent="0.2">
      <c r="B3" s="5"/>
    </row>
    <row r="4" spans="1:9" s="3" customFormat="1" ht="12.75" x14ac:dyDescent="0.2">
      <c r="B4" s="6" t="s">
        <v>28</v>
      </c>
      <c r="D4" s="6" t="s">
        <v>28</v>
      </c>
    </row>
    <row r="5" spans="1:9" s="3" customFormat="1" ht="12.75" x14ac:dyDescent="0.2">
      <c r="C5" s="5" t="s">
        <v>0</v>
      </c>
      <c r="H5" s="5" t="s">
        <v>1</v>
      </c>
    </row>
    <row r="6" spans="1:9" s="3" customFormat="1" ht="12.75" x14ac:dyDescent="0.2">
      <c r="C6" s="14" t="s">
        <v>17</v>
      </c>
      <c r="D6" s="7" t="s">
        <v>1970</v>
      </c>
      <c r="E6" s="7" t="s">
        <v>107</v>
      </c>
      <c r="F6" s="8" t="s">
        <v>31</v>
      </c>
      <c r="G6" s="15"/>
      <c r="H6" s="7" t="s">
        <v>1970</v>
      </c>
      <c r="I6" s="7" t="s">
        <v>107</v>
      </c>
    </row>
    <row r="7" spans="1:9" s="3" customFormat="1" ht="12.75" x14ac:dyDescent="0.2">
      <c r="A7" s="4" t="s">
        <v>68</v>
      </c>
      <c r="B7" s="3" t="s">
        <v>3</v>
      </c>
      <c r="C7" s="16">
        <f>IF(ISERROR(VLOOKUP(CONCATENATE(Lookup!$E$2,$A7,Lookup!$B$2),t7.2,2, FALSE)),"-",VLOOKUP(CONCATENATE(Lookup!$E$2,$A7,Lookup!$B$2),t7.2,2, FALSE))</f>
        <v>2674</v>
      </c>
      <c r="D7" s="16">
        <f>IF(ISERROR(VLOOKUP(CONCATENATE(Lookup!$E$2,$A7,Lookup!$B$2),t7.2,3, FALSE)),"-",VLOOKUP(CONCATENATE(Lookup!$E$2,$A7,Lookup!$B$2),t7.2,3, FALSE))</f>
        <v>232</v>
      </c>
      <c r="E7" s="16">
        <f>IF(ISERROR(VLOOKUP(CONCATENATE(Lookup!$E$2,$A7,Lookup!$B$2),t7.2,4, FALSE)),"-",VLOOKUP(CONCATENATE(Lookup!$E$2,$A7,Lookup!$B$2),t7.2,4, FALSE))</f>
        <v>2442</v>
      </c>
      <c r="F7" s="16" t="str">
        <f>IF(ISERROR(VLOOKUP(CONCATENATE(Lookup!$E$2,$A7,Lookup!$B$2),t7.2,5, FALSE)),"-",VLOOKUP(CONCATENATE(Lookup!$E$2,$A7,Lookup!$B$2),t7.2,5, FALSE))</f>
        <v>-</v>
      </c>
      <c r="G7" s="16" t="s">
        <v>30</v>
      </c>
      <c r="H7" s="17">
        <f>IF(ISERROR(VLOOKUP(CONCATENATE(Lookup!$E$2,$A7,Lookup!$B$2),t7.2,6, FALSE)),"-",VLOOKUP(CONCATENATE(Lookup!$E$2,$A7,Lookup!$B$2),t7.2,6, FALSE))</f>
        <v>8.6761406133133807</v>
      </c>
      <c r="I7" s="17">
        <f>IF(ISERROR(VLOOKUP(CONCATENATE(Lookup!$E$2,$A7,Lookup!$B$2),t7.2,7, FALSE)),"-",VLOOKUP(CONCATENATE(Lookup!$E$2,$A7,Lookup!$B$2),t7.2,7, FALSE))</f>
        <v>91.323859386686607</v>
      </c>
    </row>
    <row r="8" spans="1:9" s="3" customFormat="1" ht="12.75" x14ac:dyDescent="0.2">
      <c r="A8" s="4" t="s">
        <v>69</v>
      </c>
      <c r="B8" s="3" t="s">
        <v>4</v>
      </c>
      <c r="C8" s="16">
        <f>IF(ISERROR(VLOOKUP(CONCATENATE(Lookup!$E$2,$A8,Lookup!$B$2),t7.2,2, FALSE)),"-",VLOOKUP(CONCATENATE(Lookup!$E$2,$A8,Lookup!$B$2),t7.2,2, FALSE))</f>
        <v>622</v>
      </c>
      <c r="D8" s="16">
        <f>IF(ISERROR(VLOOKUP(CONCATENATE(Lookup!$E$2,$A8,Lookup!$B$2),t7.2,3, FALSE)),"-",VLOOKUP(CONCATENATE(Lookup!$E$2,$A8,Lookup!$B$2),t7.2,3, FALSE))</f>
        <v>39</v>
      </c>
      <c r="E8" s="16">
        <f>IF(ISERROR(VLOOKUP(CONCATENATE(Lookup!$E$2,$A8,Lookup!$B$2),t7.2,4, FALSE)),"-",VLOOKUP(CONCATENATE(Lookup!$E$2,$A8,Lookup!$B$2),t7.2,4, FALSE))</f>
        <v>583</v>
      </c>
      <c r="F8" s="16" t="str">
        <f>IF(ISERROR(VLOOKUP(CONCATENATE(Lookup!$E$2,$A8,Lookup!$B$2),t7.2,5, FALSE)),"-",VLOOKUP(CONCATENATE(Lookup!$E$2,$A8,Lookup!$B$2),t7.2,5, FALSE))</f>
        <v>-</v>
      </c>
      <c r="G8" s="16" t="s">
        <v>30</v>
      </c>
      <c r="H8" s="17">
        <f>IF(ISERROR(VLOOKUP(CONCATENATE(Lookup!$E$2,$A8,Lookup!$B$2),t7.2,6, FALSE)),"-",VLOOKUP(CONCATENATE(Lookup!$E$2,$A8,Lookup!$B$2),t7.2,6, FALSE))</f>
        <v>6.2700964630225</v>
      </c>
      <c r="I8" s="17">
        <f>IF(ISERROR(VLOOKUP(CONCATENATE(Lookup!$E$2,$A8,Lookup!$B$2),t7.2,7, FALSE)),"-",VLOOKUP(CONCATENATE(Lookup!$E$2,$A8,Lookup!$B$2),t7.2,7, FALSE))</f>
        <v>93.729903536977403</v>
      </c>
    </row>
    <row r="9" spans="1:9" s="3" customFormat="1" ht="12.75" x14ac:dyDescent="0.2">
      <c r="A9" s="4" t="s">
        <v>70</v>
      </c>
      <c r="B9" s="3" t="s">
        <v>5</v>
      </c>
      <c r="C9" s="16">
        <f>IF(ISERROR(VLOOKUP(CONCATENATE(Lookup!$E$2,$A9,Lookup!$B$2),t7.2,2, FALSE)),"-",VLOOKUP(CONCATENATE(Lookup!$E$2,$A9,Lookup!$B$2),t7.2,2, FALSE))</f>
        <v>1088</v>
      </c>
      <c r="D9" s="16">
        <f>IF(ISERROR(VLOOKUP(CONCATENATE(Lookup!$E$2,$A9,Lookup!$B$2),t7.2,3, FALSE)),"-",VLOOKUP(CONCATENATE(Lookup!$E$2,$A9,Lookup!$B$2),t7.2,3, FALSE))</f>
        <v>89</v>
      </c>
      <c r="E9" s="16">
        <f>IF(ISERROR(VLOOKUP(CONCATENATE(Lookup!$E$2,$A9,Lookup!$B$2),t7.2,4, FALSE)),"-",VLOOKUP(CONCATENATE(Lookup!$E$2,$A9,Lookup!$B$2),t7.2,4, FALSE))</f>
        <v>999</v>
      </c>
      <c r="F9" s="16" t="str">
        <f>IF(ISERROR(VLOOKUP(CONCATENATE(Lookup!$E$2,$A9,Lookup!$B$2),t7.2,5, FALSE)),"-",VLOOKUP(CONCATENATE(Lookup!$E$2,$A9,Lookup!$B$2),t7.2,5, FALSE))</f>
        <v>-</v>
      </c>
      <c r="G9" s="16" t="s">
        <v>30</v>
      </c>
      <c r="H9" s="17">
        <f>IF(ISERROR(VLOOKUP(CONCATENATE(Lookup!$E$2,$A9,Lookup!$B$2),t7.2,6, FALSE)),"-",VLOOKUP(CONCATENATE(Lookup!$E$2,$A9,Lookup!$B$2),t7.2,6, FALSE))</f>
        <v>8.1801470588235201</v>
      </c>
      <c r="I9" s="17">
        <f>IF(ISERROR(VLOOKUP(CONCATENATE(Lookup!$E$2,$A9,Lookup!$B$2),t7.2,7, FALSE)),"-",VLOOKUP(CONCATENATE(Lookup!$E$2,$A9,Lookup!$B$2),t7.2,7, FALSE))</f>
        <v>91.819852941176407</v>
      </c>
    </row>
    <row r="10" spans="1:9" s="3" customFormat="1" ht="12.75" x14ac:dyDescent="0.2">
      <c r="A10" s="4" t="s">
        <v>71</v>
      </c>
      <c r="B10" s="3" t="s">
        <v>6</v>
      </c>
      <c r="C10" s="16">
        <f>IF(ISERROR(VLOOKUP(CONCATENATE(Lookup!$E$2,$A10,Lookup!$B$2),t7.2,2, FALSE)),"-",VLOOKUP(CONCATENATE(Lookup!$E$2,$A10,Lookup!$B$2),t7.2,2, FALSE))</f>
        <v>2680</v>
      </c>
      <c r="D10" s="16">
        <f>IF(ISERROR(VLOOKUP(CONCATENATE(Lookup!$E$2,$A10,Lookup!$B$2),t7.2,3, FALSE)),"-",VLOOKUP(CONCATENATE(Lookup!$E$2,$A10,Lookup!$B$2),t7.2,3, FALSE))</f>
        <v>216</v>
      </c>
      <c r="E10" s="16">
        <f>IF(ISERROR(VLOOKUP(CONCATENATE(Lookup!$E$2,$A10,Lookup!$B$2),t7.2,4, FALSE)),"-",VLOOKUP(CONCATENATE(Lookup!$E$2,$A10,Lookup!$B$2),t7.2,4, FALSE))</f>
        <v>2462</v>
      </c>
      <c r="F10" s="16">
        <f>IF(ISERROR(VLOOKUP(CONCATENATE(Lookup!$E$2,$A10,Lookup!$B$2),t7.2,5, FALSE)),"-",VLOOKUP(CONCATENATE(Lookup!$E$2,$A10,Lookup!$B$2),t7.2,5, FALSE))</f>
        <v>2</v>
      </c>
      <c r="G10" s="16" t="s">
        <v>30</v>
      </c>
      <c r="H10" s="17">
        <f>IF(ISERROR(VLOOKUP(CONCATENATE(Lookup!$E$2,$A10,Lookup!$B$2),t7.2,6, FALSE)),"-",VLOOKUP(CONCATENATE(Lookup!$E$2,$A10,Lookup!$B$2),t7.2,6, FALSE))</f>
        <v>8.0657206870799101</v>
      </c>
      <c r="I10" s="17">
        <f>IF(ISERROR(VLOOKUP(CONCATENATE(Lookup!$E$2,$A10,Lookup!$B$2),t7.2,7, FALSE)),"-",VLOOKUP(CONCATENATE(Lookup!$E$2,$A10,Lookup!$B$2),t7.2,7, FALSE))</f>
        <v>91.934279312919998</v>
      </c>
    </row>
    <row r="11" spans="1:9" s="3" customFormat="1" ht="12.75" x14ac:dyDescent="0.2">
      <c r="A11" s="4" t="s">
        <v>72</v>
      </c>
      <c r="B11" s="3" t="s">
        <v>7</v>
      </c>
      <c r="C11" s="16">
        <f>IF(ISERROR(VLOOKUP(CONCATENATE(Lookup!$E$2,$A11,Lookup!$B$2),t7.2,2, FALSE)),"-",VLOOKUP(CONCATENATE(Lookup!$E$2,$A11,Lookup!$B$2),t7.2,2, FALSE))</f>
        <v>2693</v>
      </c>
      <c r="D11" s="16">
        <f>IF(ISERROR(VLOOKUP(CONCATENATE(Lookup!$E$2,$A11,Lookup!$B$2),t7.2,3, FALSE)),"-",VLOOKUP(CONCATENATE(Lookup!$E$2,$A11,Lookup!$B$2),t7.2,3, FALSE))</f>
        <v>246</v>
      </c>
      <c r="E11" s="16">
        <f>IF(ISERROR(VLOOKUP(CONCATENATE(Lookup!$E$2,$A11,Lookup!$B$2),t7.2,4, FALSE)),"-",VLOOKUP(CONCATENATE(Lookup!$E$2,$A11,Lookup!$B$2),t7.2,4, FALSE))</f>
        <v>2447</v>
      </c>
      <c r="F11" s="16" t="str">
        <f>IF(ISERROR(VLOOKUP(CONCATENATE(Lookup!$E$2,$A11,Lookup!$B$2),t7.2,5, FALSE)),"-",VLOOKUP(CONCATENATE(Lookup!$E$2,$A11,Lookup!$B$2),t7.2,5, FALSE))</f>
        <v>-</v>
      </c>
      <c r="G11" s="16" t="s">
        <v>30</v>
      </c>
      <c r="H11" s="17">
        <f>IF(ISERROR(VLOOKUP(CONCATENATE(Lookup!$E$2,$A11,Lookup!$B$2),t7.2,6, FALSE)),"-",VLOOKUP(CONCATENATE(Lookup!$E$2,$A11,Lookup!$B$2),t7.2,6, FALSE))</f>
        <v>9.1347939101373896</v>
      </c>
      <c r="I11" s="17">
        <f>IF(ISERROR(VLOOKUP(CONCATENATE(Lookup!$E$2,$A11,Lookup!$B$2),t7.2,7, FALSE)),"-",VLOOKUP(CONCATENATE(Lookup!$E$2,$A11,Lookup!$B$2),t7.2,7, FALSE))</f>
        <v>90.865206089862596</v>
      </c>
    </row>
    <row r="12" spans="1:9" s="3" customFormat="1" ht="12.75" x14ac:dyDescent="0.2">
      <c r="A12" s="4" t="s">
        <v>73</v>
      </c>
      <c r="B12" s="3" t="s">
        <v>8</v>
      </c>
      <c r="C12" s="16">
        <f>IF(ISERROR(VLOOKUP(CONCATENATE(Lookup!$E$2,$A12,Lookup!$B$2),t7.2,2, FALSE)),"-",VLOOKUP(CONCATENATE(Lookup!$E$2,$A12,Lookup!$B$2),t7.2,2, FALSE))</f>
        <v>4666</v>
      </c>
      <c r="D12" s="16">
        <f>IF(ISERROR(VLOOKUP(CONCATENATE(Lookup!$E$2,$A12,Lookup!$B$2),t7.2,3, FALSE)),"-",VLOOKUP(CONCATENATE(Lookup!$E$2,$A12,Lookup!$B$2),t7.2,3, FALSE))</f>
        <v>432</v>
      </c>
      <c r="E12" s="16">
        <f>IF(ISERROR(VLOOKUP(CONCATENATE(Lookup!$E$2,$A12,Lookup!$B$2),t7.2,4, FALSE)),"-",VLOOKUP(CONCATENATE(Lookup!$E$2,$A12,Lookup!$B$2),t7.2,4, FALSE))</f>
        <v>4233</v>
      </c>
      <c r="F12" s="16">
        <f>IF(ISERROR(VLOOKUP(CONCATENATE(Lookup!$E$2,$A12,Lookup!$B$2),t7.2,5, FALSE)),"-",VLOOKUP(CONCATENATE(Lookup!$E$2,$A12,Lookup!$B$2),t7.2,5, FALSE))</f>
        <v>1</v>
      </c>
      <c r="G12" s="16" t="s">
        <v>30</v>
      </c>
      <c r="H12" s="17">
        <f>IF(ISERROR(VLOOKUP(CONCATENATE(Lookup!$E$2,$A12,Lookup!$B$2),t7.2,6, FALSE)),"-",VLOOKUP(CONCATENATE(Lookup!$E$2,$A12,Lookup!$B$2),t7.2,6, FALSE))</f>
        <v>9.2604501607717005</v>
      </c>
      <c r="I12" s="17">
        <f>IF(ISERROR(VLOOKUP(CONCATENATE(Lookup!$E$2,$A12,Lookup!$B$2),t7.2,7, FALSE)),"-",VLOOKUP(CONCATENATE(Lookup!$E$2,$A12,Lookup!$B$2),t7.2,7, FALSE))</f>
        <v>90.739549839228204</v>
      </c>
    </row>
    <row r="13" spans="1:9" s="3" customFormat="1" ht="12.75" x14ac:dyDescent="0.2">
      <c r="A13" s="4" t="s">
        <v>74</v>
      </c>
      <c r="B13" s="3" t="s">
        <v>9</v>
      </c>
      <c r="C13" s="16">
        <f>IF(ISERROR(VLOOKUP(CONCATENATE(Lookup!$E$2,$A13,Lookup!$B$2),t7.2,2, FALSE)),"-",VLOOKUP(CONCATENATE(Lookup!$E$2,$A13,Lookup!$B$2),t7.2,2, FALSE))</f>
        <v>13402</v>
      </c>
      <c r="D13" s="16">
        <f>IF(ISERROR(VLOOKUP(CONCATENATE(Lookup!$E$2,$A13,Lookup!$B$2),t7.2,3, FALSE)),"-",VLOOKUP(CONCATENATE(Lookup!$E$2,$A13,Lookup!$B$2),t7.2,3, FALSE))</f>
        <v>1234</v>
      </c>
      <c r="E13" s="16">
        <f>IF(ISERROR(VLOOKUP(CONCATENATE(Lookup!$E$2,$A13,Lookup!$B$2),t7.2,4, FALSE)),"-",VLOOKUP(CONCATENATE(Lookup!$E$2,$A13,Lookup!$B$2),t7.2,4, FALSE))</f>
        <v>12168</v>
      </c>
      <c r="F13" s="16" t="str">
        <f>IF(ISERROR(VLOOKUP(CONCATENATE(Lookup!$E$2,$A13,Lookup!$B$2),t7.2,5, FALSE)),"-",VLOOKUP(CONCATENATE(Lookup!$E$2,$A13,Lookup!$B$2),t7.2,5, FALSE))</f>
        <v>-</v>
      </c>
      <c r="G13" s="16" t="s">
        <v>30</v>
      </c>
      <c r="H13" s="17">
        <f>IF(ISERROR(VLOOKUP(CONCATENATE(Lookup!$E$2,$A13,Lookup!$B$2),t7.2,6, FALSE)),"-",VLOOKUP(CONCATENATE(Lookup!$E$2,$A13,Lookup!$B$2),t7.2,6, FALSE))</f>
        <v>9.2075809580659502</v>
      </c>
      <c r="I13" s="17">
        <f>IF(ISERROR(VLOOKUP(CONCATENATE(Lookup!$E$2,$A13,Lookup!$B$2),t7.2,7, FALSE)),"-",VLOOKUP(CONCATENATE(Lookup!$E$2,$A13,Lookup!$B$2),t7.2,7, FALSE))</f>
        <v>90.792419041933996</v>
      </c>
    </row>
    <row r="14" spans="1:9" s="3" customFormat="1" ht="12.75" x14ac:dyDescent="0.2">
      <c r="A14" s="4" t="s">
        <v>75</v>
      </c>
      <c r="B14" s="3" t="s">
        <v>10</v>
      </c>
      <c r="C14" s="16">
        <f>IF(ISERROR(VLOOKUP(CONCATENATE(Lookup!$E$2,$A14,Lookup!$B$2),t7.2,2, FALSE)),"-",VLOOKUP(CONCATENATE(Lookup!$E$2,$A14,Lookup!$B$2),t7.2,2, FALSE))</f>
        <v>1801</v>
      </c>
      <c r="D14" s="16">
        <f>IF(ISERROR(VLOOKUP(CONCATENATE(Lookup!$E$2,$A14,Lookup!$B$2),t7.2,3, FALSE)),"-",VLOOKUP(CONCATENATE(Lookup!$E$2,$A14,Lookup!$B$2),t7.2,3, FALSE))</f>
        <v>161</v>
      </c>
      <c r="E14" s="16">
        <f>IF(ISERROR(VLOOKUP(CONCATENATE(Lookup!$E$2,$A14,Lookup!$B$2),t7.2,4, FALSE)),"-",VLOOKUP(CONCATENATE(Lookup!$E$2,$A14,Lookup!$B$2),t7.2,4, FALSE))</f>
        <v>1640</v>
      </c>
      <c r="F14" s="16" t="str">
        <f>IF(ISERROR(VLOOKUP(CONCATENATE(Lookup!$E$2,$A14,Lookup!$B$2),t7.2,5, FALSE)),"-",VLOOKUP(CONCATENATE(Lookup!$E$2,$A14,Lookup!$B$2),t7.2,5, FALSE))</f>
        <v>-</v>
      </c>
      <c r="G14" s="16" t="s">
        <v>30</v>
      </c>
      <c r="H14" s="17">
        <f>IF(ISERROR(VLOOKUP(CONCATENATE(Lookup!$E$2,$A14,Lookup!$B$2),t7.2,6, FALSE)),"-",VLOOKUP(CONCATENATE(Lookup!$E$2,$A14,Lookup!$B$2),t7.2,6, FALSE))</f>
        <v>8.93947806774014</v>
      </c>
      <c r="I14" s="17">
        <f>IF(ISERROR(VLOOKUP(CONCATENATE(Lookup!$E$2,$A14,Lookup!$B$2),t7.2,7, FALSE)),"-",VLOOKUP(CONCATENATE(Lookup!$E$2,$A14,Lookup!$B$2),t7.2,7, FALSE))</f>
        <v>91.060521932259803</v>
      </c>
    </row>
    <row r="15" spans="1:9" s="3" customFormat="1" ht="12.75" x14ac:dyDescent="0.2">
      <c r="A15" s="4" t="s">
        <v>76</v>
      </c>
      <c r="B15" s="3" t="s">
        <v>11</v>
      </c>
      <c r="C15" s="16">
        <f>IF(ISERROR(VLOOKUP(CONCATENATE(Lookup!$E$2,$A15,Lookup!$B$2),t7.2,2, FALSE)),"-",VLOOKUP(CONCATENATE(Lookup!$E$2,$A15,Lookup!$B$2),t7.2,2, FALSE))</f>
        <v>4008</v>
      </c>
      <c r="D15" s="16">
        <f>IF(ISERROR(VLOOKUP(CONCATENATE(Lookup!$E$2,$A15,Lookup!$B$2),t7.2,3, FALSE)),"-",VLOOKUP(CONCATENATE(Lookup!$E$2,$A15,Lookup!$B$2),t7.2,3, FALSE))</f>
        <v>354</v>
      </c>
      <c r="E15" s="16">
        <f>IF(ISERROR(VLOOKUP(CONCATENATE(Lookup!$E$2,$A15,Lookup!$B$2),t7.2,4, FALSE)),"-",VLOOKUP(CONCATENATE(Lookup!$E$2,$A15,Lookup!$B$2),t7.2,4, FALSE))</f>
        <v>3654</v>
      </c>
      <c r="F15" s="16" t="str">
        <f>IF(ISERROR(VLOOKUP(CONCATENATE(Lookup!$E$2,$A15,Lookup!$B$2),t7.2,5, FALSE)),"-",VLOOKUP(CONCATENATE(Lookup!$E$2,$A15,Lookup!$B$2),t7.2,5, FALSE))</f>
        <v>-</v>
      </c>
      <c r="G15" s="16" t="s">
        <v>30</v>
      </c>
      <c r="H15" s="17">
        <f>IF(ISERROR(VLOOKUP(CONCATENATE(Lookup!$E$2,$A15,Lookup!$B$2),t7.2,6, FALSE)),"-",VLOOKUP(CONCATENATE(Lookup!$E$2,$A15,Lookup!$B$2),t7.2,6, FALSE))</f>
        <v>8.8323353293413103</v>
      </c>
      <c r="I15" s="17">
        <f>IF(ISERROR(VLOOKUP(CONCATENATE(Lookup!$E$2,$A15,Lookup!$B$2),t7.2,7, FALSE)),"-",VLOOKUP(CONCATENATE(Lookup!$E$2,$A15,Lookup!$B$2),t7.2,7, FALSE))</f>
        <v>91.167664670658695</v>
      </c>
    </row>
    <row r="16" spans="1:9" s="3" customFormat="1" ht="12.75" x14ac:dyDescent="0.2">
      <c r="A16" s="4" t="s">
        <v>77</v>
      </c>
      <c r="B16" s="3" t="s">
        <v>12</v>
      </c>
      <c r="C16" s="16">
        <f>IF(ISERROR(VLOOKUP(CONCATENATE(Lookup!$E$2,$A16,Lookup!$B$2),t7.2,2, FALSE)),"-",VLOOKUP(CONCATENATE(Lookup!$E$2,$A16,Lookup!$B$2),t7.2,2, FALSE))</f>
        <v>7472</v>
      </c>
      <c r="D16" s="16">
        <f>IF(ISERROR(VLOOKUP(CONCATENATE(Lookup!$E$2,$A16,Lookup!$B$2),t7.2,3, FALSE)),"-",VLOOKUP(CONCATENATE(Lookup!$E$2,$A16,Lookup!$B$2),t7.2,3, FALSE))</f>
        <v>498</v>
      </c>
      <c r="E16" s="16">
        <f>IF(ISERROR(VLOOKUP(CONCATENATE(Lookup!$E$2,$A16,Lookup!$B$2),t7.2,4, FALSE)),"-",VLOOKUP(CONCATENATE(Lookup!$E$2,$A16,Lookup!$B$2),t7.2,4, FALSE))</f>
        <v>6973</v>
      </c>
      <c r="F16" s="16">
        <f>IF(ISERROR(VLOOKUP(CONCATENATE(Lookup!$E$2,$A16,Lookup!$B$2),t7.2,5, FALSE)),"-",VLOOKUP(CONCATENATE(Lookup!$E$2,$A16,Lookup!$B$2),t7.2,5, FALSE))</f>
        <v>1</v>
      </c>
      <c r="G16" s="16" t="s">
        <v>30</v>
      </c>
      <c r="H16" s="17">
        <f>IF(ISERROR(VLOOKUP(CONCATENATE(Lookup!$E$2,$A16,Lookup!$B$2),t7.2,6, FALSE)),"-",VLOOKUP(CONCATENATE(Lookup!$E$2,$A16,Lookup!$B$2),t7.2,6, FALSE))</f>
        <v>6.6657743273992702</v>
      </c>
      <c r="I16" s="17">
        <f>IF(ISERROR(VLOOKUP(CONCATENATE(Lookup!$E$2,$A16,Lookup!$B$2),t7.2,7, FALSE)),"-",VLOOKUP(CONCATENATE(Lookup!$E$2,$A16,Lookup!$B$2),t7.2,7, FALSE))</f>
        <v>93.334225672600695</v>
      </c>
    </row>
    <row r="17" spans="1:9" s="3" customFormat="1" ht="12.75" x14ac:dyDescent="0.2">
      <c r="A17" s="4" t="s">
        <v>78</v>
      </c>
      <c r="B17" s="3" t="s">
        <v>13</v>
      </c>
      <c r="C17" s="16">
        <f>IF(ISERROR(VLOOKUP(CONCATENATE(Lookup!$E$2,$A17,Lookup!$B$2),t7.2,2, FALSE)),"-",VLOOKUP(CONCATENATE(Lookup!$E$2,$A17,Lookup!$B$2),t7.2,2, FALSE))</f>
        <v>107</v>
      </c>
      <c r="D17" s="16">
        <f>IF(ISERROR(VLOOKUP(CONCATENATE(Lookup!$E$2,$A17,Lookup!$B$2),t7.2,3, FALSE)),"-",VLOOKUP(CONCATENATE(Lookup!$E$2,$A17,Lookup!$B$2),t7.2,3, FALSE))</f>
        <v>1</v>
      </c>
      <c r="E17" s="16">
        <f>IF(ISERROR(VLOOKUP(CONCATENATE(Lookup!$E$2,$A17,Lookup!$B$2),t7.2,4, FALSE)),"-",VLOOKUP(CONCATENATE(Lookup!$E$2,$A17,Lookup!$B$2),t7.2,4, FALSE))</f>
        <v>106</v>
      </c>
      <c r="F17" s="16" t="str">
        <f>IF(ISERROR(VLOOKUP(CONCATENATE(Lookup!$E$2,$A17,Lookup!$B$2),t7.2,5, FALSE)),"-",VLOOKUP(CONCATENATE(Lookup!$E$2,$A17,Lookup!$B$2),t7.2,5, FALSE))</f>
        <v>-</v>
      </c>
      <c r="G17" s="16" t="s">
        <v>30</v>
      </c>
      <c r="H17" s="17">
        <f>IF(ISERROR(VLOOKUP(CONCATENATE(Lookup!$E$2,$A17,Lookup!$B$2),t7.2,6, FALSE)),"-",VLOOKUP(CONCATENATE(Lookup!$E$2,$A17,Lookup!$B$2),t7.2,6, FALSE))</f>
        <v>0.934579439252336</v>
      </c>
      <c r="I17" s="17">
        <f>IF(ISERROR(VLOOKUP(CONCATENATE(Lookup!$E$2,$A17,Lookup!$B$2),t7.2,7, FALSE)),"-",VLOOKUP(CONCATENATE(Lookup!$E$2,$A17,Lookup!$B$2),t7.2,7, FALSE))</f>
        <v>99.065420560747597</v>
      </c>
    </row>
    <row r="18" spans="1:9" s="3" customFormat="1" ht="12.75" x14ac:dyDescent="0.2">
      <c r="A18" s="4" t="s">
        <v>79</v>
      </c>
      <c r="B18" s="3" t="s">
        <v>14</v>
      </c>
      <c r="C18" s="16">
        <f>IF(ISERROR(VLOOKUP(CONCATENATE(Lookup!$E$2,$A18,Lookup!$B$2),t7.2,2, FALSE)),"-",VLOOKUP(CONCATENATE(Lookup!$E$2,$A18,Lookup!$B$2),t7.2,2, FALSE))</f>
        <v>65</v>
      </c>
      <c r="D18" s="16">
        <f>IF(ISERROR(VLOOKUP(CONCATENATE(Lookup!$E$2,$A18,Lookup!$B$2),t7.2,3, FALSE)),"-",VLOOKUP(CONCATENATE(Lookup!$E$2,$A18,Lookup!$B$2),t7.2,3, FALSE))</f>
        <v>1</v>
      </c>
      <c r="E18" s="16">
        <f>IF(ISERROR(VLOOKUP(CONCATENATE(Lookup!$E$2,$A18,Lookup!$B$2),t7.2,4, FALSE)),"-",VLOOKUP(CONCATENATE(Lookup!$E$2,$A18,Lookup!$B$2),t7.2,4, FALSE))</f>
        <v>64</v>
      </c>
      <c r="F18" s="16" t="str">
        <f>IF(ISERROR(VLOOKUP(CONCATENATE(Lookup!$E$2,$A18,Lookup!$B$2),t7.2,5, FALSE)),"-",VLOOKUP(CONCATENATE(Lookup!$E$2,$A18,Lookup!$B$2),t7.2,5, FALSE))</f>
        <v>-</v>
      </c>
      <c r="G18" s="16" t="s">
        <v>30</v>
      </c>
      <c r="H18" s="17">
        <f>IF(ISERROR(VLOOKUP(CONCATENATE(Lookup!$E$2,$A18,Lookup!$B$2),t7.2,6, FALSE)),"-",VLOOKUP(CONCATENATE(Lookup!$E$2,$A18,Lookup!$B$2),t7.2,6, FALSE))</f>
        <v>1.5384615384615301</v>
      </c>
      <c r="I18" s="17">
        <f>IF(ISERROR(VLOOKUP(CONCATENATE(Lookup!$E$2,$A18,Lookup!$B$2),t7.2,7, FALSE)),"-",VLOOKUP(CONCATENATE(Lookup!$E$2,$A18,Lookup!$B$2),t7.2,7, FALSE))</f>
        <v>98.461538461538396</v>
      </c>
    </row>
    <row r="19" spans="1:9" s="3" customFormat="1" ht="12.75" x14ac:dyDescent="0.2">
      <c r="A19" s="4" t="s">
        <v>80</v>
      </c>
      <c r="B19" s="3" t="s">
        <v>15</v>
      </c>
      <c r="C19" s="16">
        <f>IF(ISERROR(VLOOKUP(CONCATENATE(Lookup!$E$2,$A19,Lookup!$B$2),t7.2,2, FALSE)),"-",VLOOKUP(CONCATENATE(Lookup!$E$2,$A19,Lookup!$B$2),t7.2,2, FALSE))</f>
        <v>3214</v>
      </c>
      <c r="D19" s="16">
        <f>IF(ISERROR(VLOOKUP(CONCATENATE(Lookup!$E$2,$A19,Lookup!$B$2),t7.2,3, FALSE)),"-",VLOOKUP(CONCATENATE(Lookup!$E$2,$A19,Lookup!$B$2),t7.2,3, FALSE))</f>
        <v>346</v>
      </c>
      <c r="E19" s="16">
        <f>IF(ISERROR(VLOOKUP(CONCATENATE(Lookup!$E$2,$A19,Lookup!$B$2),t7.2,4, FALSE)),"-",VLOOKUP(CONCATENATE(Lookup!$E$2,$A19,Lookup!$B$2),t7.2,4, FALSE))</f>
        <v>2868</v>
      </c>
      <c r="F19" s="16" t="str">
        <f>IF(ISERROR(VLOOKUP(CONCATENATE(Lookup!$E$2,$A19,Lookup!$B$2),t7.2,5, FALSE)),"-",VLOOKUP(CONCATENATE(Lookup!$E$2,$A19,Lookup!$B$2),t7.2,5, FALSE))</f>
        <v>-</v>
      </c>
      <c r="G19" s="16" t="s">
        <v>30</v>
      </c>
      <c r="H19" s="17">
        <f>IF(ISERROR(VLOOKUP(CONCATENATE(Lookup!$E$2,$A19,Lookup!$B$2),t7.2,6, FALSE)),"-",VLOOKUP(CONCATENATE(Lookup!$E$2,$A19,Lookup!$B$2),t7.2,6, FALSE))</f>
        <v>10.765401369010499</v>
      </c>
      <c r="I19" s="17">
        <f>IF(ISERROR(VLOOKUP(CONCATENATE(Lookup!$E$2,$A19,Lookup!$B$2),t7.2,7, FALSE)),"-",VLOOKUP(CONCATENATE(Lookup!$E$2,$A19,Lookup!$B$2),t7.2,7, FALSE))</f>
        <v>89.234598630989396</v>
      </c>
    </row>
    <row r="20" spans="1:9" s="3" customFormat="1" ht="12.75" x14ac:dyDescent="0.2">
      <c r="A20" s="4" t="s">
        <v>81</v>
      </c>
      <c r="B20" s="3" t="s">
        <v>16</v>
      </c>
      <c r="C20" s="16">
        <f>IF(ISERROR(VLOOKUP(CONCATENATE(Lookup!$E$2,$A20,Lookup!$B$2),t7.2,2, FALSE)),"-",VLOOKUP(CONCATENATE(Lookup!$E$2,$A20,Lookup!$B$2),t7.2,2, FALSE))</f>
        <v>133</v>
      </c>
      <c r="D20" s="16">
        <f>IF(ISERROR(VLOOKUP(CONCATENATE(Lookup!$E$2,$A20,Lookup!$B$2),t7.2,3, FALSE)),"-",VLOOKUP(CONCATENATE(Lookup!$E$2,$A20,Lookup!$B$2),t7.2,3, FALSE))</f>
        <v>6</v>
      </c>
      <c r="E20" s="16">
        <f>IF(ISERROR(VLOOKUP(CONCATENATE(Lookup!$E$2,$A20,Lookup!$B$2),t7.2,4, FALSE)),"-",VLOOKUP(CONCATENATE(Lookup!$E$2,$A20,Lookup!$B$2),t7.2,4, FALSE))</f>
        <v>127</v>
      </c>
      <c r="F20" s="16" t="str">
        <f>IF(ISERROR(VLOOKUP(CONCATENATE(Lookup!$E$2,$A20,Lookup!$B$2),t7.2,5, FALSE)),"-",VLOOKUP(CONCATENATE(Lookup!$E$2,$A20,Lookup!$B$2),t7.2,5, FALSE))</f>
        <v>-</v>
      </c>
      <c r="G20" s="16" t="s">
        <v>30</v>
      </c>
      <c r="H20" s="17">
        <f>IF(ISERROR(VLOOKUP(CONCATENATE(Lookup!$E$2,$A20,Lookup!$B$2),t7.2,6, FALSE)),"-",VLOOKUP(CONCATENATE(Lookup!$E$2,$A20,Lookup!$B$2),t7.2,6, FALSE))</f>
        <v>4.5112781954887202</v>
      </c>
      <c r="I20" s="17">
        <f>IF(ISERROR(VLOOKUP(CONCATENATE(Lookup!$E$2,$A20,Lookup!$B$2),t7.2,7, FALSE)),"-",VLOOKUP(CONCATENATE(Lookup!$E$2,$A20,Lookup!$B$2),t7.2,7, FALSE))</f>
        <v>95.488721804511201</v>
      </c>
    </row>
    <row r="21" spans="1:9" s="3" customFormat="1" ht="12.75" x14ac:dyDescent="0.2">
      <c r="A21" s="4" t="s">
        <v>2</v>
      </c>
      <c r="B21" s="5" t="s">
        <v>2</v>
      </c>
      <c r="C21" s="18">
        <f>IF(ISERROR(VLOOKUP(CONCATENATE(Lookup!$E$2,$A21,Lookup!$B$2),t7.2,2, FALSE)),"-",VLOOKUP(CONCATENATE(Lookup!$E$2,$A21,Lookup!$B$2),t7.2,2, FALSE))</f>
        <v>44835</v>
      </c>
      <c r="D21" s="18">
        <f>IF(ISERROR(VLOOKUP(CONCATENATE(Lookup!$E$2,$A21,Lookup!$B$2),t7.2,3, FALSE)),"-",VLOOKUP(CONCATENATE(Lookup!$E$2,$A21,Lookup!$B$2),t7.2,3, FALSE))</f>
        <v>3855</v>
      </c>
      <c r="E21" s="18">
        <f>IF(ISERROR(VLOOKUP(CONCATENATE(Lookup!$E$2,$A21,Lookup!$B$2),t7.2,4, FALSE)),"-",VLOOKUP(CONCATENATE(Lookup!$E$2,$A21,Lookup!$B$2),t7.2,4, FALSE))</f>
        <v>40976</v>
      </c>
      <c r="F21" s="18">
        <f>IF(ISERROR(VLOOKUP(CONCATENATE(Lookup!$E$2,$A21,Lookup!$B$2),t7.2,5, FALSE)),"-",VLOOKUP(CONCATENATE(Lookup!$E$2,$A21,Lookup!$B$2),t7.2,5, FALSE))</f>
        <v>4</v>
      </c>
      <c r="G21" s="18" t="s">
        <v>30</v>
      </c>
      <c r="H21" s="19">
        <f>IF(ISERROR(VLOOKUP(CONCATENATE(Lookup!$E$2,$A21,Lookup!$B$2),t7.2,6, FALSE)),"-",VLOOKUP(CONCATENATE(Lookup!$E$2,$A21,Lookup!$B$2),t7.2,6, FALSE))</f>
        <v>8.5989605406972807</v>
      </c>
      <c r="I21" s="19">
        <f>IF(ISERROR(VLOOKUP(CONCATENATE(Lookup!$E$2,$A21,Lookup!$B$2),t7.2,7, FALSE)),"-",VLOOKUP(CONCATENATE(Lookup!$E$2,$A21,Lookup!$B$2),t7.2,7, FALSE))</f>
        <v>91.401039459302694</v>
      </c>
    </row>
    <row r="22" spans="1:9" s="3" customFormat="1" ht="12.75" x14ac:dyDescent="0.2">
      <c r="B22" s="11"/>
      <c r="C22" s="11"/>
      <c r="D22" s="11"/>
      <c r="E22" s="11"/>
      <c r="F22" s="11"/>
      <c r="G22" s="11"/>
      <c r="H22" s="11"/>
      <c r="I22" s="11"/>
    </row>
    <row r="23" spans="1:9" x14ac:dyDescent="0.2">
      <c r="B23" s="12" t="s">
        <v>1973</v>
      </c>
    </row>
    <row r="24" spans="1:9" x14ac:dyDescent="0.2">
      <c r="B24" s="13" t="s">
        <v>2077</v>
      </c>
    </row>
    <row r="25" spans="1:9" x14ac:dyDescent="0.2">
      <c r="B25" s="12" t="s">
        <v>104</v>
      </c>
    </row>
    <row r="26" spans="1:9" x14ac:dyDescent="0.2">
      <c r="B26" s="13" t="s">
        <v>90</v>
      </c>
    </row>
    <row r="27" spans="1:9" x14ac:dyDescent="0.2">
      <c r="B27" s="12" t="s">
        <v>108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3</xdr:col>
                    <xdr:colOff>476250</xdr:colOff>
                    <xdr:row>2</xdr:row>
                    <xdr:rowOff>152400</xdr:rowOff>
                  </from>
                  <to>
                    <xdr:col>4</xdr:col>
                    <xdr:colOff>762000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Drop Down 3">
              <controlPr defaultSize="0" autoLine="0" autoPict="0">
                <anchor moveWithCells="1">
                  <from>
                    <xdr:col>1</xdr:col>
                    <xdr:colOff>476250</xdr:colOff>
                    <xdr:row>2</xdr:row>
                    <xdr:rowOff>142875</xdr:rowOff>
                  </from>
                  <to>
                    <xdr:col>1</xdr:col>
                    <xdr:colOff>1552575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85B3-BBB5-40B7-9306-FC443C3225C2}">
  <dimension ref="A1:G897"/>
  <sheetViews>
    <sheetView zoomScale="90" zoomScaleNormal="90" workbookViewId="0"/>
  </sheetViews>
  <sheetFormatPr defaultRowHeight="15" x14ac:dyDescent="0.25"/>
  <cols>
    <col min="1" max="1" width="42.42578125" bestFit="1" customWidth="1"/>
    <col min="2" max="7" width="9.140625" style="29"/>
  </cols>
  <sheetData>
    <row r="1" spans="1:7" x14ac:dyDescent="0.25">
      <c r="A1" t="s">
        <v>83</v>
      </c>
      <c r="B1" s="29" t="s">
        <v>17</v>
      </c>
      <c r="C1" s="29" t="s">
        <v>91</v>
      </c>
      <c r="D1" s="29" t="s">
        <v>92</v>
      </c>
      <c r="E1" s="29" t="s">
        <v>31</v>
      </c>
      <c r="F1" s="29" t="s">
        <v>88</v>
      </c>
      <c r="G1" s="29" t="s">
        <v>89</v>
      </c>
    </row>
    <row r="2" spans="1:7" x14ac:dyDescent="0.25">
      <c r="A2" t="s">
        <v>170</v>
      </c>
      <c r="B2" s="29">
        <v>3584</v>
      </c>
      <c r="C2" s="29">
        <v>319</v>
      </c>
      <c r="D2" s="29">
        <v>3265</v>
      </c>
      <c r="E2" s="29" t="s">
        <v>2072</v>
      </c>
      <c r="F2" s="29">
        <v>8.9006696428571406</v>
      </c>
      <c r="G2" s="29">
        <v>91.099330357142804</v>
      </c>
    </row>
    <row r="3" spans="1:7" x14ac:dyDescent="0.25">
      <c r="A3" t="s">
        <v>171</v>
      </c>
      <c r="B3" s="29">
        <v>124</v>
      </c>
      <c r="C3" s="29">
        <v>69</v>
      </c>
      <c r="D3" s="29">
        <v>55</v>
      </c>
      <c r="E3" s="29" t="s">
        <v>2072</v>
      </c>
      <c r="F3" s="29">
        <v>55.645161290322498</v>
      </c>
      <c r="G3" s="29">
        <v>44.354838709677402</v>
      </c>
    </row>
    <row r="4" spans="1:7" x14ac:dyDescent="0.25">
      <c r="A4" t="s">
        <v>172</v>
      </c>
      <c r="B4" s="29">
        <v>3460</v>
      </c>
      <c r="C4" s="29">
        <v>250</v>
      </c>
      <c r="D4" s="29">
        <v>3210</v>
      </c>
      <c r="E4" s="29" t="s">
        <v>2072</v>
      </c>
      <c r="F4" s="29">
        <v>7.2254335260115603</v>
      </c>
      <c r="G4" s="29">
        <v>92.774566473988401</v>
      </c>
    </row>
    <row r="5" spans="1:7" x14ac:dyDescent="0.25">
      <c r="A5" t="s">
        <v>173</v>
      </c>
      <c r="B5" s="29">
        <v>1042</v>
      </c>
      <c r="C5" s="29">
        <v>62</v>
      </c>
      <c r="D5" s="29">
        <v>980</v>
      </c>
      <c r="E5" s="29" t="s">
        <v>2072</v>
      </c>
      <c r="F5" s="29">
        <v>5.9500959692898201</v>
      </c>
      <c r="G5" s="29">
        <v>94.049904030710096</v>
      </c>
    </row>
    <row r="6" spans="1:7" x14ac:dyDescent="0.25">
      <c r="A6" t="s">
        <v>174</v>
      </c>
      <c r="B6" s="29">
        <v>52</v>
      </c>
      <c r="C6" s="29">
        <v>20</v>
      </c>
      <c r="D6" s="29">
        <v>32</v>
      </c>
      <c r="E6" s="29" t="s">
        <v>2072</v>
      </c>
      <c r="F6" s="29">
        <v>38.461538461538403</v>
      </c>
      <c r="G6" s="29">
        <v>61.538461538461497</v>
      </c>
    </row>
    <row r="7" spans="1:7" x14ac:dyDescent="0.25">
      <c r="A7" t="s">
        <v>175</v>
      </c>
      <c r="B7" s="29">
        <v>990</v>
      </c>
      <c r="C7" s="29">
        <v>42</v>
      </c>
      <c r="D7" s="29">
        <v>948</v>
      </c>
      <c r="E7" s="29" t="s">
        <v>2072</v>
      </c>
      <c r="F7" s="29">
        <v>4.2424242424242404</v>
      </c>
      <c r="G7" s="29">
        <v>95.757575757575694</v>
      </c>
    </row>
    <row r="8" spans="1:7" x14ac:dyDescent="0.25">
      <c r="A8" t="s">
        <v>176</v>
      </c>
      <c r="B8" s="29">
        <v>1380</v>
      </c>
      <c r="C8" s="29">
        <v>95</v>
      </c>
      <c r="D8" s="29">
        <v>1283</v>
      </c>
      <c r="E8" s="29">
        <v>2</v>
      </c>
      <c r="F8" s="29">
        <v>6.8940493468795303</v>
      </c>
      <c r="G8" s="29">
        <v>93.105950653120402</v>
      </c>
    </row>
    <row r="9" spans="1:7" x14ac:dyDescent="0.25">
      <c r="A9" t="s">
        <v>177</v>
      </c>
      <c r="B9" s="29">
        <v>36</v>
      </c>
      <c r="C9" s="29">
        <v>30</v>
      </c>
      <c r="D9" s="29">
        <v>6</v>
      </c>
      <c r="E9" s="29" t="s">
        <v>2072</v>
      </c>
      <c r="F9" s="29">
        <v>83.3333333333333</v>
      </c>
      <c r="G9" s="29">
        <v>16.6666666666666</v>
      </c>
    </row>
    <row r="10" spans="1:7" x14ac:dyDescent="0.25">
      <c r="A10" t="s">
        <v>178</v>
      </c>
      <c r="B10" s="29">
        <v>1344</v>
      </c>
      <c r="C10" s="29">
        <v>65</v>
      </c>
      <c r="D10" s="29">
        <v>1277</v>
      </c>
      <c r="E10" s="29">
        <v>2</v>
      </c>
      <c r="F10" s="29">
        <v>4.8435171385990996</v>
      </c>
      <c r="G10" s="29">
        <v>95.156482861400804</v>
      </c>
    </row>
    <row r="11" spans="1:7" x14ac:dyDescent="0.25">
      <c r="A11" t="s">
        <v>179</v>
      </c>
      <c r="B11" s="29">
        <v>3325</v>
      </c>
      <c r="C11" s="29">
        <v>204</v>
      </c>
      <c r="D11" s="29">
        <v>3113</v>
      </c>
      <c r="E11" s="29">
        <v>8</v>
      </c>
      <c r="F11" s="29">
        <v>6.1501356647573102</v>
      </c>
      <c r="G11" s="29">
        <v>93.8498643352427</v>
      </c>
    </row>
    <row r="12" spans="1:7" x14ac:dyDescent="0.25">
      <c r="A12" t="s">
        <v>180</v>
      </c>
      <c r="B12" s="29">
        <v>92</v>
      </c>
      <c r="C12" s="29">
        <v>42</v>
      </c>
      <c r="D12" s="29">
        <v>50</v>
      </c>
      <c r="E12" s="29" t="s">
        <v>2072</v>
      </c>
      <c r="F12" s="29">
        <v>45.652173913043399</v>
      </c>
      <c r="G12" s="29">
        <v>54.347826086956502</v>
      </c>
    </row>
    <row r="13" spans="1:7" x14ac:dyDescent="0.25">
      <c r="A13" t="s">
        <v>181</v>
      </c>
      <c r="B13" s="29">
        <v>3233</v>
      </c>
      <c r="C13" s="29">
        <v>162</v>
      </c>
      <c r="D13" s="29">
        <v>3063</v>
      </c>
      <c r="E13" s="29">
        <v>8</v>
      </c>
      <c r="F13" s="29">
        <v>5.0232558139534804</v>
      </c>
      <c r="G13" s="29">
        <v>94.976744186046503</v>
      </c>
    </row>
    <row r="14" spans="1:7" x14ac:dyDescent="0.25">
      <c r="A14" t="s">
        <v>182</v>
      </c>
      <c r="B14" s="29">
        <v>3115</v>
      </c>
      <c r="C14" s="29">
        <v>186</v>
      </c>
      <c r="D14" s="29">
        <v>2929</v>
      </c>
      <c r="E14" s="29" t="s">
        <v>2072</v>
      </c>
      <c r="F14" s="29">
        <v>5.9711075441412502</v>
      </c>
      <c r="G14" s="29">
        <v>94.028892455858696</v>
      </c>
    </row>
    <row r="15" spans="1:7" x14ac:dyDescent="0.25">
      <c r="A15" t="s">
        <v>183</v>
      </c>
      <c r="B15" s="29">
        <v>74</v>
      </c>
      <c r="C15" s="29">
        <v>38</v>
      </c>
      <c r="D15" s="29">
        <v>36</v>
      </c>
      <c r="E15" s="29" t="s">
        <v>2072</v>
      </c>
      <c r="F15" s="29">
        <v>51.351351351351298</v>
      </c>
      <c r="G15" s="29">
        <v>48.648648648648603</v>
      </c>
    </row>
    <row r="16" spans="1:7" x14ac:dyDescent="0.25">
      <c r="A16" t="s">
        <v>184</v>
      </c>
      <c r="B16" s="29">
        <v>3041</v>
      </c>
      <c r="C16" s="29">
        <v>148</v>
      </c>
      <c r="D16" s="29">
        <v>2893</v>
      </c>
      <c r="E16" s="29" t="s">
        <v>2072</v>
      </c>
      <c r="F16" s="29">
        <v>4.86682012495889</v>
      </c>
      <c r="G16" s="29">
        <v>95.133179875041094</v>
      </c>
    </row>
    <row r="17" spans="1:7" x14ac:dyDescent="0.25">
      <c r="A17" t="s">
        <v>185</v>
      </c>
      <c r="B17" s="29">
        <v>5415</v>
      </c>
      <c r="C17" s="29">
        <v>438</v>
      </c>
      <c r="D17" s="29">
        <v>4976</v>
      </c>
      <c r="E17" s="29">
        <v>1</v>
      </c>
      <c r="F17" s="29">
        <v>8.0901366826745402</v>
      </c>
      <c r="G17" s="29">
        <v>91.909863317325403</v>
      </c>
    </row>
    <row r="18" spans="1:7" x14ac:dyDescent="0.25">
      <c r="A18" t="s">
        <v>186</v>
      </c>
      <c r="B18" s="29">
        <v>131</v>
      </c>
      <c r="C18" s="29">
        <v>103</v>
      </c>
      <c r="D18" s="29">
        <v>28</v>
      </c>
      <c r="E18" s="29" t="s">
        <v>2072</v>
      </c>
      <c r="F18" s="29">
        <v>78.625954198473195</v>
      </c>
      <c r="G18" s="29">
        <v>21.374045801526702</v>
      </c>
    </row>
    <row r="19" spans="1:7" x14ac:dyDescent="0.25">
      <c r="A19" t="s">
        <v>187</v>
      </c>
      <c r="B19" s="29">
        <v>5284</v>
      </c>
      <c r="C19" s="29">
        <v>335</v>
      </c>
      <c r="D19" s="29">
        <v>4948</v>
      </c>
      <c r="E19" s="29">
        <v>1</v>
      </c>
      <c r="F19" s="29">
        <v>6.3410940753359801</v>
      </c>
      <c r="G19" s="29">
        <v>93.658905924663998</v>
      </c>
    </row>
    <row r="20" spans="1:7" x14ac:dyDescent="0.25">
      <c r="A20" t="s">
        <v>188</v>
      </c>
      <c r="B20" s="29">
        <v>15211</v>
      </c>
      <c r="C20" s="29">
        <v>1271</v>
      </c>
      <c r="D20" s="29">
        <v>13936</v>
      </c>
      <c r="E20" s="29">
        <v>4</v>
      </c>
      <c r="F20" s="29">
        <v>8.3579930295258702</v>
      </c>
      <c r="G20" s="29">
        <v>91.6420069704741</v>
      </c>
    </row>
    <row r="21" spans="1:7" x14ac:dyDescent="0.25">
      <c r="A21" t="s">
        <v>189</v>
      </c>
      <c r="B21" s="29">
        <v>454</v>
      </c>
      <c r="C21" s="29">
        <v>251</v>
      </c>
      <c r="D21" s="29">
        <v>203</v>
      </c>
      <c r="E21" s="29" t="s">
        <v>2072</v>
      </c>
      <c r="F21" s="29">
        <v>55.286343612334797</v>
      </c>
      <c r="G21" s="29">
        <v>44.713656387665097</v>
      </c>
    </row>
    <row r="22" spans="1:7" x14ac:dyDescent="0.25">
      <c r="A22" t="s">
        <v>190</v>
      </c>
      <c r="B22" s="29">
        <v>14757</v>
      </c>
      <c r="C22" s="29">
        <v>1020</v>
      </c>
      <c r="D22" s="29">
        <v>13733</v>
      </c>
      <c r="E22" s="29">
        <v>4</v>
      </c>
      <c r="F22" s="29">
        <v>6.9138480309089596</v>
      </c>
      <c r="G22" s="29">
        <v>93.086151969091006</v>
      </c>
    </row>
    <row r="23" spans="1:7" x14ac:dyDescent="0.25">
      <c r="A23" t="s">
        <v>191</v>
      </c>
      <c r="B23" s="29">
        <v>2259</v>
      </c>
      <c r="C23" s="29">
        <v>163</v>
      </c>
      <c r="D23" s="29">
        <v>2096</v>
      </c>
      <c r="E23" s="29" t="s">
        <v>2072</v>
      </c>
      <c r="F23" s="29">
        <v>7.2155821159805198</v>
      </c>
      <c r="G23" s="29">
        <v>92.784417884019405</v>
      </c>
    </row>
    <row r="24" spans="1:7" x14ac:dyDescent="0.25">
      <c r="A24" t="s">
        <v>192</v>
      </c>
      <c r="B24" s="29">
        <v>50</v>
      </c>
      <c r="C24" s="29">
        <v>30</v>
      </c>
      <c r="D24" s="29">
        <v>20</v>
      </c>
      <c r="E24" s="29" t="s">
        <v>2072</v>
      </c>
      <c r="F24" s="29">
        <v>60</v>
      </c>
      <c r="G24" s="29">
        <v>40</v>
      </c>
    </row>
    <row r="25" spans="1:7" x14ac:dyDescent="0.25">
      <c r="A25" t="s">
        <v>193</v>
      </c>
      <c r="B25" s="29">
        <v>2209</v>
      </c>
      <c r="C25" s="29">
        <v>133</v>
      </c>
      <c r="D25" s="29">
        <v>2076</v>
      </c>
      <c r="E25" s="29" t="s">
        <v>2072</v>
      </c>
      <c r="F25" s="29">
        <v>6.02082390221819</v>
      </c>
      <c r="G25" s="29">
        <v>93.979176097781803</v>
      </c>
    </row>
    <row r="26" spans="1:7" x14ac:dyDescent="0.25">
      <c r="A26" t="s">
        <v>194</v>
      </c>
      <c r="B26" s="29">
        <v>4777</v>
      </c>
      <c r="C26" s="29">
        <v>328</v>
      </c>
      <c r="D26" s="29">
        <v>4449</v>
      </c>
      <c r="E26" s="29" t="s">
        <v>2072</v>
      </c>
      <c r="F26" s="29">
        <v>6.8662340380992202</v>
      </c>
      <c r="G26" s="29">
        <v>93.133765961900707</v>
      </c>
    </row>
    <row r="27" spans="1:7" x14ac:dyDescent="0.25">
      <c r="A27" t="s">
        <v>195</v>
      </c>
      <c r="B27" s="29">
        <v>144</v>
      </c>
      <c r="C27" s="29">
        <v>80</v>
      </c>
      <c r="D27" s="29">
        <v>64</v>
      </c>
      <c r="E27" s="29" t="s">
        <v>2072</v>
      </c>
      <c r="F27" s="29">
        <v>55.5555555555555</v>
      </c>
      <c r="G27" s="29">
        <v>44.4444444444444</v>
      </c>
    </row>
    <row r="28" spans="1:7" x14ac:dyDescent="0.25">
      <c r="A28" t="s">
        <v>196</v>
      </c>
      <c r="B28" s="29">
        <v>4633</v>
      </c>
      <c r="C28" s="29">
        <v>248</v>
      </c>
      <c r="D28" s="29">
        <v>4385</v>
      </c>
      <c r="E28" s="29" t="s">
        <v>2072</v>
      </c>
      <c r="F28" s="29">
        <v>5.3529030865529803</v>
      </c>
      <c r="G28" s="29">
        <v>94.647096913447001</v>
      </c>
    </row>
    <row r="29" spans="1:7" x14ac:dyDescent="0.25">
      <c r="A29" t="s">
        <v>197</v>
      </c>
      <c r="B29" s="29">
        <v>8535</v>
      </c>
      <c r="C29" s="29">
        <v>654</v>
      </c>
      <c r="D29" s="29">
        <v>7876</v>
      </c>
      <c r="E29" s="29">
        <v>5</v>
      </c>
      <c r="F29" s="29">
        <v>7.6670574443141799</v>
      </c>
      <c r="G29" s="29">
        <v>92.332942555685804</v>
      </c>
    </row>
    <row r="30" spans="1:7" x14ac:dyDescent="0.25">
      <c r="A30" t="s">
        <v>198</v>
      </c>
      <c r="B30" s="29">
        <v>267</v>
      </c>
      <c r="C30" s="29">
        <v>141</v>
      </c>
      <c r="D30" s="29">
        <v>126</v>
      </c>
      <c r="E30" s="29" t="s">
        <v>2072</v>
      </c>
      <c r="F30" s="29">
        <v>52.808988764044898</v>
      </c>
      <c r="G30" s="29">
        <v>47.191011235955003</v>
      </c>
    </row>
    <row r="31" spans="1:7" x14ac:dyDescent="0.25">
      <c r="A31" t="s">
        <v>199</v>
      </c>
      <c r="B31" s="29">
        <v>8268</v>
      </c>
      <c r="C31" s="29">
        <v>513</v>
      </c>
      <c r="D31" s="29">
        <v>7750</v>
      </c>
      <c r="E31" s="29">
        <v>5</v>
      </c>
      <c r="F31" s="29">
        <v>6.2083988866029198</v>
      </c>
      <c r="G31" s="29">
        <v>93.791601113396993</v>
      </c>
    </row>
    <row r="32" spans="1:7" x14ac:dyDescent="0.25">
      <c r="A32" t="s">
        <v>200</v>
      </c>
      <c r="B32" s="29">
        <v>127</v>
      </c>
      <c r="C32" s="29">
        <v>6</v>
      </c>
      <c r="D32" s="29">
        <v>121</v>
      </c>
      <c r="E32" s="29" t="s">
        <v>2072</v>
      </c>
      <c r="F32" s="29">
        <v>4.7244094488188901</v>
      </c>
      <c r="G32" s="29">
        <v>95.275590551181097</v>
      </c>
    </row>
    <row r="33" spans="1:7" x14ac:dyDescent="0.25">
      <c r="A33" t="s">
        <v>201</v>
      </c>
      <c r="B33" s="29">
        <v>127</v>
      </c>
      <c r="C33" s="29">
        <v>6</v>
      </c>
      <c r="D33" s="29">
        <v>121</v>
      </c>
      <c r="E33" s="29" t="s">
        <v>2072</v>
      </c>
      <c r="F33" s="29">
        <v>4.7244094488188901</v>
      </c>
      <c r="G33" s="29">
        <v>95.275590551181097</v>
      </c>
    </row>
    <row r="34" spans="1:7" x14ac:dyDescent="0.25">
      <c r="A34" t="s">
        <v>202</v>
      </c>
      <c r="B34" s="29">
        <v>154</v>
      </c>
      <c r="C34" s="29">
        <v>3</v>
      </c>
      <c r="D34" s="29">
        <v>151</v>
      </c>
      <c r="E34" s="29" t="s">
        <v>2072</v>
      </c>
      <c r="F34" s="29">
        <v>1.94805194805194</v>
      </c>
      <c r="G34" s="29">
        <v>98.051948051948003</v>
      </c>
    </row>
    <row r="35" spans="1:7" x14ac:dyDescent="0.25">
      <c r="A35" t="s">
        <v>203</v>
      </c>
      <c r="B35" s="29">
        <v>154</v>
      </c>
      <c r="C35" s="29">
        <v>3</v>
      </c>
      <c r="D35" s="29">
        <v>151</v>
      </c>
      <c r="E35" s="29" t="s">
        <v>2072</v>
      </c>
      <c r="F35" s="29">
        <v>1.94805194805194</v>
      </c>
      <c r="G35" s="29">
        <v>98.051948051948003</v>
      </c>
    </row>
    <row r="36" spans="1:7" x14ac:dyDescent="0.25">
      <c r="A36" t="s">
        <v>204</v>
      </c>
      <c r="B36" s="29">
        <v>4059</v>
      </c>
      <c r="C36" s="29">
        <v>290</v>
      </c>
      <c r="D36" s="29">
        <v>3767</v>
      </c>
      <c r="E36" s="29">
        <v>2</v>
      </c>
      <c r="F36" s="29">
        <v>7.1481390189795402</v>
      </c>
      <c r="G36" s="29">
        <v>92.851860981020394</v>
      </c>
    </row>
    <row r="37" spans="1:7" x14ac:dyDescent="0.25">
      <c r="A37" t="s">
        <v>205</v>
      </c>
      <c r="B37" s="29">
        <v>40</v>
      </c>
      <c r="C37" s="29">
        <v>24</v>
      </c>
      <c r="D37" s="29">
        <v>16</v>
      </c>
      <c r="E37" s="29" t="s">
        <v>2072</v>
      </c>
      <c r="F37" s="29">
        <v>60</v>
      </c>
      <c r="G37" s="29">
        <v>40</v>
      </c>
    </row>
    <row r="38" spans="1:7" x14ac:dyDescent="0.25">
      <c r="A38" t="s">
        <v>206</v>
      </c>
      <c r="B38" s="29">
        <v>4006</v>
      </c>
      <c r="C38" s="29">
        <v>265</v>
      </c>
      <c r="D38" s="29">
        <v>3739</v>
      </c>
      <c r="E38" s="29">
        <v>2</v>
      </c>
      <c r="F38" s="29">
        <v>6.6183816183816102</v>
      </c>
      <c r="G38" s="29">
        <v>93.381618381618296</v>
      </c>
    </row>
    <row r="39" spans="1:7" x14ac:dyDescent="0.25">
      <c r="A39" t="s">
        <v>207</v>
      </c>
      <c r="B39" s="29">
        <v>13</v>
      </c>
      <c r="C39" s="29">
        <v>1</v>
      </c>
      <c r="D39" s="29">
        <v>12</v>
      </c>
      <c r="E39" s="29" t="s">
        <v>2072</v>
      </c>
      <c r="F39" s="29">
        <v>7.6923076923076898</v>
      </c>
      <c r="G39" s="29">
        <v>92.307692307692307</v>
      </c>
    </row>
    <row r="40" spans="1:7" x14ac:dyDescent="0.25">
      <c r="A40" t="s">
        <v>208</v>
      </c>
      <c r="B40" s="29">
        <v>179</v>
      </c>
      <c r="C40" s="29">
        <v>6</v>
      </c>
      <c r="D40" s="29">
        <v>173</v>
      </c>
      <c r="E40" s="29" t="s">
        <v>2072</v>
      </c>
      <c r="F40" s="29">
        <v>3.3519553072625698</v>
      </c>
      <c r="G40" s="29">
        <v>96.6480446927374</v>
      </c>
    </row>
    <row r="41" spans="1:7" x14ac:dyDescent="0.25">
      <c r="A41" t="s">
        <v>209</v>
      </c>
      <c r="B41" s="29">
        <v>4</v>
      </c>
      <c r="C41" s="29" t="s">
        <v>2072</v>
      </c>
      <c r="D41" s="29">
        <v>4</v>
      </c>
      <c r="E41" s="29" t="s">
        <v>2072</v>
      </c>
      <c r="F41" s="29" t="s">
        <v>2072</v>
      </c>
      <c r="G41" s="29">
        <v>100</v>
      </c>
    </row>
    <row r="42" spans="1:7" x14ac:dyDescent="0.25">
      <c r="A42" t="s">
        <v>210</v>
      </c>
      <c r="B42" s="29">
        <v>175</v>
      </c>
      <c r="C42" s="29">
        <v>6</v>
      </c>
      <c r="D42" s="29">
        <v>169</v>
      </c>
      <c r="E42" s="29" t="s">
        <v>2072</v>
      </c>
      <c r="F42" s="29">
        <v>3.4285714285714199</v>
      </c>
      <c r="G42" s="29">
        <v>96.571428571428498</v>
      </c>
    </row>
    <row r="43" spans="1:7" x14ac:dyDescent="0.25">
      <c r="A43" t="s">
        <v>211</v>
      </c>
      <c r="B43" s="29">
        <v>53366</v>
      </c>
      <c r="C43" s="29">
        <v>4026</v>
      </c>
      <c r="D43" s="29">
        <v>49318</v>
      </c>
      <c r="E43" s="29">
        <v>22</v>
      </c>
      <c r="F43" s="29">
        <v>7.5472405518896197</v>
      </c>
      <c r="G43" s="29">
        <v>92.452759448110299</v>
      </c>
    </row>
    <row r="44" spans="1:7" x14ac:dyDescent="0.25">
      <c r="A44" t="s">
        <v>212</v>
      </c>
      <c r="B44" s="29">
        <v>1468</v>
      </c>
      <c r="C44" s="29">
        <v>828</v>
      </c>
      <c r="D44" s="29">
        <v>640</v>
      </c>
      <c r="E44" s="29" t="s">
        <v>2072</v>
      </c>
      <c r="F44" s="29">
        <v>56.403269754768303</v>
      </c>
      <c r="G44" s="29">
        <v>43.596730245231598</v>
      </c>
    </row>
    <row r="45" spans="1:7" x14ac:dyDescent="0.25">
      <c r="A45" t="s">
        <v>213</v>
      </c>
      <c r="B45" s="29">
        <v>51885</v>
      </c>
      <c r="C45" s="29">
        <v>3197</v>
      </c>
      <c r="D45" s="29">
        <v>48666</v>
      </c>
      <c r="E45" s="29">
        <v>22</v>
      </c>
      <c r="F45" s="29">
        <v>6.1643175288741396</v>
      </c>
      <c r="G45" s="29">
        <v>93.835682471125807</v>
      </c>
    </row>
    <row r="46" spans="1:7" x14ac:dyDescent="0.25">
      <c r="A46" t="s">
        <v>214</v>
      </c>
      <c r="B46" s="29">
        <v>13</v>
      </c>
      <c r="C46" s="29">
        <v>1</v>
      </c>
      <c r="D46" s="29">
        <v>12</v>
      </c>
      <c r="E46" s="29" t="s">
        <v>2072</v>
      </c>
      <c r="F46" s="29">
        <v>7.6923076923076898</v>
      </c>
      <c r="G46" s="29">
        <v>92.307692307692307</v>
      </c>
    </row>
    <row r="47" spans="1:7" x14ac:dyDescent="0.25">
      <c r="A47" t="s">
        <v>215</v>
      </c>
      <c r="B47" s="29">
        <v>204</v>
      </c>
      <c r="C47" s="29">
        <v>1</v>
      </c>
      <c r="D47" s="29">
        <v>203</v>
      </c>
      <c r="E47" s="29" t="s">
        <v>2072</v>
      </c>
      <c r="F47" s="29">
        <v>0.49019607843137197</v>
      </c>
      <c r="G47" s="29">
        <v>99.509803921568604</v>
      </c>
    </row>
    <row r="48" spans="1:7" x14ac:dyDescent="0.25">
      <c r="A48" t="s">
        <v>216</v>
      </c>
      <c r="B48" s="29">
        <v>204</v>
      </c>
      <c r="C48" s="29">
        <v>1</v>
      </c>
      <c r="D48" s="29">
        <v>203</v>
      </c>
      <c r="E48" s="29" t="s">
        <v>2072</v>
      </c>
      <c r="F48" s="29">
        <v>0.49019607843137197</v>
      </c>
      <c r="G48" s="29">
        <v>99.509803921568604</v>
      </c>
    </row>
    <row r="49" spans="1:7" x14ac:dyDescent="0.25">
      <c r="A49" t="s">
        <v>217</v>
      </c>
      <c r="B49" s="29">
        <v>3561</v>
      </c>
      <c r="C49" s="29">
        <v>352</v>
      </c>
      <c r="D49" s="29">
        <v>3206</v>
      </c>
      <c r="E49" s="29">
        <v>3</v>
      </c>
      <c r="F49" s="29">
        <v>9.8931984260820691</v>
      </c>
      <c r="G49" s="29">
        <v>90.106801573917906</v>
      </c>
    </row>
    <row r="50" spans="1:7" x14ac:dyDescent="0.25">
      <c r="A50" t="s">
        <v>218</v>
      </c>
      <c r="B50" s="29">
        <v>111</v>
      </c>
      <c r="C50" s="29">
        <v>69</v>
      </c>
      <c r="D50" s="29">
        <v>42</v>
      </c>
      <c r="E50" s="29" t="s">
        <v>2072</v>
      </c>
      <c r="F50" s="29">
        <v>62.162162162162097</v>
      </c>
      <c r="G50" s="29">
        <v>37.837837837837803</v>
      </c>
    </row>
    <row r="51" spans="1:7" x14ac:dyDescent="0.25">
      <c r="A51" t="s">
        <v>219</v>
      </c>
      <c r="B51" s="29">
        <v>3450</v>
      </c>
      <c r="C51" s="29">
        <v>283</v>
      </c>
      <c r="D51" s="29">
        <v>3164</v>
      </c>
      <c r="E51" s="29">
        <v>3</v>
      </c>
      <c r="F51" s="29">
        <v>8.2100377139541596</v>
      </c>
      <c r="G51" s="29">
        <v>91.789962286045807</v>
      </c>
    </row>
    <row r="52" spans="1:7" x14ac:dyDescent="0.25">
      <c r="A52" t="s">
        <v>220</v>
      </c>
      <c r="B52" s="29">
        <v>987</v>
      </c>
      <c r="C52" s="29">
        <v>42</v>
      </c>
      <c r="D52" s="29">
        <v>945</v>
      </c>
      <c r="E52" s="29" t="s">
        <v>2072</v>
      </c>
      <c r="F52" s="29">
        <v>4.2553191489361701</v>
      </c>
      <c r="G52" s="29">
        <v>95.744680851063805</v>
      </c>
    </row>
    <row r="53" spans="1:7" x14ac:dyDescent="0.25">
      <c r="A53" t="s">
        <v>221</v>
      </c>
      <c r="B53" s="29">
        <v>26</v>
      </c>
      <c r="C53" s="29">
        <v>12</v>
      </c>
      <c r="D53" s="29">
        <v>14</v>
      </c>
      <c r="E53" s="29" t="s">
        <v>2072</v>
      </c>
      <c r="F53" s="29">
        <v>46.153846153846096</v>
      </c>
      <c r="G53" s="29">
        <v>53.846153846153797</v>
      </c>
    </row>
    <row r="54" spans="1:7" x14ac:dyDescent="0.25">
      <c r="A54" t="s">
        <v>222</v>
      </c>
      <c r="B54" s="29">
        <v>961</v>
      </c>
      <c r="C54" s="29">
        <v>30</v>
      </c>
      <c r="D54" s="29">
        <v>931</v>
      </c>
      <c r="E54" s="29" t="s">
        <v>2072</v>
      </c>
      <c r="F54" s="29">
        <v>3.1217481789802202</v>
      </c>
      <c r="G54" s="29">
        <v>96.878251821019703</v>
      </c>
    </row>
    <row r="55" spans="1:7" x14ac:dyDescent="0.25">
      <c r="A55" t="s">
        <v>223</v>
      </c>
      <c r="B55" s="29">
        <v>1388</v>
      </c>
      <c r="C55" s="29">
        <v>109</v>
      </c>
      <c r="D55" s="29">
        <v>1278</v>
      </c>
      <c r="E55" s="29">
        <v>1</v>
      </c>
      <c r="F55" s="29">
        <v>7.8586878154289801</v>
      </c>
      <c r="G55" s="29">
        <v>92.141312184571007</v>
      </c>
    </row>
    <row r="56" spans="1:7" x14ac:dyDescent="0.25">
      <c r="A56" t="s">
        <v>224</v>
      </c>
      <c r="B56" s="29">
        <v>34</v>
      </c>
      <c r="C56" s="29">
        <v>20</v>
      </c>
      <c r="D56" s="29">
        <v>14</v>
      </c>
      <c r="E56" s="29" t="s">
        <v>2072</v>
      </c>
      <c r="F56" s="29">
        <v>58.823529411764703</v>
      </c>
      <c r="G56" s="29">
        <v>41.176470588235198</v>
      </c>
    </row>
    <row r="57" spans="1:7" x14ac:dyDescent="0.25">
      <c r="A57" t="s">
        <v>225</v>
      </c>
      <c r="B57" s="29">
        <v>1354</v>
      </c>
      <c r="C57" s="29">
        <v>89</v>
      </c>
      <c r="D57" s="29">
        <v>1264</v>
      </c>
      <c r="E57" s="29">
        <v>1</v>
      </c>
      <c r="F57" s="29">
        <v>6.5779748706577896</v>
      </c>
      <c r="G57" s="29">
        <v>93.422025129342202</v>
      </c>
    </row>
    <row r="58" spans="1:7" x14ac:dyDescent="0.25">
      <c r="A58" t="s">
        <v>226</v>
      </c>
      <c r="B58" s="29">
        <v>3344</v>
      </c>
      <c r="C58" s="29">
        <v>200</v>
      </c>
      <c r="D58" s="29">
        <v>3135</v>
      </c>
      <c r="E58" s="29">
        <v>9</v>
      </c>
      <c r="F58" s="29">
        <v>5.99700149925037</v>
      </c>
      <c r="G58" s="29">
        <v>94.002998500749598</v>
      </c>
    </row>
    <row r="59" spans="1:7" x14ac:dyDescent="0.25">
      <c r="A59" t="s">
        <v>227</v>
      </c>
      <c r="B59" s="29">
        <v>96</v>
      </c>
      <c r="C59" s="29">
        <v>34</v>
      </c>
      <c r="D59" s="29">
        <v>62</v>
      </c>
      <c r="E59" s="29" t="s">
        <v>2072</v>
      </c>
      <c r="F59" s="29">
        <v>35.4166666666666</v>
      </c>
      <c r="G59" s="29">
        <v>64.5833333333333</v>
      </c>
    </row>
    <row r="60" spans="1:7" x14ac:dyDescent="0.25">
      <c r="A60" t="s">
        <v>228</v>
      </c>
      <c r="B60" s="29">
        <v>3248</v>
      </c>
      <c r="C60" s="29">
        <v>166</v>
      </c>
      <c r="D60" s="29">
        <v>3073</v>
      </c>
      <c r="E60" s="29">
        <v>9</v>
      </c>
      <c r="F60" s="29">
        <v>5.1250385921580701</v>
      </c>
      <c r="G60" s="29">
        <v>94.874961407841894</v>
      </c>
    </row>
    <row r="61" spans="1:7" x14ac:dyDescent="0.25">
      <c r="A61" t="s">
        <v>229</v>
      </c>
      <c r="B61" s="29">
        <v>3168</v>
      </c>
      <c r="C61" s="29">
        <v>202</v>
      </c>
      <c r="D61" s="29">
        <v>2966</v>
      </c>
      <c r="E61" s="29" t="s">
        <v>2072</v>
      </c>
      <c r="F61" s="29">
        <v>6.3762626262626201</v>
      </c>
      <c r="G61" s="29">
        <v>93.623737373737299</v>
      </c>
    </row>
    <row r="62" spans="1:7" x14ac:dyDescent="0.25">
      <c r="A62" t="s">
        <v>230</v>
      </c>
      <c r="B62" s="29">
        <v>105</v>
      </c>
      <c r="C62" s="29">
        <v>57</v>
      </c>
      <c r="D62" s="29">
        <v>48</v>
      </c>
      <c r="E62" s="29" t="s">
        <v>2072</v>
      </c>
      <c r="F62" s="29">
        <v>54.285714285714199</v>
      </c>
      <c r="G62" s="29">
        <v>45.714285714285701</v>
      </c>
    </row>
    <row r="63" spans="1:7" x14ac:dyDescent="0.25">
      <c r="A63" t="s">
        <v>231</v>
      </c>
      <c r="B63" s="29">
        <v>3063</v>
      </c>
      <c r="C63" s="29">
        <v>145</v>
      </c>
      <c r="D63" s="29">
        <v>2918</v>
      </c>
      <c r="E63" s="29" t="s">
        <v>2072</v>
      </c>
      <c r="F63" s="29">
        <v>4.7339209924910204</v>
      </c>
      <c r="G63" s="29">
        <v>95.266079007508907</v>
      </c>
    </row>
    <row r="64" spans="1:7" x14ac:dyDescent="0.25">
      <c r="A64" t="s">
        <v>232</v>
      </c>
      <c r="B64" s="29">
        <v>5458</v>
      </c>
      <c r="C64" s="29">
        <v>445</v>
      </c>
      <c r="D64" s="29">
        <v>5009</v>
      </c>
      <c r="E64" s="29">
        <v>4</v>
      </c>
      <c r="F64" s="29">
        <v>8.1591492482581494</v>
      </c>
      <c r="G64" s="29">
        <v>91.840850751741797</v>
      </c>
    </row>
    <row r="65" spans="1:7" x14ac:dyDescent="0.25">
      <c r="A65" t="s">
        <v>233</v>
      </c>
      <c r="B65" s="29">
        <v>190</v>
      </c>
      <c r="C65" s="29">
        <v>112</v>
      </c>
      <c r="D65" s="29">
        <v>78</v>
      </c>
      <c r="E65" s="29" t="s">
        <v>2072</v>
      </c>
      <c r="F65" s="29">
        <v>58.947368421052602</v>
      </c>
      <c r="G65" s="29">
        <v>41.052631578947299</v>
      </c>
    </row>
    <row r="66" spans="1:7" x14ac:dyDescent="0.25">
      <c r="A66" t="s">
        <v>234</v>
      </c>
      <c r="B66" s="29">
        <v>5268</v>
      </c>
      <c r="C66" s="29">
        <v>333</v>
      </c>
      <c r="D66" s="29">
        <v>4931</v>
      </c>
      <c r="E66" s="29">
        <v>4</v>
      </c>
      <c r="F66" s="29">
        <v>6.3259878419452802</v>
      </c>
      <c r="G66" s="29">
        <v>93.674012158054694</v>
      </c>
    </row>
    <row r="67" spans="1:7" x14ac:dyDescent="0.25">
      <c r="A67" t="s">
        <v>235</v>
      </c>
      <c r="B67" s="29">
        <v>14933</v>
      </c>
      <c r="C67" s="29">
        <v>1316</v>
      </c>
      <c r="D67" s="29">
        <v>13607</v>
      </c>
      <c r="E67" s="29">
        <v>10</v>
      </c>
      <c r="F67" s="29">
        <v>8.8186021577430793</v>
      </c>
      <c r="G67" s="29">
        <v>91.181397842256899</v>
      </c>
    </row>
    <row r="68" spans="1:7" x14ac:dyDescent="0.25">
      <c r="A68" t="s">
        <v>236</v>
      </c>
      <c r="B68" s="29">
        <v>501</v>
      </c>
      <c r="C68" s="29">
        <v>314</v>
      </c>
      <c r="D68" s="29">
        <v>183</v>
      </c>
      <c r="E68" s="29">
        <v>4</v>
      </c>
      <c r="F68" s="29">
        <v>63.179074446679998</v>
      </c>
      <c r="G68" s="29">
        <v>36.820925553319903</v>
      </c>
    </row>
    <row r="69" spans="1:7" x14ac:dyDescent="0.25">
      <c r="A69" t="s">
        <v>237</v>
      </c>
      <c r="B69" s="29">
        <v>14432</v>
      </c>
      <c r="C69" s="29">
        <v>1002</v>
      </c>
      <c r="D69" s="29">
        <v>13424</v>
      </c>
      <c r="E69" s="29">
        <v>6</v>
      </c>
      <c r="F69" s="29">
        <v>6.9457923194232603</v>
      </c>
      <c r="G69" s="29">
        <v>93.054207680576695</v>
      </c>
    </row>
    <row r="70" spans="1:7" x14ac:dyDescent="0.25">
      <c r="A70" t="s">
        <v>238</v>
      </c>
      <c r="B70" s="29">
        <v>2281</v>
      </c>
      <c r="C70" s="29">
        <v>150</v>
      </c>
      <c r="D70" s="29">
        <v>2131</v>
      </c>
      <c r="E70" s="29" t="s">
        <v>2072</v>
      </c>
      <c r="F70" s="29">
        <v>6.5760631302060499</v>
      </c>
      <c r="G70" s="29">
        <v>93.423936869793906</v>
      </c>
    </row>
    <row r="71" spans="1:7" x14ac:dyDescent="0.25">
      <c r="A71" t="s">
        <v>239</v>
      </c>
      <c r="B71" s="29">
        <v>50</v>
      </c>
      <c r="C71" s="29">
        <v>16</v>
      </c>
      <c r="D71" s="29">
        <v>34</v>
      </c>
      <c r="E71" s="29" t="s">
        <v>2072</v>
      </c>
      <c r="F71" s="29">
        <v>32</v>
      </c>
      <c r="G71" s="29">
        <v>68</v>
      </c>
    </row>
    <row r="72" spans="1:7" x14ac:dyDescent="0.25">
      <c r="A72" t="s">
        <v>240</v>
      </c>
      <c r="B72" s="29">
        <v>2231</v>
      </c>
      <c r="C72" s="29">
        <v>134</v>
      </c>
      <c r="D72" s="29">
        <v>2097</v>
      </c>
      <c r="E72" s="29" t="s">
        <v>2072</v>
      </c>
      <c r="F72" s="29">
        <v>6.00627521290901</v>
      </c>
      <c r="G72" s="29">
        <v>93.993724787090997</v>
      </c>
    </row>
    <row r="73" spans="1:7" x14ac:dyDescent="0.25">
      <c r="A73" t="s">
        <v>241</v>
      </c>
      <c r="B73" s="29">
        <v>4542</v>
      </c>
      <c r="C73" s="29">
        <v>322</v>
      </c>
      <c r="D73" s="29">
        <v>4219</v>
      </c>
      <c r="E73" s="29">
        <v>1</v>
      </c>
      <c r="F73" s="29">
        <v>7.09094913014754</v>
      </c>
      <c r="G73" s="29">
        <v>92.909050869852393</v>
      </c>
    </row>
    <row r="74" spans="1:7" x14ac:dyDescent="0.25">
      <c r="A74" t="s">
        <v>242</v>
      </c>
      <c r="B74" s="29">
        <v>125</v>
      </c>
      <c r="C74" s="29">
        <v>67</v>
      </c>
      <c r="D74" s="29">
        <v>58</v>
      </c>
      <c r="E74" s="29" t="s">
        <v>2072</v>
      </c>
      <c r="F74" s="29">
        <v>53.6</v>
      </c>
      <c r="G74" s="29">
        <v>46.4</v>
      </c>
    </row>
    <row r="75" spans="1:7" x14ac:dyDescent="0.25">
      <c r="A75" t="s">
        <v>243</v>
      </c>
      <c r="B75" s="29">
        <v>4417</v>
      </c>
      <c r="C75" s="29">
        <v>255</v>
      </c>
      <c r="D75" s="29">
        <v>4161</v>
      </c>
      <c r="E75" s="29">
        <v>1</v>
      </c>
      <c r="F75" s="29">
        <v>5.7744565217391299</v>
      </c>
      <c r="G75" s="29">
        <v>94.225543478260803</v>
      </c>
    </row>
    <row r="76" spans="1:7" x14ac:dyDescent="0.25">
      <c r="A76" t="s">
        <v>244</v>
      </c>
      <c r="B76" s="29">
        <v>8695</v>
      </c>
      <c r="C76" s="29">
        <v>697</v>
      </c>
      <c r="D76" s="29">
        <v>7995</v>
      </c>
      <c r="E76" s="29">
        <v>3</v>
      </c>
      <c r="F76" s="29">
        <v>8.0188679245282994</v>
      </c>
      <c r="G76" s="29">
        <v>91.981132075471606</v>
      </c>
    </row>
    <row r="77" spans="1:7" x14ac:dyDescent="0.25">
      <c r="A77" t="s">
        <v>245</v>
      </c>
      <c r="B77" s="29">
        <v>272</v>
      </c>
      <c r="C77" s="29">
        <v>166</v>
      </c>
      <c r="D77" s="29">
        <v>106</v>
      </c>
      <c r="E77" s="29" t="s">
        <v>2072</v>
      </c>
      <c r="F77" s="29">
        <v>61.029411764705799</v>
      </c>
      <c r="G77" s="29">
        <v>38.970588235294102</v>
      </c>
    </row>
    <row r="78" spans="1:7" x14ac:dyDescent="0.25">
      <c r="A78" t="s">
        <v>246</v>
      </c>
      <c r="B78" s="29">
        <v>8423</v>
      </c>
      <c r="C78" s="29">
        <v>531</v>
      </c>
      <c r="D78" s="29">
        <v>7889</v>
      </c>
      <c r="E78" s="29">
        <v>3</v>
      </c>
      <c r="F78" s="29">
        <v>6.3064133016627002</v>
      </c>
      <c r="G78" s="29">
        <v>93.693586698337299</v>
      </c>
    </row>
    <row r="79" spans="1:7" x14ac:dyDescent="0.25">
      <c r="A79" t="s">
        <v>247</v>
      </c>
      <c r="B79" s="29">
        <v>136</v>
      </c>
      <c r="C79" s="29">
        <v>2</v>
      </c>
      <c r="D79" s="29">
        <v>134</v>
      </c>
      <c r="E79" s="29" t="s">
        <v>2072</v>
      </c>
      <c r="F79" s="29">
        <v>1.47058823529411</v>
      </c>
      <c r="G79" s="29">
        <v>98.529411764705799</v>
      </c>
    </row>
    <row r="80" spans="1:7" x14ac:dyDescent="0.25">
      <c r="A80" t="s">
        <v>248</v>
      </c>
      <c r="B80" s="29">
        <v>136</v>
      </c>
      <c r="C80" s="29">
        <v>2</v>
      </c>
      <c r="D80" s="29">
        <v>134</v>
      </c>
      <c r="E80" s="29" t="s">
        <v>2072</v>
      </c>
      <c r="F80" s="29">
        <v>1.47058823529411</v>
      </c>
      <c r="G80" s="29">
        <v>98.529411764705799</v>
      </c>
    </row>
    <row r="81" spans="1:7" x14ac:dyDescent="0.25">
      <c r="A81" t="s">
        <v>249</v>
      </c>
      <c r="B81" s="29">
        <v>127</v>
      </c>
      <c r="C81" s="29">
        <v>5</v>
      </c>
      <c r="D81" s="29">
        <v>122</v>
      </c>
      <c r="E81" s="29" t="s">
        <v>2072</v>
      </c>
      <c r="F81" s="29">
        <v>3.9370078740157401</v>
      </c>
      <c r="G81" s="29">
        <v>96.062992125984195</v>
      </c>
    </row>
    <row r="82" spans="1:7" x14ac:dyDescent="0.25">
      <c r="A82" t="s">
        <v>250</v>
      </c>
      <c r="B82" s="29">
        <v>127</v>
      </c>
      <c r="C82" s="29">
        <v>5</v>
      </c>
      <c r="D82" s="29">
        <v>122</v>
      </c>
      <c r="E82" s="29" t="s">
        <v>2072</v>
      </c>
      <c r="F82" s="29">
        <v>3.9370078740157401</v>
      </c>
      <c r="G82" s="29">
        <v>96.062992125984195</v>
      </c>
    </row>
    <row r="83" spans="1:7" x14ac:dyDescent="0.25">
      <c r="A83" t="s">
        <v>251</v>
      </c>
      <c r="B83" s="29">
        <v>3994</v>
      </c>
      <c r="C83" s="29">
        <v>303</v>
      </c>
      <c r="D83" s="29">
        <v>3686</v>
      </c>
      <c r="E83" s="29">
        <v>5</v>
      </c>
      <c r="F83" s="29">
        <v>7.5958886939082397</v>
      </c>
      <c r="G83" s="29">
        <v>92.404111306091707</v>
      </c>
    </row>
    <row r="84" spans="1:7" x14ac:dyDescent="0.25">
      <c r="A84" t="s">
        <v>252</v>
      </c>
      <c r="B84" s="29">
        <v>52</v>
      </c>
      <c r="C84" s="29">
        <v>34</v>
      </c>
      <c r="D84" s="29">
        <v>18</v>
      </c>
      <c r="E84" s="29" t="s">
        <v>2072</v>
      </c>
      <c r="F84" s="29">
        <v>65.384615384615302</v>
      </c>
      <c r="G84" s="29">
        <v>34.615384615384599</v>
      </c>
    </row>
    <row r="85" spans="1:7" x14ac:dyDescent="0.25">
      <c r="A85" t="s">
        <v>253</v>
      </c>
      <c r="B85" s="29">
        <v>3933</v>
      </c>
      <c r="C85" s="29">
        <v>267</v>
      </c>
      <c r="D85" s="29">
        <v>3662</v>
      </c>
      <c r="E85" s="29">
        <v>4</v>
      </c>
      <c r="F85" s="29">
        <v>6.79562229574955</v>
      </c>
      <c r="G85" s="29">
        <v>93.204377704250405</v>
      </c>
    </row>
    <row r="86" spans="1:7" x14ac:dyDescent="0.25">
      <c r="A86" t="s">
        <v>254</v>
      </c>
      <c r="B86" s="29">
        <v>9</v>
      </c>
      <c r="C86" s="29">
        <v>2</v>
      </c>
      <c r="D86" s="29">
        <v>6</v>
      </c>
      <c r="E86" s="29">
        <v>1</v>
      </c>
      <c r="F86" s="29">
        <v>25</v>
      </c>
      <c r="G86" s="29">
        <v>75</v>
      </c>
    </row>
    <row r="87" spans="1:7" x14ac:dyDescent="0.25">
      <c r="A87" t="s">
        <v>255</v>
      </c>
      <c r="B87" s="29">
        <v>180</v>
      </c>
      <c r="C87" s="29" t="s">
        <v>2072</v>
      </c>
      <c r="D87" s="29">
        <v>180</v>
      </c>
      <c r="E87" s="29" t="s">
        <v>2072</v>
      </c>
      <c r="F87" s="29" t="s">
        <v>2072</v>
      </c>
      <c r="G87" s="29">
        <v>100</v>
      </c>
    </row>
    <row r="88" spans="1:7" x14ac:dyDescent="0.25">
      <c r="A88" t="s">
        <v>256</v>
      </c>
      <c r="B88" s="29">
        <v>6</v>
      </c>
      <c r="C88" s="29" t="s">
        <v>2072</v>
      </c>
      <c r="D88" s="29">
        <v>6</v>
      </c>
      <c r="E88" s="29" t="s">
        <v>2072</v>
      </c>
      <c r="F88" s="29" t="s">
        <v>2072</v>
      </c>
      <c r="G88" s="29">
        <v>100</v>
      </c>
    </row>
    <row r="89" spans="1:7" x14ac:dyDescent="0.25">
      <c r="A89" t="s">
        <v>257</v>
      </c>
      <c r="B89" s="29">
        <v>174</v>
      </c>
      <c r="C89" s="29" t="s">
        <v>2072</v>
      </c>
      <c r="D89" s="29">
        <v>174</v>
      </c>
      <c r="E89" s="29" t="s">
        <v>2072</v>
      </c>
      <c r="F89" s="29" t="s">
        <v>2072</v>
      </c>
      <c r="G89" s="29">
        <v>100</v>
      </c>
    </row>
    <row r="90" spans="1:7" x14ac:dyDescent="0.25">
      <c r="A90" t="s">
        <v>258</v>
      </c>
      <c r="B90" s="29">
        <v>52971</v>
      </c>
      <c r="C90" s="29">
        <v>4146</v>
      </c>
      <c r="D90" s="29">
        <v>48789</v>
      </c>
      <c r="E90" s="29">
        <v>36</v>
      </c>
      <c r="F90" s="29">
        <v>7.8322470954944698</v>
      </c>
      <c r="G90" s="29">
        <v>92.167752904505505</v>
      </c>
    </row>
    <row r="91" spans="1:7" x14ac:dyDescent="0.25">
      <c r="A91" t="s">
        <v>259</v>
      </c>
      <c r="B91" s="29">
        <v>1568</v>
      </c>
      <c r="C91" s="29">
        <v>901</v>
      </c>
      <c r="D91" s="29">
        <v>663</v>
      </c>
      <c r="E91" s="29">
        <v>4</v>
      </c>
      <c r="F91" s="29">
        <v>57.6086956521739</v>
      </c>
      <c r="G91" s="29">
        <v>42.391304347826001</v>
      </c>
    </row>
    <row r="92" spans="1:7" x14ac:dyDescent="0.25">
      <c r="A92" t="s">
        <v>260</v>
      </c>
      <c r="B92" s="29">
        <v>51394</v>
      </c>
      <c r="C92" s="29">
        <v>3243</v>
      </c>
      <c r="D92" s="29">
        <v>48120</v>
      </c>
      <c r="E92" s="29">
        <v>31</v>
      </c>
      <c r="F92" s="29">
        <v>6.31388353484025</v>
      </c>
      <c r="G92" s="29">
        <v>93.686116465159699</v>
      </c>
    </row>
    <row r="93" spans="1:7" x14ac:dyDescent="0.25">
      <c r="A93" t="s">
        <v>261</v>
      </c>
      <c r="B93" s="29">
        <v>9</v>
      </c>
      <c r="C93" s="29">
        <v>2</v>
      </c>
      <c r="D93" s="29">
        <v>6</v>
      </c>
      <c r="E93" s="29">
        <v>1</v>
      </c>
      <c r="F93" s="29">
        <v>25</v>
      </c>
      <c r="G93" s="29">
        <v>75</v>
      </c>
    </row>
    <row r="94" spans="1:7" x14ac:dyDescent="0.25">
      <c r="A94" t="s">
        <v>262</v>
      </c>
      <c r="B94" s="29">
        <v>177</v>
      </c>
      <c r="C94" s="29">
        <v>1</v>
      </c>
      <c r="D94" s="29">
        <v>176</v>
      </c>
      <c r="E94" s="29" t="s">
        <v>2072</v>
      </c>
      <c r="F94" s="29">
        <v>0.56497175141242895</v>
      </c>
      <c r="G94" s="29">
        <v>99.4350282485875</v>
      </c>
    </row>
    <row r="95" spans="1:7" x14ac:dyDescent="0.25">
      <c r="A95" t="s">
        <v>263</v>
      </c>
      <c r="B95" s="29">
        <v>177</v>
      </c>
      <c r="C95" s="29">
        <v>1</v>
      </c>
      <c r="D95" s="29">
        <v>176</v>
      </c>
      <c r="E95" s="29" t="s">
        <v>2072</v>
      </c>
      <c r="F95" s="29">
        <v>0.56497175141242895</v>
      </c>
      <c r="G95" s="29">
        <v>99.4350282485875</v>
      </c>
    </row>
    <row r="96" spans="1:7" x14ac:dyDescent="0.25">
      <c r="A96" t="s">
        <v>264</v>
      </c>
      <c r="B96" s="29">
        <v>3728</v>
      </c>
      <c r="C96" s="29">
        <v>312</v>
      </c>
      <c r="D96" s="29">
        <v>3415</v>
      </c>
      <c r="E96" s="29">
        <v>1</v>
      </c>
      <c r="F96" s="29">
        <v>8.3713442447008308</v>
      </c>
      <c r="G96" s="29">
        <v>91.628655755299107</v>
      </c>
    </row>
    <row r="97" spans="1:7" x14ac:dyDescent="0.25">
      <c r="A97" t="s">
        <v>265</v>
      </c>
      <c r="B97" s="29">
        <v>104</v>
      </c>
      <c r="C97" s="29">
        <v>58</v>
      </c>
      <c r="D97" s="29">
        <v>46</v>
      </c>
      <c r="E97" s="29" t="s">
        <v>2072</v>
      </c>
      <c r="F97" s="29">
        <v>55.769230769230703</v>
      </c>
      <c r="G97" s="29">
        <v>44.230769230769198</v>
      </c>
    </row>
    <row r="98" spans="1:7" x14ac:dyDescent="0.25">
      <c r="A98" t="s">
        <v>266</v>
      </c>
      <c r="B98" s="29">
        <v>3624</v>
      </c>
      <c r="C98" s="29">
        <v>254</v>
      </c>
      <c r="D98" s="29">
        <v>3369</v>
      </c>
      <c r="E98" s="29">
        <v>1</v>
      </c>
      <c r="F98" s="29">
        <v>7.0107645597571002</v>
      </c>
      <c r="G98" s="29">
        <v>92.989235440242894</v>
      </c>
    </row>
    <row r="99" spans="1:7" x14ac:dyDescent="0.25">
      <c r="A99" t="s">
        <v>267</v>
      </c>
      <c r="B99" s="29">
        <v>1107</v>
      </c>
      <c r="C99" s="29">
        <v>49</v>
      </c>
      <c r="D99" s="29">
        <v>1058</v>
      </c>
      <c r="E99" s="29" t="s">
        <v>2072</v>
      </c>
      <c r="F99" s="29">
        <v>4.4263775971093002</v>
      </c>
      <c r="G99" s="29">
        <v>95.573622402890706</v>
      </c>
    </row>
    <row r="100" spans="1:7" x14ac:dyDescent="0.25">
      <c r="A100" t="s">
        <v>268</v>
      </c>
      <c r="B100" s="29">
        <v>32</v>
      </c>
      <c r="C100" s="29">
        <v>4</v>
      </c>
      <c r="D100" s="29">
        <v>28</v>
      </c>
      <c r="E100" s="29" t="s">
        <v>2072</v>
      </c>
      <c r="F100" s="29">
        <v>12.5</v>
      </c>
      <c r="G100" s="29">
        <v>87.5</v>
      </c>
    </row>
    <row r="101" spans="1:7" x14ac:dyDescent="0.25">
      <c r="A101" t="s">
        <v>269</v>
      </c>
      <c r="B101" s="29">
        <v>1075</v>
      </c>
      <c r="C101" s="29">
        <v>45</v>
      </c>
      <c r="D101" s="29">
        <v>1030</v>
      </c>
      <c r="E101" s="29" t="s">
        <v>2072</v>
      </c>
      <c r="F101" s="29">
        <v>4.1860465116279002</v>
      </c>
      <c r="G101" s="29">
        <v>95.813953488371993</v>
      </c>
    </row>
    <row r="102" spans="1:7" x14ac:dyDescent="0.25">
      <c r="A102" t="s">
        <v>270</v>
      </c>
      <c r="B102" s="29">
        <v>1443</v>
      </c>
      <c r="C102" s="29">
        <v>118</v>
      </c>
      <c r="D102" s="29">
        <v>1325</v>
      </c>
      <c r="E102" s="29" t="s">
        <v>2072</v>
      </c>
      <c r="F102" s="29">
        <v>8.1774081774081697</v>
      </c>
      <c r="G102" s="29">
        <v>91.822591822591804</v>
      </c>
    </row>
    <row r="103" spans="1:7" x14ac:dyDescent="0.25">
      <c r="A103" t="s">
        <v>271</v>
      </c>
      <c r="B103" s="29">
        <v>46</v>
      </c>
      <c r="C103" s="29">
        <v>28</v>
      </c>
      <c r="D103" s="29">
        <v>18</v>
      </c>
      <c r="E103" s="29" t="s">
        <v>2072</v>
      </c>
      <c r="F103" s="29">
        <v>60.869565217391298</v>
      </c>
      <c r="G103" s="29">
        <v>39.130434782608603</v>
      </c>
    </row>
    <row r="104" spans="1:7" x14ac:dyDescent="0.25">
      <c r="A104" t="s">
        <v>272</v>
      </c>
      <c r="B104" s="29">
        <v>1397</v>
      </c>
      <c r="C104" s="29">
        <v>90</v>
      </c>
      <c r="D104" s="29">
        <v>1307</v>
      </c>
      <c r="E104" s="29" t="s">
        <v>2072</v>
      </c>
      <c r="F104" s="29">
        <v>6.4423765211166701</v>
      </c>
      <c r="G104" s="29">
        <v>93.557623478883301</v>
      </c>
    </row>
    <row r="105" spans="1:7" x14ac:dyDescent="0.25">
      <c r="A105" t="s">
        <v>273</v>
      </c>
      <c r="B105" s="29">
        <v>3509</v>
      </c>
      <c r="C105" s="29">
        <v>236</v>
      </c>
      <c r="D105" s="29">
        <v>3272</v>
      </c>
      <c r="E105" s="29">
        <v>1</v>
      </c>
      <c r="F105" s="29">
        <v>6.7274800456100303</v>
      </c>
      <c r="G105" s="29">
        <v>93.272519954389907</v>
      </c>
    </row>
    <row r="106" spans="1:7" x14ac:dyDescent="0.25">
      <c r="A106" t="s">
        <v>274</v>
      </c>
      <c r="B106" s="29">
        <v>87</v>
      </c>
      <c r="C106" s="29">
        <v>55</v>
      </c>
      <c r="D106" s="29">
        <v>32</v>
      </c>
      <c r="E106" s="29" t="s">
        <v>2072</v>
      </c>
      <c r="F106" s="29">
        <v>63.218390804597703</v>
      </c>
      <c r="G106" s="29">
        <v>36.781609195402297</v>
      </c>
    </row>
    <row r="107" spans="1:7" x14ac:dyDescent="0.25">
      <c r="A107" t="s">
        <v>275</v>
      </c>
      <c r="B107" s="29">
        <v>3422</v>
      </c>
      <c r="C107" s="29">
        <v>181</v>
      </c>
      <c r="D107" s="29">
        <v>3240</v>
      </c>
      <c r="E107" s="29">
        <v>1</v>
      </c>
      <c r="F107" s="29">
        <v>5.2908506284712002</v>
      </c>
      <c r="G107" s="29">
        <v>94.709149371528795</v>
      </c>
    </row>
    <row r="108" spans="1:7" x14ac:dyDescent="0.25">
      <c r="A108" t="s">
        <v>276</v>
      </c>
      <c r="B108" s="29">
        <v>3216</v>
      </c>
      <c r="C108" s="29">
        <v>211</v>
      </c>
      <c r="D108" s="29">
        <v>3005</v>
      </c>
      <c r="E108" s="29" t="s">
        <v>2072</v>
      </c>
      <c r="F108" s="29">
        <v>6.5609452736318401</v>
      </c>
      <c r="G108" s="29">
        <v>93.439054726368099</v>
      </c>
    </row>
    <row r="109" spans="1:7" x14ac:dyDescent="0.25">
      <c r="A109" t="s">
        <v>277</v>
      </c>
      <c r="B109" s="29">
        <v>82</v>
      </c>
      <c r="C109" s="29">
        <v>38</v>
      </c>
      <c r="D109" s="29">
        <v>44</v>
      </c>
      <c r="E109" s="29" t="s">
        <v>2072</v>
      </c>
      <c r="F109" s="29">
        <v>46.341463414634099</v>
      </c>
      <c r="G109" s="29">
        <v>53.658536585365802</v>
      </c>
    </row>
    <row r="110" spans="1:7" x14ac:dyDescent="0.25">
      <c r="A110" t="s">
        <v>278</v>
      </c>
      <c r="B110" s="29">
        <v>3134</v>
      </c>
      <c r="C110" s="29">
        <v>173</v>
      </c>
      <c r="D110" s="29">
        <v>2961</v>
      </c>
      <c r="E110" s="29" t="s">
        <v>2072</v>
      </c>
      <c r="F110" s="29">
        <v>5.5201021059348996</v>
      </c>
      <c r="G110" s="29">
        <v>94.479897894065004</v>
      </c>
    </row>
    <row r="111" spans="1:7" x14ac:dyDescent="0.25">
      <c r="A111" t="s">
        <v>279</v>
      </c>
      <c r="B111" s="29">
        <v>5952</v>
      </c>
      <c r="C111" s="29">
        <v>482</v>
      </c>
      <c r="D111" s="29">
        <v>5469</v>
      </c>
      <c r="E111" s="29">
        <v>1</v>
      </c>
      <c r="F111" s="29">
        <v>8.0994790791463593</v>
      </c>
      <c r="G111" s="29">
        <v>91.900520920853594</v>
      </c>
    </row>
    <row r="112" spans="1:7" x14ac:dyDescent="0.25">
      <c r="A112" t="s">
        <v>280</v>
      </c>
      <c r="B112" s="29">
        <v>196</v>
      </c>
      <c r="C112" s="29">
        <v>126</v>
      </c>
      <c r="D112" s="29">
        <v>70</v>
      </c>
      <c r="E112" s="29" t="s">
        <v>2072</v>
      </c>
      <c r="F112" s="29">
        <v>64.285714285714207</v>
      </c>
      <c r="G112" s="29">
        <v>35.714285714285701</v>
      </c>
    </row>
    <row r="113" spans="1:7" x14ac:dyDescent="0.25">
      <c r="A113" t="s">
        <v>281</v>
      </c>
      <c r="B113" s="29">
        <v>5756</v>
      </c>
      <c r="C113" s="29">
        <v>356</v>
      </c>
      <c r="D113" s="29">
        <v>5399</v>
      </c>
      <c r="E113" s="29">
        <v>1</v>
      </c>
      <c r="F113" s="29">
        <v>6.1859252823631596</v>
      </c>
      <c r="G113" s="29">
        <v>93.8140747176368</v>
      </c>
    </row>
    <row r="114" spans="1:7" x14ac:dyDescent="0.25">
      <c r="A114" t="s">
        <v>282</v>
      </c>
      <c r="B114" s="29">
        <v>15323</v>
      </c>
      <c r="C114" s="29">
        <v>1210</v>
      </c>
      <c r="D114" s="29">
        <v>14102</v>
      </c>
      <c r="E114" s="29">
        <v>11</v>
      </c>
      <c r="F114" s="29">
        <v>7.9022988505747103</v>
      </c>
      <c r="G114" s="29">
        <v>92.097701149425205</v>
      </c>
    </row>
    <row r="115" spans="1:7" x14ac:dyDescent="0.25">
      <c r="A115" t="s">
        <v>283</v>
      </c>
      <c r="B115" s="29">
        <v>502</v>
      </c>
      <c r="C115" s="29">
        <v>266</v>
      </c>
      <c r="D115" s="29">
        <v>236</v>
      </c>
      <c r="E115" s="29" t="s">
        <v>2072</v>
      </c>
      <c r="F115" s="29">
        <v>52.988047808764897</v>
      </c>
      <c r="G115" s="29">
        <v>47.011952191234997</v>
      </c>
    </row>
    <row r="116" spans="1:7" x14ac:dyDescent="0.25">
      <c r="A116" t="s">
        <v>284</v>
      </c>
      <c r="B116" s="29">
        <v>14821</v>
      </c>
      <c r="C116" s="29">
        <v>944</v>
      </c>
      <c r="D116" s="29">
        <v>13866</v>
      </c>
      <c r="E116" s="29">
        <v>11</v>
      </c>
      <c r="F116" s="29">
        <v>6.3740715732613102</v>
      </c>
      <c r="G116" s="29">
        <v>93.625928426738696</v>
      </c>
    </row>
    <row r="117" spans="1:7" x14ac:dyDescent="0.25">
      <c r="A117" t="s">
        <v>285</v>
      </c>
      <c r="B117" s="29">
        <v>2261</v>
      </c>
      <c r="C117" s="29">
        <v>156</v>
      </c>
      <c r="D117" s="29">
        <v>2105</v>
      </c>
      <c r="E117" s="29" t="s">
        <v>2072</v>
      </c>
      <c r="F117" s="29">
        <v>6.8996019460415701</v>
      </c>
      <c r="G117" s="29">
        <v>93.100398053958401</v>
      </c>
    </row>
    <row r="118" spans="1:7" x14ac:dyDescent="0.25">
      <c r="A118" t="s">
        <v>286</v>
      </c>
      <c r="B118" s="29">
        <v>59</v>
      </c>
      <c r="C118" s="29">
        <v>34</v>
      </c>
      <c r="D118" s="29">
        <v>25</v>
      </c>
      <c r="E118" s="29" t="s">
        <v>2072</v>
      </c>
      <c r="F118" s="29">
        <v>57.627118644067799</v>
      </c>
      <c r="G118" s="29">
        <v>42.372881355932201</v>
      </c>
    </row>
    <row r="119" spans="1:7" x14ac:dyDescent="0.25">
      <c r="A119" t="s">
        <v>287</v>
      </c>
      <c r="B119" s="29">
        <v>2202</v>
      </c>
      <c r="C119" s="29">
        <v>122</v>
      </c>
      <c r="D119" s="29">
        <v>2080</v>
      </c>
      <c r="E119" s="29" t="s">
        <v>2072</v>
      </c>
      <c r="F119" s="29">
        <v>5.5404178019981796</v>
      </c>
      <c r="G119" s="29">
        <v>94.459582198001797</v>
      </c>
    </row>
    <row r="120" spans="1:7" x14ac:dyDescent="0.25">
      <c r="A120" t="s">
        <v>288</v>
      </c>
      <c r="B120" s="29">
        <v>4887</v>
      </c>
      <c r="C120" s="29">
        <v>337</v>
      </c>
      <c r="D120" s="29">
        <v>4550</v>
      </c>
      <c r="E120" s="29" t="s">
        <v>2072</v>
      </c>
      <c r="F120" s="29">
        <v>6.8958461223654597</v>
      </c>
      <c r="G120" s="29">
        <v>93.104153877634502</v>
      </c>
    </row>
    <row r="121" spans="1:7" x14ac:dyDescent="0.25">
      <c r="A121" t="s">
        <v>289</v>
      </c>
      <c r="B121" s="29">
        <v>136</v>
      </c>
      <c r="C121" s="29">
        <v>70</v>
      </c>
      <c r="D121" s="29">
        <v>66</v>
      </c>
      <c r="E121" s="29" t="s">
        <v>2072</v>
      </c>
      <c r="F121" s="29">
        <v>51.470588235294102</v>
      </c>
      <c r="G121" s="29">
        <v>48.529411764705799</v>
      </c>
    </row>
    <row r="122" spans="1:7" x14ac:dyDescent="0.25">
      <c r="A122" t="s">
        <v>290</v>
      </c>
      <c r="B122" s="29">
        <v>4751</v>
      </c>
      <c r="C122" s="29">
        <v>267</v>
      </c>
      <c r="D122" s="29">
        <v>4484</v>
      </c>
      <c r="E122" s="29" t="s">
        <v>2072</v>
      </c>
      <c r="F122" s="29">
        <v>5.61986950115765</v>
      </c>
      <c r="G122" s="29">
        <v>94.380130498842306</v>
      </c>
    </row>
    <row r="123" spans="1:7" x14ac:dyDescent="0.25">
      <c r="A123" t="s">
        <v>291</v>
      </c>
      <c r="B123" s="29">
        <v>8933</v>
      </c>
      <c r="C123" s="29">
        <v>613</v>
      </c>
      <c r="D123" s="29">
        <v>8318</v>
      </c>
      <c r="E123" s="29">
        <v>2</v>
      </c>
      <c r="F123" s="29">
        <v>6.8637330646064196</v>
      </c>
      <c r="G123" s="29">
        <v>93.136266935393493</v>
      </c>
    </row>
    <row r="124" spans="1:7" x14ac:dyDescent="0.25">
      <c r="A124" t="s">
        <v>292</v>
      </c>
      <c r="B124" s="29">
        <v>281</v>
      </c>
      <c r="C124" s="29">
        <v>139</v>
      </c>
      <c r="D124" s="29">
        <v>142</v>
      </c>
      <c r="E124" s="29" t="s">
        <v>2072</v>
      </c>
      <c r="F124" s="29">
        <v>49.466192170818502</v>
      </c>
      <c r="G124" s="29">
        <v>50.533807829181498</v>
      </c>
    </row>
    <row r="125" spans="1:7" x14ac:dyDescent="0.25">
      <c r="A125" t="s">
        <v>293</v>
      </c>
      <c r="B125" s="29">
        <v>8652</v>
      </c>
      <c r="C125" s="29">
        <v>474</v>
      </c>
      <c r="D125" s="29">
        <v>8176</v>
      </c>
      <c r="E125" s="29">
        <v>2</v>
      </c>
      <c r="F125" s="29">
        <v>5.4797687861271598</v>
      </c>
      <c r="G125" s="29">
        <v>94.520231213872805</v>
      </c>
    </row>
    <row r="126" spans="1:7" x14ac:dyDescent="0.25">
      <c r="A126" t="s">
        <v>294</v>
      </c>
      <c r="B126" s="29">
        <v>140</v>
      </c>
      <c r="C126" s="29">
        <v>1</v>
      </c>
      <c r="D126" s="29">
        <v>139</v>
      </c>
      <c r="E126" s="29" t="s">
        <v>2072</v>
      </c>
      <c r="F126" s="29">
        <v>0.71428571428571397</v>
      </c>
      <c r="G126" s="29">
        <v>99.285714285714207</v>
      </c>
    </row>
    <row r="127" spans="1:7" x14ac:dyDescent="0.25">
      <c r="A127" t="s">
        <v>295</v>
      </c>
      <c r="B127" s="29">
        <v>140</v>
      </c>
      <c r="C127" s="29">
        <v>1</v>
      </c>
      <c r="D127" s="29">
        <v>139</v>
      </c>
      <c r="E127" s="29" t="s">
        <v>2072</v>
      </c>
      <c r="F127" s="29">
        <v>0.71428571428571397</v>
      </c>
      <c r="G127" s="29">
        <v>99.285714285714207</v>
      </c>
    </row>
    <row r="128" spans="1:7" x14ac:dyDescent="0.25">
      <c r="A128" t="s">
        <v>296</v>
      </c>
      <c r="B128" s="29">
        <v>163</v>
      </c>
      <c r="C128" s="29">
        <v>2</v>
      </c>
      <c r="D128" s="29">
        <v>161</v>
      </c>
      <c r="E128" s="29" t="s">
        <v>2072</v>
      </c>
      <c r="F128" s="29">
        <v>1.22699386503067</v>
      </c>
      <c r="G128" s="29">
        <v>98.773006134969293</v>
      </c>
    </row>
    <row r="129" spans="1:7" x14ac:dyDescent="0.25">
      <c r="A129" t="s">
        <v>297</v>
      </c>
      <c r="B129" s="29">
        <v>163</v>
      </c>
      <c r="C129" s="29">
        <v>2</v>
      </c>
      <c r="D129" s="29">
        <v>161</v>
      </c>
      <c r="E129" s="29" t="s">
        <v>2072</v>
      </c>
      <c r="F129" s="29">
        <v>1.22699386503067</v>
      </c>
      <c r="G129" s="29">
        <v>98.773006134969293</v>
      </c>
    </row>
    <row r="130" spans="1:7" x14ac:dyDescent="0.25">
      <c r="A130" t="s">
        <v>298</v>
      </c>
      <c r="B130" s="29">
        <v>3910</v>
      </c>
      <c r="C130" s="29">
        <v>277</v>
      </c>
      <c r="D130" s="29">
        <v>3633</v>
      </c>
      <c r="E130" s="29" t="s">
        <v>2072</v>
      </c>
      <c r="F130" s="29">
        <v>7.0843989769820901</v>
      </c>
      <c r="G130" s="29">
        <v>92.915601023017899</v>
      </c>
    </row>
    <row r="131" spans="1:7" x14ac:dyDescent="0.25">
      <c r="A131" t="s">
        <v>299</v>
      </c>
      <c r="B131" s="29">
        <v>70</v>
      </c>
      <c r="C131" s="29">
        <v>36</v>
      </c>
      <c r="D131" s="29">
        <v>34</v>
      </c>
      <c r="E131" s="29" t="s">
        <v>2072</v>
      </c>
      <c r="F131" s="29">
        <v>51.428571428571402</v>
      </c>
      <c r="G131" s="29">
        <v>48.571428571428498</v>
      </c>
    </row>
    <row r="132" spans="1:7" x14ac:dyDescent="0.25">
      <c r="A132" t="s">
        <v>300</v>
      </c>
      <c r="B132" s="29">
        <v>3831</v>
      </c>
      <c r="C132" s="29">
        <v>241</v>
      </c>
      <c r="D132" s="29">
        <v>3590</v>
      </c>
      <c r="E132" s="29" t="s">
        <v>2072</v>
      </c>
      <c r="F132" s="29">
        <v>6.2907856956408201</v>
      </c>
      <c r="G132" s="29">
        <v>93.709214304359094</v>
      </c>
    </row>
    <row r="133" spans="1:7" x14ac:dyDescent="0.25">
      <c r="A133" t="s">
        <v>301</v>
      </c>
      <c r="B133" s="29">
        <v>9</v>
      </c>
      <c r="C133" s="29" t="s">
        <v>2072</v>
      </c>
      <c r="D133" s="29">
        <v>9</v>
      </c>
      <c r="E133" s="29" t="s">
        <v>2072</v>
      </c>
      <c r="F133" s="29" t="s">
        <v>2072</v>
      </c>
      <c r="G133" s="29">
        <v>100</v>
      </c>
    </row>
    <row r="134" spans="1:7" x14ac:dyDescent="0.25">
      <c r="A134" t="s">
        <v>302</v>
      </c>
      <c r="B134" s="29">
        <v>243</v>
      </c>
      <c r="C134" s="29">
        <v>6</v>
      </c>
      <c r="D134" s="29">
        <v>236</v>
      </c>
      <c r="E134" s="29">
        <v>1</v>
      </c>
      <c r="F134" s="29">
        <v>2.4793388429752001</v>
      </c>
      <c r="G134" s="29">
        <v>97.520661157024705</v>
      </c>
    </row>
    <row r="135" spans="1:7" x14ac:dyDescent="0.25">
      <c r="A135" t="s">
        <v>303</v>
      </c>
      <c r="B135" s="29">
        <v>6</v>
      </c>
      <c r="C135" s="29">
        <v>2</v>
      </c>
      <c r="D135" s="29">
        <v>4</v>
      </c>
      <c r="E135" s="29" t="s">
        <v>2072</v>
      </c>
      <c r="F135" s="29">
        <v>33.3333333333333</v>
      </c>
      <c r="G135" s="29">
        <v>66.6666666666666</v>
      </c>
    </row>
    <row r="136" spans="1:7" x14ac:dyDescent="0.25">
      <c r="A136" t="s">
        <v>304</v>
      </c>
      <c r="B136" s="29">
        <v>237</v>
      </c>
      <c r="C136" s="29">
        <v>4</v>
      </c>
      <c r="D136" s="29">
        <v>232</v>
      </c>
      <c r="E136" s="29">
        <v>1</v>
      </c>
      <c r="F136" s="29">
        <v>1.6949152542372801</v>
      </c>
      <c r="G136" s="29">
        <v>98.305084745762699</v>
      </c>
    </row>
    <row r="137" spans="1:7" x14ac:dyDescent="0.25">
      <c r="A137" t="s">
        <v>305</v>
      </c>
      <c r="B137" s="29">
        <v>54982</v>
      </c>
      <c r="C137" s="29">
        <v>4012</v>
      </c>
      <c r="D137" s="29">
        <v>50953</v>
      </c>
      <c r="E137" s="29">
        <v>17</v>
      </c>
      <c r="F137" s="29">
        <v>7.2991903938870104</v>
      </c>
      <c r="G137" s="29">
        <v>92.700809606112898</v>
      </c>
    </row>
    <row r="138" spans="1:7" x14ac:dyDescent="0.25">
      <c r="A138" t="s">
        <v>306</v>
      </c>
      <c r="B138" s="29">
        <v>1601</v>
      </c>
      <c r="C138" s="29">
        <v>856</v>
      </c>
      <c r="D138" s="29">
        <v>745</v>
      </c>
      <c r="E138" s="29" t="s">
        <v>2072</v>
      </c>
      <c r="F138" s="29">
        <v>53.466583385384098</v>
      </c>
      <c r="G138" s="29">
        <v>46.533416614615803</v>
      </c>
    </row>
    <row r="139" spans="1:7" x14ac:dyDescent="0.25">
      <c r="A139" t="s">
        <v>307</v>
      </c>
      <c r="B139" s="29">
        <v>53372</v>
      </c>
      <c r="C139" s="29">
        <v>3156</v>
      </c>
      <c r="D139" s="29">
        <v>50199</v>
      </c>
      <c r="E139" s="29">
        <v>17</v>
      </c>
      <c r="F139" s="29">
        <v>5.9150969918470597</v>
      </c>
      <c r="G139" s="29">
        <v>94.084903008152907</v>
      </c>
    </row>
    <row r="140" spans="1:7" x14ac:dyDescent="0.25">
      <c r="A140" t="s">
        <v>308</v>
      </c>
      <c r="B140" s="29">
        <v>9</v>
      </c>
      <c r="C140" s="29" t="s">
        <v>2072</v>
      </c>
      <c r="D140" s="29">
        <v>9</v>
      </c>
      <c r="E140" s="29" t="s">
        <v>2072</v>
      </c>
      <c r="F140" s="29" t="s">
        <v>2072</v>
      </c>
      <c r="G140" s="29">
        <v>100</v>
      </c>
    </row>
    <row r="141" spans="1:7" x14ac:dyDescent="0.25">
      <c r="A141" t="s">
        <v>309</v>
      </c>
      <c r="B141" s="29">
        <v>167</v>
      </c>
      <c r="C141" s="29">
        <v>2</v>
      </c>
      <c r="D141" s="29">
        <v>165</v>
      </c>
      <c r="E141" s="29" t="s">
        <v>2072</v>
      </c>
      <c r="F141" s="29">
        <v>1.19760479041916</v>
      </c>
      <c r="G141" s="29">
        <v>98.802395209580794</v>
      </c>
    </row>
    <row r="142" spans="1:7" x14ac:dyDescent="0.25">
      <c r="A142" t="s">
        <v>310</v>
      </c>
      <c r="B142" s="29">
        <v>167</v>
      </c>
      <c r="C142" s="29">
        <v>2</v>
      </c>
      <c r="D142" s="29">
        <v>165</v>
      </c>
      <c r="E142" s="29" t="s">
        <v>2072</v>
      </c>
      <c r="F142" s="29">
        <v>1.19760479041916</v>
      </c>
      <c r="G142" s="29">
        <v>98.802395209580794</v>
      </c>
    </row>
    <row r="143" spans="1:7" x14ac:dyDescent="0.25">
      <c r="A143" t="s">
        <v>311</v>
      </c>
      <c r="B143" s="29">
        <v>3801</v>
      </c>
      <c r="C143" s="29">
        <v>319</v>
      </c>
      <c r="D143" s="29">
        <v>3482</v>
      </c>
      <c r="E143" s="29" t="s">
        <v>2072</v>
      </c>
      <c r="F143" s="29">
        <v>8.3925282820310407</v>
      </c>
      <c r="G143" s="29">
        <v>91.607471717968906</v>
      </c>
    </row>
    <row r="144" spans="1:7" x14ac:dyDescent="0.25">
      <c r="A144" t="s">
        <v>312</v>
      </c>
      <c r="B144" s="29">
        <v>125</v>
      </c>
      <c r="C144" s="29">
        <v>69</v>
      </c>
      <c r="D144" s="29">
        <v>56</v>
      </c>
      <c r="E144" s="29" t="s">
        <v>2072</v>
      </c>
      <c r="F144" s="29">
        <v>55.2</v>
      </c>
      <c r="G144" s="29">
        <v>44.8</v>
      </c>
    </row>
    <row r="145" spans="1:7" x14ac:dyDescent="0.25">
      <c r="A145" t="s">
        <v>313</v>
      </c>
      <c r="B145" s="29">
        <v>3676</v>
      </c>
      <c r="C145" s="29">
        <v>250</v>
      </c>
      <c r="D145" s="29">
        <v>3426</v>
      </c>
      <c r="E145" s="29" t="s">
        <v>2072</v>
      </c>
      <c r="F145" s="29">
        <v>6.80087051142546</v>
      </c>
      <c r="G145" s="29">
        <v>93.199129488574499</v>
      </c>
    </row>
    <row r="146" spans="1:7" x14ac:dyDescent="0.25">
      <c r="A146" t="s">
        <v>314</v>
      </c>
      <c r="B146" s="29">
        <v>1141</v>
      </c>
      <c r="C146" s="29">
        <v>61</v>
      </c>
      <c r="D146" s="29">
        <v>1080</v>
      </c>
      <c r="E146" s="29" t="s">
        <v>2072</v>
      </c>
      <c r="F146" s="29">
        <v>5.3461875547765096</v>
      </c>
      <c r="G146" s="29">
        <v>94.653812445223394</v>
      </c>
    </row>
    <row r="147" spans="1:7" x14ac:dyDescent="0.25">
      <c r="A147" t="s">
        <v>315</v>
      </c>
      <c r="B147" s="29">
        <v>26</v>
      </c>
      <c r="C147" s="29">
        <v>8</v>
      </c>
      <c r="D147" s="29">
        <v>18</v>
      </c>
      <c r="E147" s="29" t="s">
        <v>2072</v>
      </c>
      <c r="F147" s="29">
        <v>30.769230769230699</v>
      </c>
      <c r="G147" s="29">
        <v>69.230769230769198</v>
      </c>
    </row>
    <row r="148" spans="1:7" x14ac:dyDescent="0.25">
      <c r="A148" t="s">
        <v>316</v>
      </c>
      <c r="B148" s="29">
        <v>1115</v>
      </c>
      <c r="C148" s="29">
        <v>53</v>
      </c>
      <c r="D148" s="29">
        <v>1062</v>
      </c>
      <c r="E148" s="29" t="s">
        <v>2072</v>
      </c>
      <c r="F148" s="29">
        <v>4.7533632286995502</v>
      </c>
      <c r="G148" s="29">
        <v>95.246636771300402</v>
      </c>
    </row>
    <row r="149" spans="1:7" x14ac:dyDescent="0.25">
      <c r="A149" t="s">
        <v>317</v>
      </c>
      <c r="B149" s="29">
        <v>1455</v>
      </c>
      <c r="C149" s="29">
        <v>103</v>
      </c>
      <c r="D149" s="29">
        <v>1351</v>
      </c>
      <c r="E149" s="29">
        <v>1</v>
      </c>
      <c r="F149" s="29">
        <v>7.0839064649243397</v>
      </c>
      <c r="G149" s="29">
        <v>92.916093535075603</v>
      </c>
    </row>
    <row r="150" spans="1:7" x14ac:dyDescent="0.25">
      <c r="A150" t="s">
        <v>318</v>
      </c>
      <c r="B150" s="29">
        <v>44</v>
      </c>
      <c r="C150" s="29">
        <v>18</v>
      </c>
      <c r="D150" s="29">
        <v>26</v>
      </c>
      <c r="E150" s="29" t="s">
        <v>2072</v>
      </c>
      <c r="F150" s="29">
        <v>40.909090909090899</v>
      </c>
      <c r="G150" s="29">
        <v>59.090909090909001</v>
      </c>
    </row>
    <row r="151" spans="1:7" x14ac:dyDescent="0.25">
      <c r="A151" t="s">
        <v>319</v>
      </c>
      <c r="B151" s="29">
        <v>1411</v>
      </c>
      <c r="C151" s="29">
        <v>85</v>
      </c>
      <c r="D151" s="29">
        <v>1325</v>
      </c>
      <c r="E151" s="29">
        <v>1</v>
      </c>
      <c r="F151" s="29">
        <v>6.0283687943262398</v>
      </c>
      <c r="G151" s="29">
        <v>93.971631205673702</v>
      </c>
    </row>
    <row r="152" spans="1:7" x14ac:dyDescent="0.25">
      <c r="A152" t="s">
        <v>320</v>
      </c>
      <c r="B152" s="29">
        <v>3707</v>
      </c>
      <c r="C152" s="29">
        <v>252</v>
      </c>
      <c r="D152" s="29">
        <v>3437</v>
      </c>
      <c r="E152" s="29">
        <v>18</v>
      </c>
      <c r="F152" s="29">
        <v>6.8311195445920303</v>
      </c>
      <c r="G152" s="29">
        <v>93.168880455407901</v>
      </c>
    </row>
    <row r="153" spans="1:7" x14ac:dyDescent="0.25">
      <c r="A153" t="s">
        <v>321</v>
      </c>
      <c r="B153" s="29">
        <v>106</v>
      </c>
      <c r="C153" s="29">
        <v>60</v>
      </c>
      <c r="D153" s="29">
        <v>46</v>
      </c>
      <c r="E153" s="29" t="s">
        <v>2072</v>
      </c>
      <c r="F153" s="29">
        <v>56.603773584905603</v>
      </c>
      <c r="G153" s="29">
        <v>43.396226415094297</v>
      </c>
    </row>
    <row r="154" spans="1:7" x14ac:dyDescent="0.25">
      <c r="A154" t="s">
        <v>322</v>
      </c>
      <c r="B154" s="29">
        <v>3601</v>
      </c>
      <c r="C154" s="29">
        <v>192</v>
      </c>
      <c r="D154" s="29">
        <v>3391</v>
      </c>
      <c r="E154" s="29">
        <v>18</v>
      </c>
      <c r="F154" s="29">
        <v>5.3586380128383997</v>
      </c>
      <c r="G154" s="29">
        <v>94.641361987161602</v>
      </c>
    </row>
    <row r="155" spans="1:7" x14ac:dyDescent="0.25">
      <c r="A155" t="s">
        <v>323</v>
      </c>
      <c r="B155" s="29">
        <v>3312</v>
      </c>
      <c r="C155" s="29">
        <v>187</v>
      </c>
      <c r="D155" s="29">
        <v>3125</v>
      </c>
      <c r="E155" s="29" t="s">
        <v>2072</v>
      </c>
      <c r="F155" s="29">
        <v>5.6461352657004804</v>
      </c>
      <c r="G155" s="29">
        <v>94.353864734299506</v>
      </c>
    </row>
    <row r="156" spans="1:7" x14ac:dyDescent="0.25">
      <c r="A156" t="s">
        <v>324</v>
      </c>
      <c r="B156" s="29">
        <v>80</v>
      </c>
      <c r="C156" s="29">
        <v>41</v>
      </c>
      <c r="D156" s="29">
        <v>39</v>
      </c>
      <c r="E156" s="29" t="s">
        <v>2072</v>
      </c>
      <c r="F156" s="29">
        <v>51.249999999999901</v>
      </c>
      <c r="G156" s="29">
        <v>48.75</v>
      </c>
    </row>
    <row r="157" spans="1:7" x14ac:dyDescent="0.25">
      <c r="A157" t="s">
        <v>325</v>
      </c>
      <c r="B157" s="29">
        <v>3232</v>
      </c>
      <c r="C157" s="29">
        <v>146</v>
      </c>
      <c r="D157" s="29">
        <v>3086</v>
      </c>
      <c r="E157" s="29" t="s">
        <v>2072</v>
      </c>
      <c r="F157" s="29">
        <v>4.5173267326732596</v>
      </c>
      <c r="G157" s="29">
        <v>95.482673267326703</v>
      </c>
    </row>
    <row r="158" spans="1:7" x14ac:dyDescent="0.25">
      <c r="A158" t="s">
        <v>326</v>
      </c>
      <c r="B158" s="29">
        <v>6136</v>
      </c>
      <c r="C158" s="29">
        <v>489</v>
      </c>
      <c r="D158" s="29">
        <v>5637</v>
      </c>
      <c r="E158" s="29">
        <v>10</v>
      </c>
      <c r="F158" s="29">
        <v>7.9823702252693396</v>
      </c>
      <c r="G158" s="29">
        <v>92.017629774730594</v>
      </c>
    </row>
    <row r="159" spans="1:7" x14ac:dyDescent="0.25">
      <c r="A159" t="s">
        <v>327</v>
      </c>
      <c r="B159" s="29">
        <v>169</v>
      </c>
      <c r="C159" s="29">
        <v>100</v>
      </c>
      <c r="D159" s="29">
        <v>69</v>
      </c>
      <c r="E159" s="29" t="s">
        <v>2072</v>
      </c>
      <c r="F159" s="29">
        <v>59.171597633136003</v>
      </c>
      <c r="G159" s="29">
        <v>40.828402366863898</v>
      </c>
    </row>
    <row r="160" spans="1:7" x14ac:dyDescent="0.25">
      <c r="A160" t="s">
        <v>328</v>
      </c>
      <c r="B160" s="29">
        <v>5967</v>
      </c>
      <c r="C160" s="29">
        <v>389</v>
      </c>
      <c r="D160" s="29">
        <v>5568</v>
      </c>
      <c r="E160" s="29">
        <v>10</v>
      </c>
      <c r="F160" s="29">
        <v>6.5301326170891301</v>
      </c>
      <c r="G160" s="29">
        <v>93.469867382910806</v>
      </c>
    </row>
    <row r="161" spans="1:7" x14ac:dyDescent="0.25">
      <c r="A161" t="s">
        <v>329</v>
      </c>
      <c r="B161" s="29">
        <v>16150</v>
      </c>
      <c r="C161" s="29">
        <v>1246</v>
      </c>
      <c r="D161" s="29">
        <v>14898</v>
      </c>
      <c r="E161" s="29">
        <v>6</v>
      </c>
      <c r="F161" s="29">
        <v>7.7180376610505403</v>
      </c>
      <c r="G161" s="29">
        <v>92.281962338949398</v>
      </c>
    </row>
    <row r="162" spans="1:7" x14ac:dyDescent="0.25">
      <c r="A162" t="s">
        <v>330</v>
      </c>
      <c r="B162" s="29">
        <v>522</v>
      </c>
      <c r="C162" s="29">
        <v>255</v>
      </c>
      <c r="D162" s="29">
        <v>267</v>
      </c>
      <c r="E162" s="29" t="s">
        <v>2072</v>
      </c>
      <c r="F162" s="29">
        <v>48.850574712643599</v>
      </c>
      <c r="G162" s="29">
        <v>51.149425287356301</v>
      </c>
    </row>
    <row r="163" spans="1:7" x14ac:dyDescent="0.25">
      <c r="A163" t="s">
        <v>331</v>
      </c>
      <c r="B163" s="29">
        <v>15628</v>
      </c>
      <c r="C163" s="29">
        <v>991</v>
      </c>
      <c r="D163" s="29">
        <v>14631</v>
      </c>
      <c r="E163" s="29">
        <v>6</v>
      </c>
      <c r="F163" s="29">
        <v>6.3436179746511296</v>
      </c>
      <c r="G163" s="29">
        <v>93.656382025348805</v>
      </c>
    </row>
    <row r="164" spans="1:7" x14ac:dyDescent="0.25">
      <c r="A164" t="s">
        <v>332</v>
      </c>
      <c r="B164" s="29">
        <v>2418</v>
      </c>
      <c r="C164" s="29">
        <v>163</v>
      </c>
      <c r="D164" s="29">
        <v>2255</v>
      </c>
      <c r="E164" s="29" t="s">
        <v>2072</v>
      </c>
      <c r="F164" s="29">
        <v>6.7411083540115797</v>
      </c>
      <c r="G164" s="29">
        <v>93.258891645988399</v>
      </c>
    </row>
    <row r="165" spans="1:7" x14ac:dyDescent="0.25">
      <c r="A165" t="s">
        <v>333</v>
      </c>
      <c r="B165" s="29">
        <v>62</v>
      </c>
      <c r="C165" s="29">
        <v>30</v>
      </c>
      <c r="D165" s="29">
        <v>32</v>
      </c>
      <c r="E165" s="29" t="s">
        <v>2072</v>
      </c>
      <c r="F165" s="29">
        <v>48.387096774193502</v>
      </c>
      <c r="G165" s="29">
        <v>51.612903225806399</v>
      </c>
    </row>
    <row r="166" spans="1:7" x14ac:dyDescent="0.25">
      <c r="A166" t="s">
        <v>334</v>
      </c>
      <c r="B166" s="29">
        <v>2356</v>
      </c>
      <c r="C166" s="29">
        <v>133</v>
      </c>
      <c r="D166" s="29">
        <v>2223</v>
      </c>
      <c r="E166" s="29" t="s">
        <v>2072</v>
      </c>
      <c r="F166" s="29">
        <v>5.6451612903225801</v>
      </c>
      <c r="G166" s="29">
        <v>94.354838709677395</v>
      </c>
    </row>
    <row r="167" spans="1:7" x14ac:dyDescent="0.25">
      <c r="A167" t="s">
        <v>335</v>
      </c>
      <c r="B167" s="29">
        <v>4846</v>
      </c>
      <c r="C167" s="29">
        <v>352</v>
      </c>
      <c r="D167" s="29">
        <v>4492</v>
      </c>
      <c r="E167" s="29">
        <v>2</v>
      </c>
      <c r="F167" s="29">
        <v>7.2667217175887702</v>
      </c>
      <c r="G167" s="29">
        <v>92.733278282411206</v>
      </c>
    </row>
    <row r="168" spans="1:7" x14ac:dyDescent="0.25">
      <c r="A168" t="s">
        <v>336</v>
      </c>
      <c r="B168" s="29">
        <v>174</v>
      </c>
      <c r="C168" s="29">
        <v>108</v>
      </c>
      <c r="D168" s="29">
        <v>66</v>
      </c>
      <c r="E168" s="29" t="s">
        <v>2072</v>
      </c>
      <c r="F168" s="29">
        <v>62.068965517241303</v>
      </c>
      <c r="G168" s="29">
        <v>37.931034482758598</v>
      </c>
    </row>
    <row r="169" spans="1:7" x14ac:dyDescent="0.25">
      <c r="A169" t="s">
        <v>337</v>
      </c>
      <c r="B169" s="29">
        <v>4672</v>
      </c>
      <c r="C169" s="29">
        <v>244</v>
      </c>
      <c r="D169" s="29">
        <v>4426</v>
      </c>
      <c r="E169" s="29">
        <v>2</v>
      </c>
      <c r="F169" s="29">
        <v>5.2248394004282597</v>
      </c>
      <c r="G169" s="29">
        <v>94.775160599571706</v>
      </c>
    </row>
    <row r="170" spans="1:7" x14ac:dyDescent="0.25">
      <c r="A170" t="s">
        <v>338</v>
      </c>
      <c r="B170" s="29">
        <v>9690</v>
      </c>
      <c r="C170" s="29">
        <v>696</v>
      </c>
      <c r="D170" s="29">
        <v>8988</v>
      </c>
      <c r="E170" s="29">
        <v>6</v>
      </c>
      <c r="F170" s="29">
        <v>7.1871127633209397</v>
      </c>
      <c r="G170" s="29">
        <v>92.812887236679003</v>
      </c>
    </row>
    <row r="171" spans="1:7" x14ac:dyDescent="0.25">
      <c r="A171" t="s">
        <v>339</v>
      </c>
      <c r="B171" s="29">
        <v>330</v>
      </c>
      <c r="C171" s="29">
        <v>153</v>
      </c>
      <c r="D171" s="29">
        <v>176</v>
      </c>
      <c r="E171" s="29">
        <v>1</v>
      </c>
      <c r="F171" s="29">
        <v>46.504559270516701</v>
      </c>
      <c r="G171" s="29">
        <v>53.4954407294832</v>
      </c>
    </row>
    <row r="172" spans="1:7" x14ac:dyDescent="0.25">
      <c r="A172" t="s">
        <v>340</v>
      </c>
      <c r="B172" s="29">
        <v>9360</v>
      </c>
      <c r="C172" s="29">
        <v>543</v>
      </c>
      <c r="D172" s="29">
        <v>8812</v>
      </c>
      <c r="E172" s="29">
        <v>5</v>
      </c>
      <c r="F172" s="29">
        <v>5.8043826830571801</v>
      </c>
      <c r="G172" s="29">
        <v>94.195617316942801</v>
      </c>
    </row>
    <row r="173" spans="1:7" x14ac:dyDescent="0.25">
      <c r="A173" t="s">
        <v>341</v>
      </c>
      <c r="B173" s="29">
        <v>133</v>
      </c>
      <c r="C173" s="29">
        <v>2</v>
      </c>
      <c r="D173" s="29">
        <v>131</v>
      </c>
      <c r="E173" s="29" t="s">
        <v>2072</v>
      </c>
      <c r="F173" s="29">
        <v>1.5037593984962401</v>
      </c>
      <c r="G173" s="29">
        <v>98.4962406015037</v>
      </c>
    </row>
    <row r="174" spans="1:7" x14ac:dyDescent="0.25">
      <c r="A174" t="s">
        <v>342</v>
      </c>
      <c r="B174" s="29">
        <v>133</v>
      </c>
      <c r="C174" s="29">
        <v>2</v>
      </c>
      <c r="D174" s="29">
        <v>131</v>
      </c>
      <c r="E174" s="29" t="s">
        <v>2072</v>
      </c>
      <c r="F174" s="29">
        <v>1.5037593984962401</v>
      </c>
      <c r="G174" s="29">
        <v>98.4962406015037</v>
      </c>
    </row>
    <row r="175" spans="1:7" x14ac:dyDescent="0.25">
      <c r="A175" t="s">
        <v>343</v>
      </c>
      <c r="B175" s="29">
        <v>131</v>
      </c>
      <c r="C175" s="29">
        <v>3</v>
      </c>
      <c r="D175" s="29">
        <v>128</v>
      </c>
      <c r="E175" s="29" t="s">
        <v>2072</v>
      </c>
      <c r="F175" s="29">
        <v>2.2900763358778602</v>
      </c>
      <c r="G175" s="29">
        <v>97.709923664122101</v>
      </c>
    </row>
    <row r="176" spans="1:7" x14ac:dyDescent="0.25">
      <c r="A176" t="s">
        <v>344</v>
      </c>
      <c r="B176" s="29">
        <v>131</v>
      </c>
      <c r="C176" s="29">
        <v>3</v>
      </c>
      <c r="D176" s="29">
        <v>128</v>
      </c>
      <c r="E176" s="29" t="s">
        <v>2072</v>
      </c>
      <c r="F176" s="29">
        <v>2.2900763358778602</v>
      </c>
      <c r="G176" s="29">
        <v>97.709923664122101</v>
      </c>
    </row>
    <row r="177" spans="1:7" x14ac:dyDescent="0.25">
      <c r="A177" t="s">
        <v>345</v>
      </c>
      <c r="B177" s="29">
        <v>4706</v>
      </c>
      <c r="C177" s="29">
        <v>385</v>
      </c>
      <c r="D177" s="29">
        <v>4321</v>
      </c>
      <c r="E177" s="29" t="s">
        <v>2072</v>
      </c>
      <c r="F177" s="29">
        <v>8.1810454738631506</v>
      </c>
      <c r="G177" s="29">
        <v>91.818954526136807</v>
      </c>
    </row>
    <row r="178" spans="1:7" x14ac:dyDescent="0.25">
      <c r="A178" t="s">
        <v>346</v>
      </c>
      <c r="B178" s="29">
        <v>154</v>
      </c>
      <c r="C178" s="29">
        <v>96</v>
      </c>
      <c r="D178" s="29">
        <v>58</v>
      </c>
      <c r="E178" s="29" t="s">
        <v>2072</v>
      </c>
      <c r="F178" s="29">
        <v>62.337662337662302</v>
      </c>
      <c r="G178" s="29">
        <v>37.662337662337599</v>
      </c>
    </row>
    <row r="179" spans="1:7" x14ac:dyDescent="0.25">
      <c r="A179" t="s">
        <v>347</v>
      </c>
      <c r="B179" s="29">
        <v>4548</v>
      </c>
      <c r="C179" s="29">
        <v>289</v>
      </c>
      <c r="D179" s="29">
        <v>4259</v>
      </c>
      <c r="E179" s="29" t="s">
        <v>2072</v>
      </c>
      <c r="F179" s="29">
        <v>6.3544415127528504</v>
      </c>
      <c r="G179" s="29">
        <v>93.645558487247101</v>
      </c>
    </row>
    <row r="180" spans="1:7" x14ac:dyDescent="0.25">
      <c r="A180" t="s">
        <v>348</v>
      </c>
      <c r="B180" s="29">
        <v>4</v>
      </c>
      <c r="C180" s="29" t="s">
        <v>2072</v>
      </c>
      <c r="D180" s="29">
        <v>4</v>
      </c>
      <c r="E180" s="29" t="s">
        <v>2072</v>
      </c>
      <c r="F180" s="29" t="s">
        <v>2072</v>
      </c>
      <c r="G180" s="29">
        <v>100</v>
      </c>
    </row>
    <row r="181" spans="1:7" x14ac:dyDescent="0.25">
      <c r="A181" t="s">
        <v>349</v>
      </c>
      <c r="B181" s="29">
        <v>221</v>
      </c>
      <c r="C181" s="29">
        <v>6</v>
      </c>
      <c r="D181" s="29">
        <v>215</v>
      </c>
      <c r="E181" s="29" t="s">
        <v>2072</v>
      </c>
      <c r="F181" s="29">
        <v>2.71493212669683</v>
      </c>
      <c r="G181" s="29">
        <v>97.285067873303106</v>
      </c>
    </row>
    <row r="182" spans="1:7" x14ac:dyDescent="0.25">
      <c r="A182" t="s">
        <v>350</v>
      </c>
      <c r="B182" s="29">
        <v>8</v>
      </c>
      <c r="C182" s="29">
        <v>2</v>
      </c>
      <c r="D182" s="29">
        <v>6</v>
      </c>
      <c r="E182" s="29" t="s">
        <v>2072</v>
      </c>
      <c r="F182" s="29">
        <v>25</v>
      </c>
      <c r="G182" s="29">
        <v>75</v>
      </c>
    </row>
    <row r="183" spans="1:7" x14ac:dyDescent="0.25">
      <c r="A183" t="s">
        <v>351</v>
      </c>
      <c r="B183" s="29">
        <v>213</v>
      </c>
      <c r="C183" s="29">
        <v>4</v>
      </c>
      <c r="D183" s="29">
        <v>209</v>
      </c>
      <c r="E183" s="29" t="s">
        <v>2072</v>
      </c>
      <c r="F183" s="29">
        <v>1.87793427230046</v>
      </c>
      <c r="G183" s="29">
        <v>98.122065727699507</v>
      </c>
    </row>
    <row r="184" spans="1:7" x14ac:dyDescent="0.25">
      <c r="A184" t="s">
        <v>352</v>
      </c>
      <c r="B184" s="29">
        <v>57983</v>
      </c>
      <c r="C184" s="29">
        <v>4264</v>
      </c>
      <c r="D184" s="29">
        <v>53676</v>
      </c>
      <c r="E184" s="29">
        <v>43</v>
      </c>
      <c r="F184" s="29">
        <v>7.3593372454262997</v>
      </c>
      <c r="G184" s="29">
        <v>92.640662754573697</v>
      </c>
    </row>
    <row r="185" spans="1:7" x14ac:dyDescent="0.25">
      <c r="A185" t="s">
        <v>353</v>
      </c>
      <c r="B185" s="29">
        <v>1800</v>
      </c>
      <c r="C185" s="29">
        <v>940</v>
      </c>
      <c r="D185" s="29">
        <v>859</v>
      </c>
      <c r="E185" s="29">
        <v>1</v>
      </c>
      <c r="F185" s="29">
        <v>52.251250694830397</v>
      </c>
      <c r="G185" s="29">
        <v>47.748749305169497</v>
      </c>
    </row>
    <row r="186" spans="1:7" x14ac:dyDescent="0.25">
      <c r="A186" t="s">
        <v>354</v>
      </c>
      <c r="B186" s="29">
        <v>56179</v>
      </c>
      <c r="C186" s="29">
        <v>3324</v>
      </c>
      <c r="D186" s="29">
        <v>52813</v>
      </c>
      <c r="E186" s="29">
        <v>42</v>
      </c>
      <c r="F186" s="29">
        <v>5.9212284233215096</v>
      </c>
      <c r="G186" s="29">
        <v>94.078771576678406</v>
      </c>
    </row>
    <row r="187" spans="1:7" x14ac:dyDescent="0.25">
      <c r="A187" t="s">
        <v>355</v>
      </c>
      <c r="B187" s="29">
        <v>4</v>
      </c>
      <c r="C187" s="29" t="s">
        <v>2072</v>
      </c>
      <c r="D187" s="29">
        <v>4</v>
      </c>
      <c r="E187" s="29" t="s">
        <v>2072</v>
      </c>
      <c r="F187" s="29" t="s">
        <v>2072</v>
      </c>
      <c r="G187" s="29">
        <v>100</v>
      </c>
    </row>
    <row r="188" spans="1:7" x14ac:dyDescent="0.25">
      <c r="A188" t="s">
        <v>356</v>
      </c>
      <c r="B188" s="29">
        <v>136</v>
      </c>
      <c r="C188" s="29" t="s">
        <v>2072</v>
      </c>
      <c r="D188" s="29">
        <v>136</v>
      </c>
      <c r="E188" s="29" t="s">
        <v>2072</v>
      </c>
      <c r="F188" s="29" t="s">
        <v>2072</v>
      </c>
      <c r="G188" s="29">
        <v>100</v>
      </c>
    </row>
    <row r="189" spans="1:7" x14ac:dyDescent="0.25">
      <c r="A189" t="s">
        <v>357</v>
      </c>
      <c r="B189" s="29">
        <v>136</v>
      </c>
      <c r="C189" s="29" t="s">
        <v>2072</v>
      </c>
      <c r="D189" s="29">
        <v>136</v>
      </c>
      <c r="E189" s="29" t="s">
        <v>2072</v>
      </c>
      <c r="F189" s="29" t="s">
        <v>2072</v>
      </c>
      <c r="G189" s="29">
        <v>100</v>
      </c>
    </row>
    <row r="190" spans="1:7" x14ac:dyDescent="0.25">
      <c r="A190" t="s">
        <v>358</v>
      </c>
      <c r="B190" s="29">
        <v>3805</v>
      </c>
      <c r="C190" s="29">
        <v>279</v>
      </c>
      <c r="D190" s="29">
        <v>3525</v>
      </c>
      <c r="E190" s="29">
        <v>1</v>
      </c>
      <c r="F190" s="29">
        <v>7.3343848580441602</v>
      </c>
      <c r="G190" s="29">
        <v>92.665615141955797</v>
      </c>
    </row>
    <row r="191" spans="1:7" x14ac:dyDescent="0.25">
      <c r="A191" t="s">
        <v>359</v>
      </c>
      <c r="B191" s="29">
        <v>97</v>
      </c>
      <c r="C191" s="29">
        <v>45</v>
      </c>
      <c r="D191" s="29">
        <v>52</v>
      </c>
      <c r="E191" s="29" t="s">
        <v>2072</v>
      </c>
      <c r="F191" s="29">
        <v>46.391752577319501</v>
      </c>
      <c r="G191" s="29">
        <v>53.6082474226804</v>
      </c>
    </row>
    <row r="192" spans="1:7" x14ac:dyDescent="0.25">
      <c r="A192" t="s">
        <v>360</v>
      </c>
      <c r="B192" s="29">
        <v>3708</v>
      </c>
      <c r="C192" s="29">
        <v>234</v>
      </c>
      <c r="D192" s="29">
        <v>3473</v>
      </c>
      <c r="E192" s="29">
        <v>1</v>
      </c>
      <c r="F192" s="29">
        <v>6.3123819800377596</v>
      </c>
      <c r="G192" s="29">
        <v>93.687618019962201</v>
      </c>
    </row>
    <row r="193" spans="1:7" x14ac:dyDescent="0.25">
      <c r="A193" t="s">
        <v>361</v>
      </c>
      <c r="B193" s="29">
        <v>1196</v>
      </c>
      <c r="C193" s="29">
        <v>68</v>
      </c>
      <c r="D193" s="29">
        <v>1128</v>
      </c>
      <c r="E193" s="29" t="s">
        <v>2072</v>
      </c>
      <c r="F193" s="29">
        <v>5.6856187290969897</v>
      </c>
      <c r="G193" s="29">
        <v>94.314381270902999</v>
      </c>
    </row>
    <row r="194" spans="1:7" x14ac:dyDescent="0.25">
      <c r="A194" t="s">
        <v>362</v>
      </c>
      <c r="B194" s="29">
        <v>24</v>
      </c>
      <c r="C194" s="29">
        <v>8</v>
      </c>
      <c r="D194" s="29">
        <v>16</v>
      </c>
      <c r="E194" s="29" t="s">
        <v>2072</v>
      </c>
      <c r="F194" s="29">
        <v>33.3333333333333</v>
      </c>
      <c r="G194" s="29">
        <v>66.6666666666666</v>
      </c>
    </row>
    <row r="195" spans="1:7" x14ac:dyDescent="0.25">
      <c r="A195" t="s">
        <v>363</v>
      </c>
      <c r="B195" s="29">
        <v>1172</v>
      </c>
      <c r="C195" s="29">
        <v>60</v>
      </c>
      <c r="D195" s="29">
        <v>1112</v>
      </c>
      <c r="E195" s="29" t="s">
        <v>2072</v>
      </c>
      <c r="F195" s="29">
        <v>5.1194539249146702</v>
      </c>
      <c r="G195" s="29">
        <v>94.880546075085306</v>
      </c>
    </row>
    <row r="196" spans="1:7" x14ac:dyDescent="0.25">
      <c r="A196" t="s">
        <v>364</v>
      </c>
      <c r="B196" s="29">
        <v>1398</v>
      </c>
      <c r="C196" s="29">
        <v>91</v>
      </c>
      <c r="D196" s="29">
        <v>1307</v>
      </c>
      <c r="E196" s="29" t="s">
        <v>2072</v>
      </c>
      <c r="F196" s="29">
        <v>6.5092989985693803</v>
      </c>
      <c r="G196" s="29">
        <v>93.490701001430594</v>
      </c>
    </row>
    <row r="197" spans="1:7" x14ac:dyDescent="0.25">
      <c r="A197" t="s">
        <v>365</v>
      </c>
      <c r="B197" s="29">
        <v>26</v>
      </c>
      <c r="C197" s="29">
        <v>14</v>
      </c>
      <c r="D197" s="29">
        <v>12</v>
      </c>
      <c r="E197" s="29" t="s">
        <v>2072</v>
      </c>
      <c r="F197" s="29">
        <v>53.846153846153797</v>
      </c>
      <c r="G197" s="29">
        <v>46.153846153846096</v>
      </c>
    </row>
    <row r="198" spans="1:7" x14ac:dyDescent="0.25">
      <c r="A198" t="s">
        <v>366</v>
      </c>
      <c r="B198" s="29">
        <v>1372</v>
      </c>
      <c r="C198" s="29">
        <v>77</v>
      </c>
      <c r="D198" s="29">
        <v>1295</v>
      </c>
      <c r="E198" s="29" t="s">
        <v>2072</v>
      </c>
      <c r="F198" s="29">
        <v>5.6122448979591804</v>
      </c>
      <c r="G198" s="29">
        <v>94.387755102040799</v>
      </c>
    </row>
    <row r="199" spans="1:7" x14ac:dyDescent="0.25">
      <c r="A199" t="s">
        <v>367</v>
      </c>
      <c r="B199" s="29">
        <v>3844</v>
      </c>
      <c r="C199" s="29">
        <v>268</v>
      </c>
      <c r="D199" s="29">
        <v>3538</v>
      </c>
      <c r="E199" s="29">
        <v>38</v>
      </c>
      <c r="F199" s="29">
        <v>7.0415133998949004</v>
      </c>
      <c r="G199" s="29">
        <v>92.958486600105005</v>
      </c>
    </row>
    <row r="200" spans="1:7" x14ac:dyDescent="0.25">
      <c r="A200" t="s">
        <v>368</v>
      </c>
      <c r="B200" s="29">
        <v>142</v>
      </c>
      <c r="C200" s="29">
        <v>75</v>
      </c>
      <c r="D200" s="29">
        <v>67</v>
      </c>
      <c r="E200" s="29" t="s">
        <v>2072</v>
      </c>
      <c r="F200" s="29">
        <v>52.816901408450697</v>
      </c>
      <c r="G200" s="29">
        <v>47.183098591549196</v>
      </c>
    </row>
    <row r="201" spans="1:7" x14ac:dyDescent="0.25">
      <c r="A201" t="s">
        <v>369</v>
      </c>
      <c r="B201" s="29">
        <v>3702</v>
      </c>
      <c r="C201" s="29">
        <v>193</v>
      </c>
      <c r="D201" s="29">
        <v>3471</v>
      </c>
      <c r="E201" s="29">
        <v>38</v>
      </c>
      <c r="F201" s="29">
        <v>5.2674672489082903</v>
      </c>
      <c r="G201" s="29">
        <v>94.732532751091696</v>
      </c>
    </row>
    <row r="202" spans="1:7" x14ac:dyDescent="0.25">
      <c r="A202" t="s">
        <v>370</v>
      </c>
      <c r="B202" s="29">
        <v>3272</v>
      </c>
      <c r="C202" s="29">
        <v>233</v>
      </c>
      <c r="D202" s="29">
        <v>3038</v>
      </c>
      <c r="E202" s="29">
        <v>1</v>
      </c>
      <c r="F202" s="29">
        <v>7.1232039131763898</v>
      </c>
      <c r="G202" s="29">
        <v>92.876796086823603</v>
      </c>
    </row>
    <row r="203" spans="1:7" x14ac:dyDescent="0.25">
      <c r="A203" t="s">
        <v>371</v>
      </c>
      <c r="B203" s="29">
        <v>118</v>
      </c>
      <c r="C203" s="29">
        <v>74</v>
      </c>
      <c r="D203" s="29">
        <v>44</v>
      </c>
      <c r="E203" s="29" t="s">
        <v>2072</v>
      </c>
      <c r="F203" s="29">
        <v>62.711864406779597</v>
      </c>
      <c r="G203" s="29">
        <v>37.288135593220296</v>
      </c>
    </row>
    <row r="204" spans="1:7" x14ac:dyDescent="0.25">
      <c r="A204" t="s">
        <v>372</v>
      </c>
      <c r="B204" s="29">
        <v>3154</v>
      </c>
      <c r="C204" s="29">
        <v>159</v>
      </c>
      <c r="D204" s="29">
        <v>2994</v>
      </c>
      <c r="E204" s="29">
        <v>1</v>
      </c>
      <c r="F204" s="29">
        <v>5.0428163653663098</v>
      </c>
      <c r="G204" s="29">
        <v>94.957183634633594</v>
      </c>
    </row>
    <row r="205" spans="1:7" x14ac:dyDescent="0.25">
      <c r="A205" t="s">
        <v>373</v>
      </c>
      <c r="B205" s="29">
        <v>6297</v>
      </c>
      <c r="C205" s="29">
        <v>510</v>
      </c>
      <c r="D205" s="29">
        <v>5787</v>
      </c>
      <c r="E205" s="29" t="s">
        <v>2072</v>
      </c>
      <c r="F205" s="29">
        <v>8.0990948070509692</v>
      </c>
      <c r="G205" s="29">
        <v>91.900905192948997</v>
      </c>
    </row>
    <row r="206" spans="1:7" x14ac:dyDescent="0.25">
      <c r="A206" t="s">
        <v>374</v>
      </c>
      <c r="B206" s="29">
        <v>205</v>
      </c>
      <c r="C206" s="29">
        <v>137</v>
      </c>
      <c r="D206" s="29">
        <v>68</v>
      </c>
      <c r="E206" s="29" t="s">
        <v>2072</v>
      </c>
      <c r="F206" s="29">
        <v>66.829268292682897</v>
      </c>
      <c r="G206" s="29">
        <v>33.170731707317003</v>
      </c>
    </row>
    <row r="207" spans="1:7" x14ac:dyDescent="0.25">
      <c r="A207" t="s">
        <v>375</v>
      </c>
      <c r="B207" s="29">
        <v>6092</v>
      </c>
      <c r="C207" s="29">
        <v>373</v>
      </c>
      <c r="D207" s="29">
        <v>5719</v>
      </c>
      <c r="E207" s="29" t="s">
        <v>2072</v>
      </c>
      <c r="F207" s="29">
        <v>6.1227839789888296</v>
      </c>
      <c r="G207" s="29">
        <v>93.877216021011094</v>
      </c>
    </row>
    <row r="208" spans="1:7" x14ac:dyDescent="0.25">
      <c r="A208" t="s">
        <v>376</v>
      </c>
      <c r="B208" s="29">
        <v>16142</v>
      </c>
      <c r="C208" s="29">
        <v>1283</v>
      </c>
      <c r="D208" s="29">
        <v>14858</v>
      </c>
      <c r="E208" s="29">
        <v>1</v>
      </c>
      <c r="F208" s="29">
        <v>7.9487020630691996</v>
      </c>
      <c r="G208" s="29">
        <v>92.051297936930794</v>
      </c>
    </row>
    <row r="209" spans="1:7" x14ac:dyDescent="0.25">
      <c r="A209" t="s">
        <v>377</v>
      </c>
      <c r="B209" s="29">
        <v>461</v>
      </c>
      <c r="C209" s="29">
        <v>230</v>
      </c>
      <c r="D209" s="29">
        <v>231</v>
      </c>
      <c r="E209" s="29" t="s">
        <v>2072</v>
      </c>
      <c r="F209" s="29">
        <v>49.891540130151803</v>
      </c>
      <c r="G209" s="29">
        <v>50.108459869848097</v>
      </c>
    </row>
    <row r="210" spans="1:7" x14ac:dyDescent="0.25">
      <c r="A210" t="s">
        <v>378</v>
      </c>
      <c r="B210" s="29">
        <v>15681</v>
      </c>
      <c r="C210" s="29">
        <v>1053</v>
      </c>
      <c r="D210" s="29">
        <v>14627</v>
      </c>
      <c r="E210" s="29">
        <v>1</v>
      </c>
      <c r="F210" s="29">
        <v>6.7155612244897904</v>
      </c>
      <c r="G210" s="29">
        <v>93.284438775510196</v>
      </c>
    </row>
    <row r="211" spans="1:7" x14ac:dyDescent="0.25">
      <c r="A211" t="s">
        <v>379</v>
      </c>
      <c r="B211" s="29">
        <v>2592</v>
      </c>
      <c r="C211" s="29">
        <v>172</v>
      </c>
      <c r="D211" s="29">
        <v>2420</v>
      </c>
      <c r="E211" s="29" t="s">
        <v>2072</v>
      </c>
      <c r="F211" s="29">
        <v>6.6358024691358004</v>
      </c>
      <c r="G211" s="29">
        <v>93.364197530864203</v>
      </c>
    </row>
    <row r="212" spans="1:7" x14ac:dyDescent="0.25">
      <c r="A212" t="s">
        <v>380</v>
      </c>
      <c r="B212" s="29">
        <v>76</v>
      </c>
      <c r="C212" s="29">
        <v>37</v>
      </c>
      <c r="D212" s="29">
        <v>39</v>
      </c>
      <c r="E212" s="29" t="s">
        <v>2072</v>
      </c>
      <c r="F212" s="29">
        <v>48.684210526315702</v>
      </c>
      <c r="G212" s="29">
        <v>51.315789473684198</v>
      </c>
    </row>
    <row r="213" spans="1:7" x14ac:dyDescent="0.25">
      <c r="A213" t="s">
        <v>381</v>
      </c>
      <c r="B213" s="29">
        <v>2516</v>
      </c>
      <c r="C213" s="29">
        <v>135</v>
      </c>
      <c r="D213" s="29">
        <v>2381</v>
      </c>
      <c r="E213" s="29" t="s">
        <v>2072</v>
      </c>
      <c r="F213" s="29">
        <v>5.3656597774244803</v>
      </c>
      <c r="G213" s="29">
        <v>94.634340222575503</v>
      </c>
    </row>
    <row r="214" spans="1:7" x14ac:dyDescent="0.25">
      <c r="A214" t="s">
        <v>382</v>
      </c>
      <c r="B214" s="29">
        <v>4939</v>
      </c>
      <c r="C214" s="29">
        <v>405</v>
      </c>
      <c r="D214" s="29">
        <v>4532</v>
      </c>
      <c r="E214" s="29">
        <v>2</v>
      </c>
      <c r="F214" s="29">
        <v>8.2033623658091894</v>
      </c>
      <c r="G214" s="29">
        <v>91.796637634190802</v>
      </c>
    </row>
    <row r="215" spans="1:7" x14ac:dyDescent="0.25">
      <c r="A215" t="s">
        <v>383</v>
      </c>
      <c r="B215" s="29">
        <v>158</v>
      </c>
      <c r="C215" s="29">
        <v>98</v>
      </c>
      <c r="D215" s="29">
        <v>60</v>
      </c>
      <c r="E215" s="29" t="s">
        <v>2072</v>
      </c>
      <c r="F215" s="29">
        <v>62.025316455696199</v>
      </c>
      <c r="G215" s="29">
        <v>37.974683544303801</v>
      </c>
    </row>
    <row r="216" spans="1:7" x14ac:dyDescent="0.25">
      <c r="A216" t="s">
        <v>384</v>
      </c>
      <c r="B216" s="29">
        <v>4781</v>
      </c>
      <c r="C216" s="29">
        <v>307</v>
      </c>
      <c r="D216" s="29">
        <v>4472</v>
      </c>
      <c r="E216" s="29">
        <v>2</v>
      </c>
      <c r="F216" s="29">
        <v>6.4239380623561404</v>
      </c>
      <c r="G216" s="29">
        <v>93.5760619376438</v>
      </c>
    </row>
    <row r="217" spans="1:7" x14ac:dyDescent="0.25">
      <c r="A217" t="s">
        <v>385</v>
      </c>
      <c r="B217" s="29">
        <v>9745</v>
      </c>
      <c r="C217" s="29">
        <v>742</v>
      </c>
      <c r="D217" s="29">
        <v>8991</v>
      </c>
      <c r="E217" s="29">
        <v>12</v>
      </c>
      <c r="F217" s="29">
        <v>7.6235487516695697</v>
      </c>
      <c r="G217" s="29">
        <v>92.376451248330397</v>
      </c>
    </row>
    <row r="218" spans="1:7" x14ac:dyDescent="0.25">
      <c r="A218" t="s">
        <v>386</v>
      </c>
      <c r="B218" s="29">
        <v>311</v>
      </c>
      <c r="C218" s="29">
        <v>171</v>
      </c>
      <c r="D218" s="29">
        <v>140</v>
      </c>
      <c r="E218" s="29" t="s">
        <v>2072</v>
      </c>
      <c r="F218" s="29">
        <v>54.9839228295819</v>
      </c>
      <c r="G218" s="29">
        <v>45.016077170418001</v>
      </c>
    </row>
    <row r="219" spans="1:7" x14ac:dyDescent="0.25">
      <c r="A219" t="s">
        <v>387</v>
      </c>
      <c r="B219" s="29">
        <v>9434</v>
      </c>
      <c r="C219" s="29">
        <v>571</v>
      </c>
      <c r="D219" s="29">
        <v>8851</v>
      </c>
      <c r="E219" s="29">
        <v>12</v>
      </c>
      <c r="F219" s="29">
        <v>6.0602844406707703</v>
      </c>
      <c r="G219" s="29">
        <v>93.939715559329201</v>
      </c>
    </row>
    <row r="220" spans="1:7" x14ac:dyDescent="0.25">
      <c r="A220" t="s">
        <v>388</v>
      </c>
      <c r="B220" s="29">
        <v>143</v>
      </c>
      <c r="C220" s="29">
        <v>4</v>
      </c>
      <c r="D220" s="29">
        <v>139</v>
      </c>
      <c r="E220" s="29" t="s">
        <v>2072</v>
      </c>
      <c r="F220" s="29">
        <v>2.79720279720279</v>
      </c>
      <c r="G220" s="29">
        <v>97.2027972027972</v>
      </c>
    </row>
    <row r="221" spans="1:7" x14ac:dyDescent="0.25">
      <c r="A221" t="s">
        <v>389</v>
      </c>
      <c r="B221" s="29">
        <v>143</v>
      </c>
      <c r="C221" s="29">
        <v>4</v>
      </c>
      <c r="D221" s="29">
        <v>139</v>
      </c>
      <c r="E221" s="29" t="s">
        <v>2072</v>
      </c>
      <c r="F221" s="29">
        <v>2.79720279720279</v>
      </c>
      <c r="G221" s="29">
        <v>97.2027972027972</v>
      </c>
    </row>
    <row r="222" spans="1:7" x14ac:dyDescent="0.25">
      <c r="A222" t="s">
        <v>390</v>
      </c>
      <c r="B222" s="29">
        <v>143</v>
      </c>
      <c r="C222" s="29">
        <v>6</v>
      </c>
      <c r="D222" s="29">
        <v>137</v>
      </c>
      <c r="E222" s="29" t="s">
        <v>2072</v>
      </c>
      <c r="F222" s="29">
        <v>4.1958041958041896</v>
      </c>
      <c r="G222" s="29">
        <v>95.8041958041958</v>
      </c>
    </row>
    <row r="223" spans="1:7" x14ac:dyDescent="0.25">
      <c r="A223" t="s">
        <v>391</v>
      </c>
      <c r="B223" s="29">
        <v>143</v>
      </c>
      <c r="C223" s="29">
        <v>6</v>
      </c>
      <c r="D223" s="29">
        <v>137</v>
      </c>
      <c r="E223" s="29" t="s">
        <v>2072</v>
      </c>
      <c r="F223" s="29">
        <v>4.1958041958041896</v>
      </c>
      <c r="G223" s="29">
        <v>95.8041958041958</v>
      </c>
    </row>
    <row r="224" spans="1:7" x14ac:dyDescent="0.25">
      <c r="A224" t="s">
        <v>392</v>
      </c>
      <c r="B224" s="29">
        <v>4664</v>
      </c>
      <c r="C224" s="29">
        <v>383</v>
      </c>
      <c r="D224" s="29">
        <v>4281</v>
      </c>
      <c r="E224" s="29" t="s">
        <v>2072</v>
      </c>
      <c r="F224" s="29">
        <v>8.2118353344768398</v>
      </c>
      <c r="G224" s="29">
        <v>91.788164665523098</v>
      </c>
    </row>
    <row r="225" spans="1:7" x14ac:dyDescent="0.25">
      <c r="A225" t="s">
        <v>393</v>
      </c>
      <c r="B225" s="29">
        <v>162</v>
      </c>
      <c r="C225" s="29">
        <v>93</v>
      </c>
      <c r="D225" s="29">
        <v>69</v>
      </c>
      <c r="E225" s="29" t="s">
        <v>2072</v>
      </c>
      <c r="F225" s="29">
        <v>57.407407407407398</v>
      </c>
      <c r="G225" s="29">
        <v>42.592592592592503</v>
      </c>
    </row>
    <row r="226" spans="1:7" x14ac:dyDescent="0.25">
      <c r="A226" t="s">
        <v>394</v>
      </c>
      <c r="B226" s="29">
        <v>4502</v>
      </c>
      <c r="C226" s="29">
        <v>290</v>
      </c>
      <c r="D226" s="29">
        <v>4212</v>
      </c>
      <c r="E226" s="29" t="s">
        <v>2072</v>
      </c>
      <c r="F226" s="29">
        <v>6.4415815193247399</v>
      </c>
      <c r="G226" s="29">
        <v>93.558418480675201</v>
      </c>
    </row>
    <row r="227" spans="1:7" x14ac:dyDescent="0.25">
      <c r="A227" t="s">
        <v>395</v>
      </c>
      <c r="B227" s="29">
        <v>207</v>
      </c>
      <c r="C227" s="29">
        <v>5</v>
      </c>
      <c r="D227" s="29">
        <v>202</v>
      </c>
      <c r="E227" s="29" t="s">
        <v>2072</v>
      </c>
      <c r="F227" s="29">
        <v>2.4154589371980602</v>
      </c>
      <c r="G227" s="29">
        <v>97.584541062801904</v>
      </c>
    </row>
    <row r="228" spans="1:7" x14ac:dyDescent="0.25">
      <c r="A228" t="s">
        <v>396</v>
      </c>
      <c r="B228" s="29">
        <v>6</v>
      </c>
      <c r="C228" s="29">
        <v>2</v>
      </c>
      <c r="D228" s="29">
        <v>4</v>
      </c>
      <c r="E228" s="29" t="s">
        <v>2072</v>
      </c>
      <c r="F228" s="29">
        <v>33.3333333333333</v>
      </c>
      <c r="G228" s="29">
        <v>66.6666666666666</v>
      </c>
    </row>
    <row r="229" spans="1:7" x14ac:dyDescent="0.25">
      <c r="A229" t="s">
        <v>397</v>
      </c>
      <c r="B229" s="29">
        <v>201</v>
      </c>
      <c r="C229" s="29">
        <v>3</v>
      </c>
      <c r="D229" s="29">
        <v>198</v>
      </c>
      <c r="E229" s="29" t="s">
        <v>2072</v>
      </c>
      <c r="F229" s="29">
        <v>1.4925373134328299</v>
      </c>
      <c r="G229" s="29">
        <v>98.507462686567095</v>
      </c>
    </row>
    <row r="230" spans="1:7" x14ac:dyDescent="0.25">
      <c r="A230" t="s">
        <v>398</v>
      </c>
      <c r="B230" s="29">
        <v>58525</v>
      </c>
      <c r="C230" s="29">
        <v>4449</v>
      </c>
      <c r="D230" s="29">
        <v>54021</v>
      </c>
      <c r="E230" s="29">
        <v>55</v>
      </c>
      <c r="F230" s="29">
        <v>7.6090302719343201</v>
      </c>
      <c r="G230" s="29">
        <v>92.390969728065599</v>
      </c>
    </row>
    <row r="231" spans="1:7" x14ac:dyDescent="0.25">
      <c r="A231" t="s">
        <v>399</v>
      </c>
      <c r="B231" s="29">
        <v>1786</v>
      </c>
      <c r="C231" s="29">
        <v>984</v>
      </c>
      <c r="D231" s="29">
        <v>802</v>
      </c>
      <c r="E231" s="29" t="s">
        <v>2072</v>
      </c>
      <c r="F231" s="29">
        <v>55.095184770436703</v>
      </c>
      <c r="G231" s="29">
        <v>44.904815229563198</v>
      </c>
    </row>
    <row r="232" spans="1:7" x14ac:dyDescent="0.25">
      <c r="A232" t="s">
        <v>400</v>
      </c>
      <c r="B232" s="29">
        <v>56739</v>
      </c>
      <c r="C232" s="29">
        <v>3465</v>
      </c>
      <c r="D232" s="29">
        <v>53219</v>
      </c>
      <c r="E232" s="29">
        <v>55</v>
      </c>
      <c r="F232" s="29">
        <v>6.1128360736715797</v>
      </c>
      <c r="G232" s="29">
        <v>93.887163926328398</v>
      </c>
    </row>
    <row r="233" spans="1:7" x14ac:dyDescent="0.25">
      <c r="A233" t="s">
        <v>1947</v>
      </c>
      <c r="B233" s="29">
        <v>138</v>
      </c>
      <c r="C233" s="29" t="s">
        <v>2072</v>
      </c>
      <c r="D233" s="29">
        <v>138</v>
      </c>
      <c r="E233" s="29" t="s">
        <v>2072</v>
      </c>
      <c r="F233" s="29" t="s">
        <v>2072</v>
      </c>
      <c r="G233" s="29">
        <v>100</v>
      </c>
    </row>
    <row r="234" spans="1:7" x14ac:dyDescent="0.25">
      <c r="A234" t="s">
        <v>1948</v>
      </c>
      <c r="B234" s="29">
        <v>138</v>
      </c>
      <c r="C234" s="29" t="s">
        <v>2072</v>
      </c>
      <c r="D234" s="29">
        <v>138</v>
      </c>
      <c r="E234" s="29" t="s">
        <v>2072</v>
      </c>
      <c r="F234" s="29" t="s">
        <v>2072</v>
      </c>
      <c r="G234" s="29">
        <v>100</v>
      </c>
    </row>
    <row r="235" spans="1:7" x14ac:dyDescent="0.25">
      <c r="A235" t="s">
        <v>401</v>
      </c>
      <c r="B235" s="29">
        <v>3735</v>
      </c>
      <c r="C235" s="29">
        <v>267</v>
      </c>
      <c r="D235" s="29">
        <v>3467</v>
      </c>
      <c r="E235" s="29">
        <v>1</v>
      </c>
      <c r="F235" s="29">
        <v>7.1505088377075499</v>
      </c>
      <c r="G235" s="29">
        <v>92.849491162292395</v>
      </c>
    </row>
    <row r="236" spans="1:7" x14ac:dyDescent="0.25">
      <c r="A236" t="s">
        <v>402</v>
      </c>
      <c r="B236" s="29">
        <v>109</v>
      </c>
      <c r="C236" s="29">
        <v>56</v>
      </c>
      <c r="D236" s="29">
        <v>53</v>
      </c>
      <c r="E236" s="29" t="s">
        <v>2072</v>
      </c>
      <c r="F236" s="29">
        <v>51.376146788990802</v>
      </c>
      <c r="G236" s="29">
        <v>48.623853211009099</v>
      </c>
    </row>
    <row r="237" spans="1:7" x14ac:dyDescent="0.25">
      <c r="A237" t="s">
        <v>403</v>
      </c>
      <c r="B237" s="29">
        <v>3626</v>
      </c>
      <c r="C237" s="29">
        <v>211</v>
      </c>
      <c r="D237" s="29">
        <v>3414</v>
      </c>
      <c r="E237" s="29">
        <v>1</v>
      </c>
      <c r="F237" s="29">
        <v>5.8206896551724103</v>
      </c>
      <c r="G237" s="29">
        <v>94.179310344827499</v>
      </c>
    </row>
    <row r="238" spans="1:7" x14ac:dyDescent="0.25">
      <c r="A238" t="s">
        <v>404</v>
      </c>
      <c r="B238" s="29">
        <v>1214</v>
      </c>
      <c r="C238" s="29">
        <v>72</v>
      </c>
      <c r="D238" s="29">
        <v>1142</v>
      </c>
      <c r="E238" s="29" t="s">
        <v>2072</v>
      </c>
      <c r="F238" s="29">
        <v>5.9308072487644097</v>
      </c>
      <c r="G238" s="29">
        <v>94.069192751235505</v>
      </c>
    </row>
    <row r="239" spans="1:7" x14ac:dyDescent="0.25">
      <c r="A239" t="s">
        <v>405</v>
      </c>
      <c r="B239" s="29">
        <v>34</v>
      </c>
      <c r="C239" s="29">
        <v>14</v>
      </c>
      <c r="D239" s="29">
        <v>20</v>
      </c>
      <c r="E239" s="29" t="s">
        <v>2072</v>
      </c>
      <c r="F239" s="29">
        <v>41.176470588235198</v>
      </c>
      <c r="G239" s="29">
        <v>58.823529411764703</v>
      </c>
    </row>
    <row r="240" spans="1:7" x14ac:dyDescent="0.25">
      <c r="A240" t="s">
        <v>406</v>
      </c>
      <c r="B240" s="29">
        <v>1180</v>
      </c>
      <c r="C240" s="29">
        <v>58</v>
      </c>
      <c r="D240" s="29">
        <v>1122</v>
      </c>
      <c r="E240" s="29" t="s">
        <v>2072</v>
      </c>
      <c r="F240" s="29">
        <v>4.9152542372881296</v>
      </c>
      <c r="G240" s="29">
        <v>95.084745762711805</v>
      </c>
    </row>
    <row r="241" spans="1:7" x14ac:dyDescent="0.25">
      <c r="A241" t="s">
        <v>407</v>
      </c>
      <c r="B241" s="29">
        <v>1457</v>
      </c>
      <c r="C241" s="29">
        <v>90</v>
      </c>
      <c r="D241" s="29">
        <v>1367</v>
      </c>
      <c r="E241" s="29" t="s">
        <v>2072</v>
      </c>
      <c r="F241" s="29">
        <v>6.1770761839396</v>
      </c>
      <c r="G241" s="29">
        <v>93.822923816060396</v>
      </c>
    </row>
    <row r="242" spans="1:7" x14ac:dyDescent="0.25">
      <c r="A242" t="s">
        <v>408</v>
      </c>
      <c r="B242" s="29">
        <v>50</v>
      </c>
      <c r="C242" s="29">
        <v>22</v>
      </c>
      <c r="D242" s="29">
        <v>28</v>
      </c>
      <c r="E242" s="29" t="s">
        <v>2072</v>
      </c>
      <c r="F242" s="29">
        <v>44</v>
      </c>
      <c r="G242" s="29">
        <v>56</v>
      </c>
    </row>
    <row r="243" spans="1:7" x14ac:dyDescent="0.25">
      <c r="A243" t="s">
        <v>409</v>
      </c>
      <c r="B243" s="29">
        <v>1407</v>
      </c>
      <c r="C243" s="29">
        <v>68</v>
      </c>
      <c r="D243" s="29">
        <v>1339</v>
      </c>
      <c r="E243" s="29" t="s">
        <v>2072</v>
      </c>
      <c r="F243" s="29">
        <v>4.83297796730632</v>
      </c>
      <c r="G243" s="29">
        <v>95.167022032693595</v>
      </c>
    </row>
    <row r="244" spans="1:7" x14ac:dyDescent="0.25">
      <c r="A244" t="s">
        <v>410</v>
      </c>
      <c r="B244" s="29">
        <v>3793</v>
      </c>
      <c r="C244" s="29">
        <v>270</v>
      </c>
      <c r="D244" s="29">
        <v>3500</v>
      </c>
      <c r="E244" s="29">
        <v>23</v>
      </c>
      <c r="F244" s="29">
        <v>7.1618037135278501</v>
      </c>
      <c r="G244" s="29">
        <v>92.838196286472098</v>
      </c>
    </row>
    <row r="245" spans="1:7" x14ac:dyDescent="0.25">
      <c r="A245" t="s">
        <v>411</v>
      </c>
      <c r="B245" s="29">
        <v>140</v>
      </c>
      <c r="C245" s="29">
        <v>74</v>
      </c>
      <c r="D245" s="29">
        <v>66</v>
      </c>
      <c r="E245" s="29" t="s">
        <v>2072</v>
      </c>
      <c r="F245" s="29">
        <v>52.857142857142797</v>
      </c>
      <c r="G245" s="29">
        <v>47.142857142857103</v>
      </c>
    </row>
    <row r="246" spans="1:7" x14ac:dyDescent="0.25">
      <c r="A246" t="s">
        <v>412</v>
      </c>
      <c r="B246" s="29">
        <v>3653</v>
      </c>
      <c r="C246" s="29">
        <v>196</v>
      </c>
      <c r="D246" s="29">
        <v>3434</v>
      </c>
      <c r="E246" s="29">
        <v>23</v>
      </c>
      <c r="F246" s="29">
        <v>5.3994490358126699</v>
      </c>
      <c r="G246" s="29">
        <v>94.600550964187306</v>
      </c>
    </row>
    <row r="247" spans="1:7" x14ac:dyDescent="0.25">
      <c r="A247" t="s">
        <v>413</v>
      </c>
      <c r="B247" s="29">
        <v>3339</v>
      </c>
      <c r="C247" s="29">
        <v>264</v>
      </c>
      <c r="D247" s="29">
        <v>3075</v>
      </c>
      <c r="E247" s="29" t="s">
        <v>2072</v>
      </c>
      <c r="F247" s="29">
        <v>7.9065588499550703</v>
      </c>
      <c r="G247" s="29">
        <v>92.093441150044896</v>
      </c>
    </row>
    <row r="248" spans="1:7" x14ac:dyDescent="0.25">
      <c r="A248" t="s">
        <v>414</v>
      </c>
      <c r="B248" s="29">
        <v>122</v>
      </c>
      <c r="C248" s="29">
        <v>67</v>
      </c>
      <c r="D248" s="29">
        <v>55</v>
      </c>
      <c r="E248" s="29" t="s">
        <v>2072</v>
      </c>
      <c r="F248" s="29">
        <v>54.918032786885199</v>
      </c>
      <c r="G248" s="29">
        <v>45.081967213114702</v>
      </c>
    </row>
    <row r="249" spans="1:7" x14ac:dyDescent="0.25">
      <c r="A249" t="s">
        <v>415</v>
      </c>
      <c r="B249" s="29">
        <v>3217</v>
      </c>
      <c r="C249" s="29">
        <v>197</v>
      </c>
      <c r="D249" s="29">
        <v>3020</v>
      </c>
      <c r="E249" s="29" t="s">
        <v>2072</v>
      </c>
      <c r="F249" s="29">
        <v>6.1237177494560102</v>
      </c>
      <c r="G249" s="29">
        <v>93.876282250543895</v>
      </c>
    </row>
    <row r="250" spans="1:7" x14ac:dyDescent="0.25">
      <c r="A250" t="s">
        <v>416</v>
      </c>
      <c r="B250" s="29">
        <v>6441</v>
      </c>
      <c r="C250" s="29">
        <v>475</v>
      </c>
      <c r="D250" s="29">
        <v>5966</v>
      </c>
      <c r="E250" s="29" t="s">
        <v>2072</v>
      </c>
      <c r="F250" s="29">
        <v>7.3746312684365698</v>
      </c>
      <c r="G250" s="29">
        <v>92.625368731563398</v>
      </c>
    </row>
    <row r="251" spans="1:7" x14ac:dyDescent="0.25">
      <c r="A251" t="s">
        <v>417</v>
      </c>
      <c r="B251" s="29">
        <v>181</v>
      </c>
      <c r="C251" s="29">
        <v>113</v>
      </c>
      <c r="D251" s="29">
        <v>68</v>
      </c>
      <c r="E251" s="29" t="s">
        <v>2072</v>
      </c>
      <c r="F251" s="29">
        <v>62.4309392265193</v>
      </c>
      <c r="G251" s="29">
        <v>37.569060773480601</v>
      </c>
    </row>
    <row r="252" spans="1:7" x14ac:dyDescent="0.25">
      <c r="A252" t="s">
        <v>418</v>
      </c>
      <c r="B252" s="29">
        <v>6260</v>
      </c>
      <c r="C252" s="29">
        <v>362</v>
      </c>
      <c r="D252" s="29">
        <v>5898</v>
      </c>
      <c r="E252" s="29" t="s">
        <v>2072</v>
      </c>
      <c r="F252" s="29">
        <v>5.7827476038338599</v>
      </c>
      <c r="G252" s="29">
        <v>94.217252396166103</v>
      </c>
    </row>
    <row r="253" spans="1:7" x14ac:dyDescent="0.25">
      <c r="A253" t="s">
        <v>419</v>
      </c>
      <c r="B253" s="29">
        <v>16166</v>
      </c>
      <c r="C253" s="29">
        <v>1199</v>
      </c>
      <c r="D253" s="29">
        <v>14962</v>
      </c>
      <c r="E253" s="29">
        <v>5</v>
      </c>
      <c r="F253" s="29">
        <v>7.4190953530103299</v>
      </c>
      <c r="G253" s="29">
        <v>92.580904646989595</v>
      </c>
    </row>
    <row r="254" spans="1:7" x14ac:dyDescent="0.25">
      <c r="A254" t="s">
        <v>420</v>
      </c>
      <c r="B254" s="29">
        <v>510</v>
      </c>
      <c r="C254" s="29">
        <v>262</v>
      </c>
      <c r="D254" s="29">
        <v>248</v>
      </c>
      <c r="E254" s="29" t="s">
        <v>2072</v>
      </c>
      <c r="F254" s="29">
        <v>51.372549019607803</v>
      </c>
      <c r="G254" s="29">
        <v>48.627450980392098</v>
      </c>
    </row>
    <row r="255" spans="1:7" x14ac:dyDescent="0.25">
      <c r="A255" t="s">
        <v>421</v>
      </c>
      <c r="B255" s="29">
        <v>15656</v>
      </c>
      <c r="C255" s="29">
        <v>937</v>
      </c>
      <c r="D255" s="29">
        <v>14714</v>
      </c>
      <c r="E255" s="29">
        <v>5</v>
      </c>
      <c r="F255" s="29">
        <v>5.9868379017315103</v>
      </c>
      <c r="G255" s="29">
        <v>94.013162098268396</v>
      </c>
    </row>
    <row r="256" spans="1:7" x14ac:dyDescent="0.25">
      <c r="A256" t="s">
        <v>422</v>
      </c>
      <c r="B256" s="29">
        <v>2435</v>
      </c>
      <c r="C256" s="29">
        <v>142</v>
      </c>
      <c r="D256" s="29">
        <v>2293</v>
      </c>
      <c r="E256" s="29" t="s">
        <v>2072</v>
      </c>
      <c r="F256" s="29">
        <v>5.8316221765913703</v>
      </c>
      <c r="G256" s="29">
        <v>94.168377823408605</v>
      </c>
    </row>
    <row r="257" spans="1:7" x14ac:dyDescent="0.25">
      <c r="A257" t="s">
        <v>423</v>
      </c>
      <c r="B257" s="29">
        <v>52</v>
      </c>
      <c r="C257" s="29">
        <v>16</v>
      </c>
      <c r="D257" s="29">
        <v>36</v>
      </c>
      <c r="E257" s="29" t="s">
        <v>2072</v>
      </c>
      <c r="F257" s="29">
        <v>30.769230769230699</v>
      </c>
      <c r="G257" s="29">
        <v>69.230769230769198</v>
      </c>
    </row>
    <row r="258" spans="1:7" x14ac:dyDescent="0.25">
      <c r="A258" t="s">
        <v>424</v>
      </c>
      <c r="B258" s="29">
        <v>2383</v>
      </c>
      <c r="C258" s="29">
        <v>126</v>
      </c>
      <c r="D258" s="29">
        <v>2257</v>
      </c>
      <c r="E258" s="29" t="s">
        <v>2072</v>
      </c>
      <c r="F258" s="29">
        <v>5.2874527906000797</v>
      </c>
      <c r="G258" s="29">
        <v>94.712547209399901</v>
      </c>
    </row>
    <row r="259" spans="1:7" x14ac:dyDescent="0.25">
      <c r="A259" t="s">
        <v>425</v>
      </c>
      <c r="B259" s="29">
        <v>4781</v>
      </c>
      <c r="C259" s="29">
        <v>310</v>
      </c>
      <c r="D259" s="29">
        <v>4468</v>
      </c>
      <c r="E259" s="29">
        <v>3</v>
      </c>
      <c r="F259" s="29">
        <v>6.4880703223105902</v>
      </c>
      <c r="G259" s="29">
        <v>93.511929677689395</v>
      </c>
    </row>
    <row r="260" spans="1:7" x14ac:dyDescent="0.25">
      <c r="A260" t="s">
        <v>426</v>
      </c>
      <c r="B260" s="29">
        <v>139</v>
      </c>
      <c r="C260" s="29">
        <v>71</v>
      </c>
      <c r="D260" s="29">
        <v>68</v>
      </c>
      <c r="E260" s="29" t="s">
        <v>2072</v>
      </c>
      <c r="F260" s="29">
        <v>51.079136690647402</v>
      </c>
      <c r="G260" s="29">
        <v>48.920863309352498</v>
      </c>
    </row>
    <row r="261" spans="1:7" x14ac:dyDescent="0.25">
      <c r="A261" t="s">
        <v>427</v>
      </c>
      <c r="B261" s="29">
        <v>4642</v>
      </c>
      <c r="C261" s="29">
        <v>239</v>
      </c>
      <c r="D261" s="29">
        <v>4400</v>
      </c>
      <c r="E261" s="29">
        <v>3</v>
      </c>
      <c r="F261" s="29">
        <v>5.1519724078465101</v>
      </c>
      <c r="G261" s="29">
        <v>94.8480275921534</v>
      </c>
    </row>
    <row r="262" spans="1:7" x14ac:dyDescent="0.25">
      <c r="A262" t="s">
        <v>428</v>
      </c>
      <c r="B262" s="29">
        <v>9495</v>
      </c>
      <c r="C262" s="29">
        <v>682</v>
      </c>
      <c r="D262" s="29">
        <v>8808</v>
      </c>
      <c r="E262" s="29">
        <v>5</v>
      </c>
      <c r="F262" s="29">
        <v>7.1865121180189604</v>
      </c>
      <c r="G262" s="29">
        <v>92.813487881981004</v>
      </c>
    </row>
    <row r="263" spans="1:7" x14ac:dyDescent="0.25">
      <c r="A263" t="s">
        <v>429</v>
      </c>
      <c r="B263" s="29">
        <v>325</v>
      </c>
      <c r="C263" s="29">
        <v>148</v>
      </c>
      <c r="D263" s="29">
        <v>177</v>
      </c>
      <c r="E263" s="29" t="s">
        <v>2072</v>
      </c>
      <c r="F263" s="29">
        <v>45.538461538461497</v>
      </c>
      <c r="G263" s="29">
        <v>54.461538461538403</v>
      </c>
    </row>
    <row r="264" spans="1:7" x14ac:dyDescent="0.25">
      <c r="A264" t="s">
        <v>430</v>
      </c>
      <c r="B264" s="29">
        <v>9170</v>
      </c>
      <c r="C264" s="29">
        <v>534</v>
      </c>
      <c r="D264" s="29">
        <v>8631</v>
      </c>
      <c r="E264" s="29">
        <v>5</v>
      </c>
      <c r="F264" s="29">
        <v>5.8265139116202898</v>
      </c>
      <c r="G264" s="29">
        <v>94.173486088379704</v>
      </c>
    </row>
    <row r="265" spans="1:7" x14ac:dyDescent="0.25">
      <c r="A265" t="s">
        <v>431</v>
      </c>
      <c r="B265" s="29">
        <v>128</v>
      </c>
      <c r="C265" s="29">
        <v>2</v>
      </c>
      <c r="D265" s="29">
        <v>126</v>
      </c>
      <c r="E265" s="29" t="s">
        <v>2072</v>
      </c>
      <c r="F265" s="29">
        <v>1.5625</v>
      </c>
      <c r="G265" s="29">
        <v>98.4375</v>
      </c>
    </row>
    <row r="266" spans="1:7" x14ac:dyDescent="0.25">
      <c r="A266" t="s">
        <v>432</v>
      </c>
      <c r="B266" s="29">
        <v>128</v>
      </c>
      <c r="C266" s="29">
        <v>2</v>
      </c>
      <c r="D266" s="29">
        <v>126</v>
      </c>
      <c r="E266" s="29" t="s">
        <v>2072</v>
      </c>
      <c r="F266" s="29">
        <v>1.5625</v>
      </c>
      <c r="G266" s="29">
        <v>98.4375</v>
      </c>
    </row>
    <row r="267" spans="1:7" x14ac:dyDescent="0.25">
      <c r="A267" t="s">
        <v>433</v>
      </c>
      <c r="B267" s="29">
        <v>157</v>
      </c>
      <c r="C267" s="29">
        <v>2</v>
      </c>
      <c r="D267" s="29">
        <v>155</v>
      </c>
      <c r="E267" s="29" t="s">
        <v>2072</v>
      </c>
      <c r="F267" s="29">
        <v>1.2738853503184699</v>
      </c>
      <c r="G267" s="29">
        <v>98.726114649681506</v>
      </c>
    </row>
    <row r="268" spans="1:7" x14ac:dyDescent="0.25">
      <c r="A268" t="s">
        <v>434</v>
      </c>
      <c r="B268" s="29">
        <v>157</v>
      </c>
      <c r="C268" s="29">
        <v>2</v>
      </c>
      <c r="D268" s="29">
        <v>155</v>
      </c>
      <c r="E268" s="29" t="s">
        <v>2072</v>
      </c>
      <c r="F268" s="29">
        <v>1.2738853503184699</v>
      </c>
      <c r="G268" s="29">
        <v>98.726114649681506</v>
      </c>
    </row>
    <row r="269" spans="1:7" x14ac:dyDescent="0.25">
      <c r="A269" t="s">
        <v>435</v>
      </c>
      <c r="B269" s="29">
        <v>4665</v>
      </c>
      <c r="C269" s="29">
        <v>353</v>
      </c>
      <c r="D269" s="29">
        <v>4312</v>
      </c>
      <c r="E269" s="29" t="s">
        <v>2072</v>
      </c>
      <c r="F269" s="29">
        <v>7.5669882100750199</v>
      </c>
      <c r="G269" s="29">
        <v>92.433011789924905</v>
      </c>
    </row>
    <row r="270" spans="1:7" x14ac:dyDescent="0.25">
      <c r="A270" t="s">
        <v>436</v>
      </c>
      <c r="B270" s="29">
        <v>188</v>
      </c>
      <c r="C270" s="29">
        <v>102</v>
      </c>
      <c r="D270" s="29">
        <v>86</v>
      </c>
      <c r="E270" s="29" t="s">
        <v>2072</v>
      </c>
      <c r="F270" s="29">
        <v>54.255319148936103</v>
      </c>
      <c r="G270" s="29">
        <v>45.744680851063798</v>
      </c>
    </row>
    <row r="271" spans="1:7" x14ac:dyDescent="0.25">
      <c r="A271" t="s">
        <v>437</v>
      </c>
      <c r="B271" s="29">
        <v>4477</v>
      </c>
      <c r="C271" s="29">
        <v>251</v>
      </c>
      <c r="D271" s="29">
        <v>4226</v>
      </c>
      <c r="E271" s="29" t="s">
        <v>2072</v>
      </c>
      <c r="F271" s="29">
        <v>5.6064328791601499</v>
      </c>
      <c r="G271" s="29">
        <v>94.393567120839805</v>
      </c>
    </row>
    <row r="272" spans="1:7" x14ac:dyDescent="0.25">
      <c r="A272" t="s">
        <v>438</v>
      </c>
      <c r="B272" s="29">
        <v>185</v>
      </c>
      <c r="C272" s="29">
        <v>9</v>
      </c>
      <c r="D272" s="29">
        <v>176</v>
      </c>
      <c r="E272" s="29" t="s">
        <v>2072</v>
      </c>
      <c r="F272" s="29">
        <v>4.8648648648648596</v>
      </c>
      <c r="G272" s="29">
        <v>95.135135135135101</v>
      </c>
    </row>
    <row r="273" spans="1:7" x14ac:dyDescent="0.25">
      <c r="A273" t="s">
        <v>439</v>
      </c>
      <c r="B273" s="29">
        <v>6</v>
      </c>
      <c r="C273" s="29">
        <v>2</v>
      </c>
      <c r="D273" s="29">
        <v>4</v>
      </c>
      <c r="E273" s="29" t="s">
        <v>2072</v>
      </c>
      <c r="F273" s="29">
        <v>33.3333333333333</v>
      </c>
      <c r="G273" s="29">
        <v>66.6666666666666</v>
      </c>
    </row>
    <row r="274" spans="1:7" x14ac:dyDescent="0.25">
      <c r="A274" t="s">
        <v>440</v>
      </c>
      <c r="B274" s="29">
        <v>179</v>
      </c>
      <c r="C274" s="29">
        <v>7</v>
      </c>
      <c r="D274" s="29">
        <v>172</v>
      </c>
      <c r="E274" s="29" t="s">
        <v>2072</v>
      </c>
      <c r="F274" s="29">
        <v>3.91061452513966</v>
      </c>
      <c r="G274" s="29">
        <v>96.089385474860293</v>
      </c>
    </row>
    <row r="275" spans="1:7" x14ac:dyDescent="0.25">
      <c r="A275" t="s">
        <v>441</v>
      </c>
      <c r="B275" s="29">
        <v>58066</v>
      </c>
      <c r="C275" s="29">
        <v>4137</v>
      </c>
      <c r="D275" s="29">
        <v>53892</v>
      </c>
      <c r="E275" s="29">
        <v>37</v>
      </c>
      <c r="F275" s="29">
        <v>7.12919402367781</v>
      </c>
      <c r="G275" s="29">
        <v>92.870805976322103</v>
      </c>
    </row>
    <row r="276" spans="1:7" x14ac:dyDescent="0.25">
      <c r="A276" t="s">
        <v>442</v>
      </c>
      <c r="B276" s="29">
        <v>1856</v>
      </c>
      <c r="C276" s="29">
        <v>947</v>
      </c>
      <c r="D276" s="29">
        <v>909</v>
      </c>
      <c r="E276" s="29" t="s">
        <v>2072</v>
      </c>
      <c r="F276" s="29">
        <v>51.023706896551701</v>
      </c>
      <c r="G276" s="29">
        <v>48.976293103448199</v>
      </c>
    </row>
    <row r="277" spans="1:7" x14ac:dyDescent="0.25">
      <c r="A277" t="s">
        <v>443</v>
      </c>
      <c r="B277" s="29">
        <v>56210</v>
      </c>
      <c r="C277" s="29">
        <v>3190</v>
      </c>
      <c r="D277" s="29">
        <v>52983</v>
      </c>
      <c r="E277" s="29">
        <v>37</v>
      </c>
      <c r="F277" s="29">
        <v>5.6788848735157398</v>
      </c>
      <c r="G277" s="29">
        <v>94.321115126484202</v>
      </c>
    </row>
    <row r="278" spans="1:7" x14ac:dyDescent="0.25">
      <c r="A278" t="s">
        <v>1949</v>
      </c>
      <c r="B278" s="29">
        <v>75</v>
      </c>
      <c r="C278" s="29" t="s">
        <v>2072</v>
      </c>
      <c r="D278" s="29">
        <v>75</v>
      </c>
      <c r="E278" s="29" t="s">
        <v>2072</v>
      </c>
      <c r="F278" s="29" t="s">
        <v>2072</v>
      </c>
      <c r="G278" s="29">
        <v>100</v>
      </c>
    </row>
    <row r="279" spans="1:7" x14ac:dyDescent="0.25">
      <c r="A279" t="s">
        <v>1950</v>
      </c>
      <c r="B279" s="29">
        <v>75</v>
      </c>
      <c r="C279" s="29" t="s">
        <v>2072</v>
      </c>
      <c r="D279" s="29">
        <v>75</v>
      </c>
      <c r="E279" s="29" t="s">
        <v>2072</v>
      </c>
      <c r="F279" s="29" t="s">
        <v>2072</v>
      </c>
      <c r="G279" s="29">
        <v>100</v>
      </c>
    </row>
    <row r="280" spans="1:7" x14ac:dyDescent="0.25">
      <c r="A280" t="s">
        <v>444</v>
      </c>
      <c r="B280" s="29">
        <v>3836</v>
      </c>
      <c r="C280" s="29">
        <v>278</v>
      </c>
      <c r="D280" s="29">
        <v>3558</v>
      </c>
      <c r="E280" s="29" t="s">
        <v>2072</v>
      </c>
      <c r="F280" s="29">
        <v>7.2471324296141804</v>
      </c>
      <c r="G280" s="29">
        <v>92.752867570385803</v>
      </c>
    </row>
    <row r="281" spans="1:7" x14ac:dyDescent="0.25">
      <c r="A281" t="s">
        <v>445</v>
      </c>
      <c r="B281" s="29">
        <v>116</v>
      </c>
      <c r="C281" s="29">
        <v>56</v>
      </c>
      <c r="D281" s="29">
        <v>60</v>
      </c>
      <c r="E281" s="29" t="s">
        <v>2072</v>
      </c>
      <c r="F281" s="29">
        <v>48.275862068965502</v>
      </c>
      <c r="G281" s="29">
        <v>51.724137931034399</v>
      </c>
    </row>
    <row r="282" spans="1:7" x14ac:dyDescent="0.25">
      <c r="A282" t="s">
        <v>446</v>
      </c>
      <c r="B282" s="29">
        <v>3720</v>
      </c>
      <c r="C282" s="29">
        <v>222</v>
      </c>
      <c r="D282" s="29">
        <v>3498</v>
      </c>
      <c r="E282" s="29" t="s">
        <v>2072</v>
      </c>
      <c r="F282" s="29">
        <v>5.9677419354838701</v>
      </c>
      <c r="G282" s="29">
        <v>94.0322580645161</v>
      </c>
    </row>
    <row r="283" spans="1:7" x14ac:dyDescent="0.25">
      <c r="A283" t="s">
        <v>447</v>
      </c>
      <c r="B283" s="29">
        <v>1184</v>
      </c>
      <c r="C283" s="29">
        <v>59</v>
      </c>
      <c r="D283" s="29">
        <v>1125</v>
      </c>
      <c r="E283" s="29" t="s">
        <v>2072</v>
      </c>
      <c r="F283" s="29">
        <v>4.9831081081080999</v>
      </c>
      <c r="G283" s="29">
        <v>95.016891891891902</v>
      </c>
    </row>
    <row r="284" spans="1:7" x14ac:dyDescent="0.25">
      <c r="A284" t="s">
        <v>448</v>
      </c>
      <c r="B284" s="29">
        <v>28</v>
      </c>
      <c r="C284" s="29">
        <v>14</v>
      </c>
      <c r="D284" s="29">
        <v>14</v>
      </c>
      <c r="E284" s="29" t="s">
        <v>2072</v>
      </c>
      <c r="F284" s="29">
        <v>50</v>
      </c>
      <c r="G284" s="29">
        <v>50</v>
      </c>
    </row>
    <row r="285" spans="1:7" x14ac:dyDescent="0.25">
      <c r="A285" t="s">
        <v>449</v>
      </c>
      <c r="B285" s="29">
        <v>1156</v>
      </c>
      <c r="C285" s="29">
        <v>45</v>
      </c>
      <c r="D285" s="29">
        <v>1111</v>
      </c>
      <c r="E285" s="29" t="s">
        <v>2072</v>
      </c>
      <c r="F285" s="29">
        <v>3.8927335640138399</v>
      </c>
      <c r="G285" s="29">
        <v>96.107266435986105</v>
      </c>
    </row>
    <row r="286" spans="1:7" x14ac:dyDescent="0.25">
      <c r="A286" t="s">
        <v>450</v>
      </c>
      <c r="B286" s="29">
        <v>1391</v>
      </c>
      <c r="C286" s="29">
        <v>88</v>
      </c>
      <c r="D286" s="29">
        <v>1303</v>
      </c>
      <c r="E286" s="29" t="s">
        <v>2072</v>
      </c>
      <c r="F286" s="29">
        <v>6.32638389647735</v>
      </c>
      <c r="G286" s="29">
        <v>93.673616103522605</v>
      </c>
    </row>
    <row r="287" spans="1:7" x14ac:dyDescent="0.25">
      <c r="A287" t="s">
        <v>451</v>
      </c>
      <c r="B287" s="29">
        <v>28</v>
      </c>
      <c r="C287" s="29">
        <v>16</v>
      </c>
      <c r="D287" s="29">
        <v>12</v>
      </c>
      <c r="E287" s="29" t="s">
        <v>2072</v>
      </c>
      <c r="F287" s="29">
        <v>57.142857142857103</v>
      </c>
      <c r="G287" s="29">
        <v>42.857142857142797</v>
      </c>
    </row>
    <row r="288" spans="1:7" x14ac:dyDescent="0.25">
      <c r="A288" t="s">
        <v>452</v>
      </c>
      <c r="B288" s="29">
        <v>1363</v>
      </c>
      <c r="C288" s="29">
        <v>72</v>
      </c>
      <c r="D288" s="29">
        <v>1291</v>
      </c>
      <c r="E288" s="29" t="s">
        <v>2072</v>
      </c>
      <c r="F288" s="29">
        <v>5.28246515040352</v>
      </c>
      <c r="G288" s="29">
        <v>94.717534849596404</v>
      </c>
    </row>
    <row r="289" spans="1:7" x14ac:dyDescent="0.25">
      <c r="A289" t="s">
        <v>453</v>
      </c>
      <c r="B289" s="29">
        <v>3748</v>
      </c>
      <c r="C289" s="29">
        <v>228</v>
      </c>
      <c r="D289" s="29">
        <v>3500</v>
      </c>
      <c r="E289" s="29">
        <v>20</v>
      </c>
      <c r="F289" s="29">
        <v>6.1158798283261797</v>
      </c>
      <c r="G289" s="29">
        <v>93.8841201716738</v>
      </c>
    </row>
    <row r="290" spans="1:7" x14ac:dyDescent="0.25">
      <c r="A290" t="s">
        <v>454</v>
      </c>
      <c r="B290" s="29">
        <v>107</v>
      </c>
      <c r="C290" s="29">
        <v>36</v>
      </c>
      <c r="D290" s="29">
        <v>71</v>
      </c>
      <c r="E290" s="29" t="s">
        <v>2072</v>
      </c>
      <c r="F290" s="29">
        <v>33.644859813084103</v>
      </c>
      <c r="G290" s="29">
        <v>66.355140186915804</v>
      </c>
    </row>
    <row r="291" spans="1:7" x14ac:dyDescent="0.25">
      <c r="A291" t="s">
        <v>455</v>
      </c>
      <c r="B291" s="29">
        <v>3641</v>
      </c>
      <c r="C291" s="29">
        <v>192</v>
      </c>
      <c r="D291" s="29">
        <v>3429</v>
      </c>
      <c r="E291" s="29">
        <v>20</v>
      </c>
      <c r="F291" s="29">
        <v>5.3024026512013203</v>
      </c>
      <c r="G291" s="29">
        <v>94.697597348798595</v>
      </c>
    </row>
    <row r="292" spans="1:7" x14ac:dyDescent="0.25">
      <c r="A292" t="s">
        <v>456</v>
      </c>
      <c r="B292" s="29">
        <v>3216</v>
      </c>
      <c r="C292" s="29">
        <v>206</v>
      </c>
      <c r="D292" s="29">
        <v>3010</v>
      </c>
      <c r="E292" s="29" t="s">
        <v>2072</v>
      </c>
      <c r="F292" s="29">
        <v>6.4054726368159196</v>
      </c>
      <c r="G292" s="29">
        <v>93.594527363184</v>
      </c>
    </row>
    <row r="293" spans="1:7" x14ac:dyDescent="0.25">
      <c r="A293" t="s">
        <v>457</v>
      </c>
      <c r="B293" s="29">
        <v>97</v>
      </c>
      <c r="C293" s="29">
        <v>52</v>
      </c>
      <c r="D293" s="29">
        <v>45</v>
      </c>
      <c r="E293" s="29" t="s">
        <v>2072</v>
      </c>
      <c r="F293" s="29">
        <v>53.6082474226804</v>
      </c>
      <c r="G293" s="29">
        <v>46.391752577319501</v>
      </c>
    </row>
    <row r="294" spans="1:7" x14ac:dyDescent="0.25">
      <c r="A294" t="s">
        <v>458</v>
      </c>
      <c r="B294" s="29">
        <v>3119</v>
      </c>
      <c r="C294" s="29">
        <v>154</v>
      </c>
      <c r="D294" s="29">
        <v>2965</v>
      </c>
      <c r="E294" s="29" t="s">
        <v>2072</v>
      </c>
      <c r="F294" s="29">
        <v>4.9374799615261296</v>
      </c>
      <c r="G294" s="29">
        <v>95.062520038473806</v>
      </c>
    </row>
    <row r="295" spans="1:7" x14ac:dyDescent="0.25">
      <c r="A295" t="s">
        <v>459</v>
      </c>
      <c r="B295" s="29">
        <v>6229</v>
      </c>
      <c r="C295" s="29">
        <v>497</v>
      </c>
      <c r="D295" s="29">
        <v>5729</v>
      </c>
      <c r="E295" s="29">
        <v>3</v>
      </c>
      <c r="F295" s="29">
        <v>7.9826533890138096</v>
      </c>
      <c r="G295" s="29">
        <v>92.017346610986095</v>
      </c>
    </row>
    <row r="296" spans="1:7" x14ac:dyDescent="0.25">
      <c r="A296" t="s">
        <v>460</v>
      </c>
      <c r="B296" s="29">
        <v>177</v>
      </c>
      <c r="C296" s="29">
        <v>125</v>
      </c>
      <c r="D296" s="29">
        <v>52</v>
      </c>
      <c r="E296" s="29" t="s">
        <v>2072</v>
      </c>
      <c r="F296" s="29">
        <v>70.621468926553604</v>
      </c>
      <c r="G296" s="29">
        <v>29.3785310734463</v>
      </c>
    </row>
    <row r="297" spans="1:7" x14ac:dyDescent="0.25">
      <c r="A297" t="s">
        <v>461</v>
      </c>
      <c r="B297" s="29">
        <v>6052</v>
      </c>
      <c r="C297" s="29">
        <v>372</v>
      </c>
      <c r="D297" s="29">
        <v>5677</v>
      </c>
      <c r="E297" s="29">
        <v>3</v>
      </c>
      <c r="F297" s="29">
        <v>6.1497768226152996</v>
      </c>
      <c r="G297" s="29">
        <v>93.850223177384606</v>
      </c>
    </row>
    <row r="298" spans="1:7" x14ac:dyDescent="0.25">
      <c r="A298" t="s">
        <v>462</v>
      </c>
      <c r="B298" s="29">
        <v>15856</v>
      </c>
      <c r="C298" s="29">
        <v>1196</v>
      </c>
      <c r="D298" s="29">
        <v>14656</v>
      </c>
      <c r="E298" s="29">
        <v>4</v>
      </c>
      <c r="F298" s="29">
        <v>7.5447893010345597</v>
      </c>
      <c r="G298" s="29">
        <v>92.455210698965402</v>
      </c>
    </row>
    <row r="299" spans="1:7" x14ac:dyDescent="0.25">
      <c r="A299" t="s">
        <v>463</v>
      </c>
      <c r="B299" s="29">
        <v>585</v>
      </c>
      <c r="C299" s="29">
        <v>307</v>
      </c>
      <c r="D299" s="29">
        <v>278</v>
      </c>
      <c r="E299" s="29" t="s">
        <v>2072</v>
      </c>
      <c r="F299" s="29">
        <v>52.478632478632399</v>
      </c>
      <c r="G299" s="29">
        <v>47.521367521367502</v>
      </c>
    </row>
    <row r="300" spans="1:7" x14ac:dyDescent="0.25">
      <c r="A300" t="s">
        <v>464</v>
      </c>
      <c r="B300" s="29">
        <v>15271</v>
      </c>
      <c r="C300" s="29">
        <v>889</v>
      </c>
      <c r="D300" s="29">
        <v>14378</v>
      </c>
      <c r="E300" s="29">
        <v>4</v>
      </c>
      <c r="F300" s="29">
        <v>5.82301696469509</v>
      </c>
      <c r="G300" s="29">
        <v>94.1769830353049</v>
      </c>
    </row>
    <row r="301" spans="1:7" x14ac:dyDescent="0.25">
      <c r="A301" t="s">
        <v>465</v>
      </c>
      <c r="B301" s="29">
        <v>2520</v>
      </c>
      <c r="C301" s="29">
        <v>167</v>
      </c>
      <c r="D301" s="29">
        <v>2353</v>
      </c>
      <c r="E301" s="29" t="s">
        <v>2072</v>
      </c>
      <c r="F301" s="29">
        <v>6.6269841269841203</v>
      </c>
      <c r="G301" s="29">
        <v>93.373015873015802</v>
      </c>
    </row>
    <row r="302" spans="1:7" x14ac:dyDescent="0.25">
      <c r="A302" t="s">
        <v>466</v>
      </c>
      <c r="B302" s="29">
        <v>76</v>
      </c>
      <c r="C302" s="29">
        <v>40</v>
      </c>
      <c r="D302" s="29">
        <v>36</v>
      </c>
      <c r="E302" s="29" t="s">
        <v>2072</v>
      </c>
      <c r="F302" s="29">
        <v>52.631578947368403</v>
      </c>
      <c r="G302" s="29">
        <v>47.368421052631497</v>
      </c>
    </row>
    <row r="303" spans="1:7" x14ac:dyDescent="0.25">
      <c r="A303" t="s">
        <v>467</v>
      </c>
      <c r="B303" s="29">
        <v>2444</v>
      </c>
      <c r="C303" s="29">
        <v>127</v>
      </c>
      <c r="D303" s="29">
        <v>2317</v>
      </c>
      <c r="E303" s="29" t="s">
        <v>2072</v>
      </c>
      <c r="F303" s="29">
        <v>5.19639934533551</v>
      </c>
      <c r="G303" s="29">
        <v>94.803600654664393</v>
      </c>
    </row>
    <row r="304" spans="1:7" x14ac:dyDescent="0.25">
      <c r="A304" t="s">
        <v>468</v>
      </c>
      <c r="B304" s="29">
        <v>4939</v>
      </c>
      <c r="C304" s="29">
        <v>416</v>
      </c>
      <c r="D304" s="29">
        <v>4523</v>
      </c>
      <c r="E304" s="29" t="s">
        <v>2072</v>
      </c>
      <c r="F304" s="29">
        <v>8.4227576432476194</v>
      </c>
      <c r="G304" s="29">
        <v>91.577242356752294</v>
      </c>
    </row>
    <row r="305" spans="1:7" x14ac:dyDescent="0.25">
      <c r="A305" t="s">
        <v>469</v>
      </c>
      <c r="B305" s="29">
        <v>167</v>
      </c>
      <c r="C305" s="29">
        <v>111</v>
      </c>
      <c r="D305" s="29">
        <v>56</v>
      </c>
      <c r="E305" s="29" t="s">
        <v>2072</v>
      </c>
      <c r="F305" s="29">
        <v>66.467065868263404</v>
      </c>
      <c r="G305" s="29">
        <v>33.532934131736504</v>
      </c>
    </row>
    <row r="306" spans="1:7" x14ac:dyDescent="0.25">
      <c r="A306" t="s">
        <v>470</v>
      </c>
      <c r="B306" s="29">
        <v>4772</v>
      </c>
      <c r="C306" s="29">
        <v>305</v>
      </c>
      <c r="D306" s="29">
        <v>4467</v>
      </c>
      <c r="E306" s="29" t="s">
        <v>2072</v>
      </c>
      <c r="F306" s="29">
        <v>6.3914501257334404</v>
      </c>
      <c r="G306" s="29">
        <v>93.608549874266501</v>
      </c>
    </row>
    <row r="307" spans="1:7" x14ac:dyDescent="0.25">
      <c r="A307" t="s">
        <v>471</v>
      </c>
      <c r="B307" s="29">
        <v>9694</v>
      </c>
      <c r="C307" s="29">
        <v>616</v>
      </c>
      <c r="D307" s="29">
        <v>9072</v>
      </c>
      <c r="E307" s="29">
        <v>6</v>
      </c>
      <c r="F307" s="29">
        <v>6.35838150289017</v>
      </c>
      <c r="G307" s="29">
        <v>93.641618497109803</v>
      </c>
    </row>
    <row r="308" spans="1:7" x14ac:dyDescent="0.25">
      <c r="A308" t="s">
        <v>472</v>
      </c>
      <c r="B308" s="29">
        <v>312</v>
      </c>
      <c r="C308" s="29">
        <v>162</v>
      </c>
      <c r="D308" s="29">
        <v>150</v>
      </c>
      <c r="E308" s="29" t="s">
        <v>2072</v>
      </c>
      <c r="F308" s="29">
        <v>51.923076923076898</v>
      </c>
      <c r="G308" s="29">
        <v>48.076923076923002</v>
      </c>
    </row>
    <row r="309" spans="1:7" x14ac:dyDescent="0.25">
      <c r="A309" t="s">
        <v>473</v>
      </c>
      <c r="B309" s="29">
        <v>9382</v>
      </c>
      <c r="C309" s="29">
        <v>454</v>
      </c>
      <c r="D309" s="29">
        <v>8922</v>
      </c>
      <c r="E309" s="29">
        <v>6</v>
      </c>
      <c r="F309" s="29">
        <v>4.84215017064846</v>
      </c>
      <c r="G309" s="29">
        <v>95.157849829351505</v>
      </c>
    </row>
    <row r="310" spans="1:7" x14ac:dyDescent="0.25">
      <c r="A310" t="s">
        <v>474</v>
      </c>
      <c r="B310" s="29">
        <v>126</v>
      </c>
      <c r="C310" s="29">
        <v>3</v>
      </c>
      <c r="D310" s="29">
        <v>123</v>
      </c>
      <c r="E310" s="29" t="s">
        <v>2072</v>
      </c>
      <c r="F310" s="29">
        <v>2.38095238095238</v>
      </c>
      <c r="G310" s="29">
        <v>97.619047619047606</v>
      </c>
    </row>
    <row r="311" spans="1:7" x14ac:dyDescent="0.25">
      <c r="A311" t="s">
        <v>475</v>
      </c>
      <c r="B311" s="29">
        <v>126</v>
      </c>
      <c r="C311" s="29">
        <v>3</v>
      </c>
      <c r="D311" s="29">
        <v>123</v>
      </c>
      <c r="E311" s="29" t="s">
        <v>2072</v>
      </c>
      <c r="F311" s="29">
        <v>2.38095238095238</v>
      </c>
      <c r="G311" s="29">
        <v>97.619047619047606</v>
      </c>
    </row>
    <row r="312" spans="1:7" x14ac:dyDescent="0.25">
      <c r="A312" t="s">
        <v>476</v>
      </c>
      <c r="B312" s="29">
        <v>147</v>
      </c>
      <c r="C312" s="29">
        <v>3</v>
      </c>
      <c r="D312" s="29">
        <v>144</v>
      </c>
      <c r="E312" s="29" t="s">
        <v>2072</v>
      </c>
      <c r="F312" s="29">
        <v>2.0408163265306101</v>
      </c>
      <c r="G312" s="29">
        <v>97.959183673469298</v>
      </c>
    </row>
    <row r="313" spans="1:7" x14ac:dyDescent="0.25">
      <c r="A313" t="s">
        <v>477</v>
      </c>
      <c r="B313" s="29">
        <v>147</v>
      </c>
      <c r="C313" s="29">
        <v>3</v>
      </c>
      <c r="D313" s="29">
        <v>144</v>
      </c>
      <c r="E313" s="29" t="s">
        <v>2072</v>
      </c>
      <c r="F313" s="29">
        <v>2.0408163265306101</v>
      </c>
      <c r="G313" s="29">
        <v>97.959183673469298</v>
      </c>
    </row>
    <row r="314" spans="1:7" x14ac:dyDescent="0.25">
      <c r="A314" t="s">
        <v>478</v>
      </c>
      <c r="B314" s="29">
        <v>4599</v>
      </c>
      <c r="C314" s="29">
        <v>345</v>
      </c>
      <c r="D314" s="29">
        <v>4254</v>
      </c>
      <c r="E314" s="29" t="s">
        <v>2072</v>
      </c>
      <c r="F314" s="29">
        <v>7.5016307893020198</v>
      </c>
      <c r="G314" s="29">
        <v>92.498369210697902</v>
      </c>
    </row>
    <row r="315" spans="1:7" x14ac:dyDescent="0.25">
      <c r="A315" t="s">
        <v>479</v>
      </c>
      <c r="B315" s="29">
        <v>133</v>
      </c>
      <c r="C315" s="29">
        <v>83</v>
      </c>
      <c r="D315" s="29">
        <v>50</v>
      </c>
      <c r="E315" s="29" t="s">
        <v>2072</v>
      </c>
      <c r="F315" s="29">
        <v>62.406015037593903</v>
      </c>
      <c r="G315" s="29">
        <v>37.593984962405997</v>
      </c>
    </row>
    <row r="316" spans="1:7" x14ac:dyDescent="0.25">
      <c r="A316" t="s">
        <v>480</v>
      </c>
      <c r="B316" s="29">
        <v>4466</v>
      </c>
      <c r="C316" s="29">
        <v>262</v>
      </c>
      <c r="D316" s="29">
        <v>4204</v>
      </c>
      <c r="E316" s="29" t="s">
        <v>2072</v>
      </c>
      <c r="F316" s="29">
        <v>5.86654724585759</v>
      </c>
      <c r="G316" s="29">
        <v>94.133452754142397</v>
      </c>
    </row>
    <row r="317" spans="1:7" x14ac:dyDescent="0.25">
      <c r="A317" t="s">
        <v>481</v>
      </c>
      <c r="B317" s="29">
        <v>184</v>
      </c>
      <c r="C317" s="29">
        <v>4</v>
      </c>
      <c r="D317" s="29">
        <v>180</v>
      </c>
      <c r="E317" s="29" t="s">
        <v>2072</v>
      </c>
      <c r="F317" s="29">
        <v>2.1739130434782599</v>
      </c>
      <c r="G317" s="29">
        <v>97.826086956521706</v>
      </c>
    </row>
    <row r="318" spans="1:7" x14ac:dyDescent="0.25">
      <c r="A318" t="s">
        <v>482</v>
      </c>
      <c r="B318" s="29">
        <v>6</v>
      </c>
      <c r="C318" s="29" t="s">
        <v>2072</v>
      </c>
      <c r="D318" s="29">
        <v>6</v>
      </c>
      <c r="E318" s="29" t="s">
        <v>2072</v>
      </c>
      <c r="F318" s="29" t="s">
        <v>2072</v>
      </c>
      <c r="G318" s="29">
        <v>100</v>
      </c>
    </row>
    <row r="319" spans="1:7" x14ac:dyDescent="0.25">
      <c r="A319" t="s">
        <v>483</v>
      </c>
      <c r="B319" s="29">
        <v>178</v>
      </c>
      <c r="C319" s="29">
        <v>4</v>
      </c>
      <c r="D319" s="29">
        <v>174</v>
      </c>
      <c r="E319" s="29" t="s">
        <v>2072</v>
      </c>
      <c r="F319" s="29">
        <v>2.2471910112359499</v>
      </c>
      <c r="G319" s="29">
        <v>97.752808988764002</v>
      </c>
    </row>
    <row r="320" spans="1:7" x14ac:dyDescent="0.25">
      <c r="A320" t="s">
        <v>484</v>
      </c>
      <c r="B320" s="29">
        <v>57696</v>
      </c>
      <c r="C320" s="29">
        <v>4106</v>
      </c>
      <c r="D320" s="29">
        <v>53557</v>
      </c>
      <c r="E320" s="29">
        <v>33</v>
      </c>
      <c r="F320" s="29">
        <v>7.1206839741255203</v>
      </c>
      <c r="G320" s="29">
        <v>92.879316025874402</v>
      </c>
    </row>
    <row r="321" spans="1:7" x14ac:dyDescent="0.25">
      <c r="A321" t="s">
        <v>485</v>
      </c>
      <c r="B321" s="29">
        <v>1832</v>
      </c>
      <c r="C321" s="29">
        <v>1002</v>
      </c>
      <c r="D321" s="29">
        <v>830</v>
      </c>
      <c r="E321" s="29" t="s">
        <v>2072</v>
      </c>
      <c r="F321" s="29">
        <v>54.6943231441048</v>
      </c>
      <c r="G321" s="29">
        <v>45.305676855895101</v>
      </c>
    </row>
    <row r="322" spans="1:7" x14ac:dyDescent="0.25">
      <c r="A322" t="s">
        <v>486</v>
      </c>
      <c r="B322" s="29">
        <v>55864</v>
      </c>
      <c r="C322" s="29">
        <v>3104</v>
      </c>
      <c r="D322" s="29">
        <v>52727</v>
      </c>
      <c r="E322" s="29">
        <v>33</v>
      </c>
      <c r="F322" s="29">
        <v>5.5596353280435498</v>
      </c>
      <c r="G322" s="29">
        <v>94.440364671956402</v>
      </c>
    </row>
    <row r="323" spans="1:7" x14ac:dyDescent="0.25">
      <c r="A323" t="s">
        <v>1951</v>
      </c>
      <c r="B323" s="29">
        <v>27</v>
      </c>
      <c r="C323" s="29" t="s">
        <v>2072</v>
      </c>
      <c r="D323" s="29">
        <v>27</v>
      </c>
      <c r="E323" s="29" t="s">
        <v>2072</v>
      </c>
      <c r="F323" s="29" t="s">
        <v>2072</v>
      </c>
      <c r="G323" s="29">
        <v>100</v>
      </c>
    </row>
    <row r="324" spans="1:7" x14ac:dyDescent="0.25">
      <c r="A324" t="s">
        <v>1952</v>
      </c>
      <c r="B324" s="29">
        <v>27</v>
      </c>
      <c r="C324" s="29" t="s">
        <v>2072</v>
      </c>
      <c r="D324" s="29">
        <v>27</v>
      </c>
      <c r="E324" s="29" t="s">
        <v>2072</v>
      </c>
      <c r="F324" s="29" t="s">
        <v>2072</v>
      </c>
      <c r="G324" s="29">
        <v>100</v>
      </c>
    </row>
    <row r="325" spans="1:7" x14ac:dyDescent="0.25">
      <c r="A325" t="s">
        <v>487</v>
      </c>
      <c r="B325" s="29">
        <v>3772</v>
      </c>
      <c r="C325" s="29">
        <v>255</v>
      </c>
      <c r="D325" s="29">
        <v>3517</v>
      </c>
      <c r="E325" s="29" t="s">
        <v>2072</v>
      </c>
      <c r="F325" s="29">
        <v>6.76033934252386</v>
      </c>
      <c r="G325" s="29">
        <v>93.239660657476094</v>
      </c>
    </row>
    <row r="326" spans="1:7" x14ac:dyDescent="0.25">
      <c r="A326" t="s">
        <v>488</v>
      </c>
      <c r="B326" s="29">
        <v>91</v>
      </c>
      <c r="C326" s="29">
        <v>53</v>
      </c>
      <c r="D326" s="29">
        <v>38</v>
      </c>
      <c r="E326" s="29" t="s">
        <v>2072</v>
      </c>
      <c r="F326" s="29">
        <v>58.241758241758198</v>
      </c>
      <c r="G326" s="29">
        <v>41.758241758241702</v>
      </c>
    </row>
    <row r="327" spans="1:7" x14ac:dyDescent="0.25">
      <c r="A327" t="s">
        <v>489</v>
      </c>
      <c r="B327" s="29">
        <v>3681</v>
      </c>
      <c r="C327" s="29">
        <v>202</v>
      </c>
      <c r="D327" s="29">
        <v>3479</v>
      </c>
      <c r="E327" s="29" t="s">
        <v>2072</v>
      </c>
      <c r="F327" s="29">
        <v>5.4876392284705204</v>
      </c>
      <c r="G327" s="29">
        <v>94.512360771529401</v>
      </c>
    </row>
    <row r="328" spans="1:7" x14ac:dyDescent="0.25">
      <c r="A328" t="s">
        <v>490</v>
      </c>
      <c r="B328" s="29">
        <v>1143</v>
      </c>
      <c r="C328" s="29">
        <v>60</v>
      </c>
      <c r="D328" s="29">
        <v>1083</v>
      </c>
      <c r="E328" s="29" t="s">
        <v>2072</v>
      </c>
      <c r="F328" s="29">
        <v>5.2493438320209904</v>
      </c>
      <c r="G328" s="29">
        <v>94.750656167979002</v>
      </c>
    </row>
    <row r="329" spans="1:7" x14ac:dyDescent="0.25">
      <c r="A329" t="s">
        <v>491</v>
      </c>
      <c r="B329" s="29">
        <v>43</v>
      </c>
      <c r="C329" s="29">
        <v>15</v>
      </c>
      <c r="D329" s="29">
        <v>28</v>
      </c>
      <c r="E329" s="29" t="s">
        <v>2072</v>
      </c>
      <c r="F329" s="29">
        <v>34.883720930232499</v>
      </c>
      <c r="G329" s="29">
        <v>65.116279069767401</v>
      </c>
    </row>
    <row r="330" spans="1:7" x14ac:dyDescent="0.25">
      <c r="A330" t="s">
        <v>492</v>
      </c>
      <c r="B330" s="29">
        <v>1100</v>
      </c>
      <c r="C330" s="29">
        <v>45</v>
      </c>
      <c r="D330" s="29">
        <v>1055</v>
      </c>
      <c r="E330" s="29" t="s">
        <v>2072</v>
      </c>
      <c r="F330" s="29">
        <v>4.0909090909090899</v>
      </c>
      <c r="G330" s="29">
        <v>95.909090909090907</v>
      </c>
    </row>
    <row r="331" spans="1:7" x14ac:dyDescent="0.25">
      <c r="A331" t="s">
        <v>493</v>
      </c>
      <c r="B331" s="29">
        <v>1380</v>
      </c>
      <c r="C331" s="29">
        <v>68</v>
      </c>
      <c r="D331" s="29">
        <v>1312</v>
      </c>
      <c r="E331" s="29" t="s">
        <v>2072</v>
      </c>
      <c r="F331" s="29">
        <v>4.9275362318840497</v>
      </c>
      <c r="G331" s="29">
        <v>95.072463768115895</v>
      </c>
    </row>
    <row r="332" spans="1:7" x14ac:dyDescent="0.25">
      <c r="A332" t="s">
        <v>494</v>
      </c>
      <c r="B332" s="29">
        <v>36</v>
      </c>
      <c r="C332" s="29">
        <v>14</v>
      </c>
      <c r="D332" s="29">
        <v>22</v>
      </c>
      <c r="E332" s="29" t="s">
        <v>2072</v>
      </c>
      <c r="F332" s="29">
        <v>38.8888888888888</v>
      </c>
      <c r="G332" s="29">
        <v>61.1111111111111</v>
      </c>
    </row>
    <row r="333" spans="1:7" x14ac:dyDescent="0.25">
      <c r="A333" t="s">
        <v>495</v>
      </c>
      <c r="B333" s="29">
        <v>1344</v>
      </c>
      <c r="C333" s="29">
        <v>54</v>
      </c>
      <c r="D333" s="29">
        <v>1290</v>
      </c>
      <c r="E333" s="29" t="s">
        <v>2072</v>
      </c>
      <c r="F333" s="29">
        <v>4.0178571428571397</v>
      </c>
      <c r="G333" s="29">
        <v>95.982142857142804</v>
      </c>
    </row>
    <row r="334" spans="1:7" x14ac:dyDescent="0.25">
      <c r="A334" t="s">
        <v>496</v>
      </c>
      <c r="B334" s="29">
        <v>3759</v>
      </c>
      <c r="C334" s="29">
        <v>242</v>
      </c>
      <c r="D334" s="29">
        <v>3506</v>
      </c>
      <c r="E334" s="29">
        <v>11</v>
      </c>
      <c r="F334" s="29">
        <v>6.45677694770544</v>
      </c>
      <c r="G334" s="29">
        <v>93.543223052294493</v>
      </c>
    </row>
    <row r="335" spans="1:7" x14ac:dyDescent="0.25">
      <c r="A335" t="s">
        <v>497</v>
      </c>
      <c r="B335" s="29">
        <v>86</v>
      </c>
      <c r="C335" s="29">
        <v>41</v>
      </c>
      <c r="D335" s="29">
        <v>45</v>
      </c>
      <c r="E335" s="29" t="s">
        <v>2072</v>
      </c>
      <c r="F335" s="29">
        <v>47.674418604651102</v>
      </c>
      <c r="G335" s="29">
        <v>52.325581395348799</v>
      </c>
    </row>
    <row r="336" spans="1:7" x14ac:dyDescent="0.25">
      <c r="A336" t="s">
        <v>498</v>
      </c>
      <c r="B336" s="29">
        <v>3673</v>
      </c>
      <c r="C336" s="29">
        <v>201</v>
      </c>
      <c r="D336" s="29">
        <v>3461</v>
      </c>
      <c r="E336" s="29">
        <v>11</v>
      </c>
      <c r="F336" s="29">
        <v>5.48880393227744</v>
      </c>
      <c r="G336" s="29">
        <v>94.511196067722494</v>
      </c>
    </row>
    <row r="337" spans="1:7" x14ac:dyDescent="0.25">
      <c r="A337" t="s">
        <v>499</v>
      </c>
      <c r="B337" s="29">
        <v>3209</v>
      </c>
      <c r="C337" s="29">
        <v>227</v>
      </c>
      <c r="D337" s="29">
        <v>2982</v>
      </c>
      <c r="E337" s="29" t="s">
        <v>2072</v>
      </c>
      <c r="F337" s="29">
        <v>7.0738547834216199</v>
      </c>
      <c r="G337" s="29">
        <v>92.926145216578306</v>
      </c>
    </row>
    <row r="338" spans="1:7" x14ac:dyDescent="0.25">
      <c r="A338" t="s">
        <v>500</v>
      </c>
      <c r="B338" s="29">
        <v>87</v>
      </c>
      <c r="C338" s="29">
        <v>43</v>
      </c>
      <c r="D338" s="29">
        <v>44</v>
      </c>
      <c r="E338" s="29" t="s">
        <v>2072</v>
      </c>
      <c r="F338" s="29">
        <v>49.425287356321803</v>
      </c>
      <c r="G338" s="29">
        <v>50.574712643678097</v>
      </c>
    </row>
    <row r="339" spans="1:7" x14ac:dyDescent="0.25">
      <c r="A339" t="s">
        <v>501</v>
      </c>
      <c r="B339" s="29">
        <v>3122</v>
      </c>
      <c r="C339" s="29">
        <v>184</v>
      </c>
      <c r="D339" s="29">
        <v>2938</v>
      </c>
      <c r="E339" s="29" t="s">
        <v>2072</v>
      </c>
      <c r="F339" s="29">
        <v>5.8936579115951302</v>
      </c>
      <c r="G339" s="29">
        <v>94.106342088404801</v>
      </c>
    </row>
    <row r="340" spans="1:7" x14ac:dyDescent="0.25">
      <c r="A340" t="s">
        <v>502</v>
      </c>
      <c r="B340" s="29">
        <v>6316</v>
      </c>
      <c r="C340" s="29">
        <v>479</v>
      </c>
      <c r="D340" s="29">
        <v>5825</v>
      </c>
      <c r="E340" s="29">
        <v>12</v>
      </c>
      <c r="F340" s="29">
        <v>7.5983502538070997</v>
      </c>
      <c r="G340" s="29">
        <v>92.401649746192803</v>
      </c>
    </row>
    <row r="341" spans="1:7" x14ac:dyDescent="0.25">
      <c r="A341" t="s">
        <v>503</v>
      </c>
      <c r="B341" s="29">
        <v>198</v>
      </c>
      <c r="C341" s="29">
        <v>119</v>
      </c>
      <c r="D341" s="29">
        <v>79</v>
      </c>
      <c r="E341" s="29" t="s">
        <v>2072</v>
      </c>
      <c r="F341" s="29">
        <v>60.101010101010097</v>
      </c>
      <c r="G341" s="29">
        <v>39.898989898989903</v>
      </c>
    </row>
    <row r="342" spans="1:7" x14ac:dyDescent="0.25">
      <c r="A342" t="s">
        <v>504</v>
      </c>
      <c r="B342" s="29">
        <v>6118</v>
      </c>
      <c r="C342" s="29">
        <v>360</v>
      </c>
      <c r="D342" s="29">
        <v>5746</v>
      </c>
      <c r="E342" s="29">
        <v>12</v>
      </c>
      <c r="F342" s="29">
        <v>5.8958401572224002</v>
      </c>
      <c r="G342" s="29">
        <v>94.104159842777506</v>
      </c>
    </row>
    <row r="343" spans="1:7" x14ac:dyDescent="0.25">
      <c r="A343" t="s">
        <v>505</v>
      </c>
      <c r="B343" s="29">
        <v>15969</v>
      </c>
      <c r="C343" s="29">
        <v>1277</v>
      </c>
      <c r="D343" s="29">
        <v>14691</v>
      </c>
      <c r="E343" s="29">
        <v>1</v>
      </c>
      <c r="F343" s="29">
        <v>7.9972444889779499</v>
      </c>
      <c r="G343" s="29">
        <v>92.002755511022002</v>
      </c>
    </row>
    <row r="344" spans="1:7" x14ac:dyDescent="0.25">
      <c r="A344" t="s">
        <v>506</v>
      </c>
      <c r="B344" s="29">
        <v>454</v>
      </c>
      <c r="C344" s="29">
        <v>296</v>
      </c>
      <c r="D344" s="29">
        <v>158</v>
      </c>
      <c r="E344" s="29" t="s">
        <v>2072</v>
      </c>
      <c r="F344" s="29">
        <v>65.198237885462504</v>
      </c>
      <c r="G344" s="29">
        <v>34.801762114537397</v>
      </c>
    </row>
    <row r="345" spans="1:7" x14ac:dyDescent="0.25">
      <c r="A345" t="s">
        <v>507</v>
      </c>
      <c r="B345" s="29">
        <v>15515</v>
      </c>
      <c r="C345" s="29">
        <v>981</v>
      </c>
      <c r="D345" s="29">
        <v>14533</v>
      </c>
      <c r="E345" s="29">
        <v>1</v>
      </c>
      <c r="F345" s="29">
        <v>6.3233208714709201</v>
      </c>
      <c r="G345" s="29">
        <v>93.676679128529003</v>
      </c>
    </row>
    <row r="346" spans="1:7" x14ac:dyDescent="0.25">
      <c r="A346" t="s">
        <v>508</v>
      </c>
      <c r="B346" s="29">
        <v>2504</v>
      </c>
      <c r="C346" s="29">
        <v>145</v>
      </c>
      <c r="D346" s="29">
        <v>2359</v>
      </c>
      <c r="E346" s="29" t="s">
        <v>2072</v>
      </c>
      <c r="F346" s="29">
        <v>5.7907348242811496</v>
      </c>
      <c r="G346" s="29">
        <v>94.209265175718798</v>
      </c>
    </row>
    <row r="347" spans="1:7" x14ac:dyDescent="0.25">
      <c r="A347" t="s">
        <v>509</v>
      </c>
      <c r="B347" s="29">
        <v>78</v>
      </c>
      <c r="C347" s="29">
        <v>44</v>
      </c>
      <c r="D347" s="29">
        <v>34</v>
      </c>
      <c r="E347" s="29" t="s">
        <v>2072</v>
      </c>
      <c r="F347" s="29">
        <v>56.410256410256402</v>
      </c>
      <c r="G347" s="29">
        <v>43.589743589743499</v>
      </c>
    </row>
    <row r="348" spans="1:7" x14ac:dyDescent="0.25">
      <c r="A348" t="s">
        <v>510</v>
      </c>
      <c r="B348" s="29">
        <v>2426</v>
      </c>
      <c r="C348" s="29">
        <v>101</v>
      </c>
      <c r="D348" s="29">
        <v>2325</v>
      </c>
      <c r="E348" s="29" t="s">
        <v>2072</v>
      </c>
      <c r="F348" s="29">
        <v>4.1632316570486401</v>
      </c>
      <c r="G348" s="29">
        <v>95.836768342951302</v>
      </c>
    </row>
    <row r="349" spans="1:7" x14ac:dyDescent="0.25">
      <c r="A349" t="s">
        <v>511</v>
      </c>
      <c r="B349" s="29">
        <v>5007</v>
      </c>
      <c r="C349" s="29">
        <v>337</v>
      </c>
      <c r="D349" s="29">
        <v>4670</v>
      </c>
      <c r="E349" s="29" t="s">
        <v>2072</v>
      </c>
      <c r="F349" s="29">
        <v>6.7305771919312898</v>
      </c>
      <c r="G349" s="29">
        <v>93.269422808068697</v>
      </c>
    </row>
    <row r="350" spans="1:7" x14ac:dyDescent="0.25">
      <c r="A350" t="s">
        <v>512</v>
      </c>
      <c r="B350" s="29">
        <v>132</v>
      </c>
      <c r="C350" s="29">
        <v>65</v>
      </c>
      <c r="D350" s="29">
        <v>67</v>
      </c>
      <c r="E350" s="29" t="s">
        <v>2072</v>
      </c>
      <c r="F350" s="29">
        <v>49.2424242424242</v>
      </c>
      <c r="G350" s="29">
        <v>50.757575757575701</v>
      </c>
    </row>
    <row r="351" spans="1:7" x14ac:dyDescent="0.25">
      <c r="A351" t="s">
        <v>513</v>
      </c>
      <c r="B351" s="29">
        <v>4875</v>
      </c>
      <c r="C351" s="29">
        <v>272</v>
      </c>
      <c r="D351" s="29">
        <v>4603</v>
      </c>
      <c r="E351" s="29" t="s">
        <v>2072</v>
      </c>
      <c r="F351" s="29">
        <v>5.5794871794871703</v>
      </c>
      <c r="G351" s="29">
        <v>94.420512820512798</v>
      </c>
    </row>
    <row r="352" spans="1:7" x14ac:dyDescent="0.25">
      <c r="A352" t="s">
        <v>514</v>
      </c>
      <c r="B352" s="29">
        <v>9693</v>
      </c>
      <c r="C352" s="29">
        <v>659</v>
      </c>
      <c r="D352" s="29">
        <v>9021</v>
      </c>
      <c r="E352" s="29">
        <v>13</v>
      </c>
      <c r="F352" s="29">
        <v>6.8078512396694197</v>
      </c>
      <c r="G352" s="29">
        <v>93.192148760330497</v>
      </c>
    </row>
    <row r="353" spans="1:7" x14ac:dyDescent="0.25">
      <c r="A353" t="s">
        <v>515</v>
      </c>
      <c r="B353" s="29">
        <v>299</v>
      </c>
      <c r="C353" s="29">
        <v>165</v>
      </c>
      <c r="D353" s="29">
        <v>134</v>
      </c>
      <c r="E353" s="29" t="s">
        <v>2072</v>
      </c>
      <c r="F353" s="29">
        <v>55.183946488294303</v>
      </c>
      <c r="G353" s="29">
        <v>44.816053511705597</v>
      </c>
    </row>
    <row r="354" spans="1:7" x14ac:dyDescent="0.25">
      <c r="A354" t="s">
        <v>516</v>
      </c>
      <c r="B354" s="29">
        <v>9394</v>
      </c>
      <c r="C354" s="29">
        <v>494</v>
      </c>
      <c r="D354" s="29">
        <v>8887</v>
      </c>
      <c r="E354" s="29">
        <v>13</v>
      </c>
      <c r="F354" s="29">
        <v>5.2659631169384902</v>
      </c>
      <c r="G354" s="29">
        <v>94.734036883061506</v>
      </c>
    </row>
    <row r="355" spans="1:7" x14ac:dyDescent="0.25">
      <c r="A355" t="s">
        <v>517</v>
      </c>
      <c r="B355" s="29">
        <v>139</v>
      </c>
      <c r="C355" s="29">
        <v>3</v>
      </c>
      <c r="D355" s="29">
        <v>136</v>
      </c>
      <c r="E355" s="29" t="s">
        <v>2072</v>
      </c>
      <c r="F355" s="29">
        <v>2.1582733812949599</v>
      </c>
      <c r="G355" s="29">
        <v>97.841726618704996</v>
      </c>
    </row>
    <row r="356" spans="1:7" x14ac:dyDescent="0.25">
      <c r="A356" t="s">
        <v>518</v>
      </c>
      <c r="B356" s="29">
        <v>139</v>
      </c>
      <c r="C356" s="29">
        <v>3</v>
      </c>
      <c r="D356" s="29">
        <v>136</v>
      </c>
      <c r="E356" s="29" t="s">
        <v>2072</v>
      </c>
      <c r="F356" s="29">
        <v>2.1582733812949599</v>
      </c>
      <c r="G356" s="29">
        <v>97.841726618704996</v>
      </c>
    </row>
    <row r="357" spans="1:7" x14ac:dyDescent="0.25">
      <c r="A357" t="s">
        <v>519</v>
      </c>
      <c r="B357" s="29">
        <v>140</v>
      </c>
      <c r="C357" s="29">
        <v>2</v>
      </c>
      <c r="D357" s="29">
        <v>138</v>
      </c>
      <c r="E357" s="29" t="s">
        <v>2072</v>
      </c>
      <c r="F357" s="29">
        <v>1.4285714285714199</v>
      </c>
      <c r="G357" s="29">
        <v>98.571428571428498</v>
      </c>
    </row>
    <row r="358" spans="1:7" x14ac:dyDescent="0.25">
      <c r="A358" t="s">
        <v>520</v>
      </c>
      <c r="B358" s="29">
        <v>140</v>
      </c>
      <c r="C358" s="29">
        <v>2</v>
      </c>
      <c r="D358" s="29">
        <v>138</v>
      </c>
      <c r="E358" s="29" t="s">
        <v>2072</v>
      </c>
      <c r="F358" s="29">
        <v>1.4285714285714199</v>
      </c>
      <c r="G358" s="29">
        <v>98.571428571428498</v>
      </c>
    </row>
    <row r="359" spans="1:7" x14ac:dyDescent="0.25">
      <c r="A359" t="s">
        <v>521</v>
      </c>
      <c r="B359" s="29">
        <v>4708</v>
      </c>
      <c r="C359" s="29">
        <v>389</v>
      </c>
      <c r="D359" s="29">
        <v>4319</v>
      </c>
      <c r="E359" s="29" t="s">
        <v>2072</v>
      </c>
      <c r="F359" s="29">
        <v>8.2625318606626994</v>
      </c>
      <c r="G359" s="29">
        <v>91.737468139337295</v>
      </c>
    </row>
    <row r="360" spans="1:7" x14ac:dyDescent="0.25">
      <c r="A360" t="s">
        <v>522</v>
      </c>
      <c r="B360" s="29">
        <v>150</v>
      </c>
      <c r="C360" s="29">
        <v>102</v>
      </c>
      <c r="D360" s="29">
        <v>48</v>
      </c>
      <c r="E360" s="29" t="s">
        <v>2072</v>
      </c>
      <c r="F360" s="29">
        <v>68</v>
      </c>
      <c r="G360" s="29">
        <v>32</v>
      </c>
    </row>
    <row r="361" spans="1:7" x14ac:dyDescent="0.25">
      <c r="A361" t="s">
        <v>523</v>
      </c>
      <c r="B361" s="29">
        <v>4558</v>
      </c>
      <c r="C361" s="29">
        <v>287</v>
      </c>
      <c r="D361" s="29">
        <v>4271</v>
      </c>
      <c r="E361" s="29" t="s">
        <v>2072</v>
      </c>
      <c r="F361" s="29">
        <v>6.2966213251426</v>
      </c>
      <c r="G361" s="29">
        <v>93.703378674857305</v>
      </c>
    </row>
    <row r="362" spans="1:7" x14ac:dyDescent="0.25">
      <c r="A362" t="s">
        <v>524</v>
      </c>
      <c r="B362" s="29">
        <v>206</v>
      </c>
      <c r="C362" s="29">
        <v>4</v>
      </c>
      <c r="D362" s="29">
        <v>202</v>
      </c>
      <c r="E362" s="29" t="s">
        <v>2072</v>
      </c>
      <c r="F362" s="29">
        <v>1.94174757281553</v>
      </c>
      <c r="G362" s="29">
        <v>98.058252427184399</v>
      </c>
    </row>
    <row r="363" spans="1:7" x14ac:dyDescent="0.25">
      <c r="A363" t="s">
        <v>525</v>
      </c>
      <c r="B363" s="29">
        <v>206</v>
      </c>
      <c r="C363" s="29">
        <v>4</v>
      </c>
      <c r="D363" s="29">
        <v>202</v>
      </c>
      <c r="E363" s="29" t="s">
        <v>2072</v>
      </c>
      <c r="F363" s="29">
        <v>1.94174757281553</v>
      </c>
      <c r="G363" s="29">
        <v>98.058252427184399</v>
      </c>
    </row>
    <row r="364" spans="1:7" x14ac:dyDescent="0.25">
      <c r="A364" t="s">
        <v>526</v>
      </c>
      <c r="B364" s="29">
        <v>57952</v>
      </c>
      <c r="C364" s="29">
        <v>4147</v>
      </c>
      <c r="D364" s="29">
        <v>53768</v>
      </c>
      <c r="E364" s="29">
        <v>37</v>
      </c>
      <c r="F364" s="29">
        <v>7.1604938271604901</v>
      </c>
      <c r="G364" s="29">
        <v>92.839506172839506</v>
      </c>
    </row>
    <row r="365" spans="1:7" x14ac:dyDescent="0.25">
      <c r="A365" t="s">
        <v>527</v>
      </c>
      <c r="B365" s="29">
        <v>1654</v>
      </c>
      <c r="C365" s="29">
        <v>957</v>
      </c>
      <c r="D365" s="29">
        <v>697</v>
      </c>
      <c r="E365" s="29" t="s">
        <v>2072</v>
      </c>
      <c r="F365" s="29">
        <v>57.859733978234502</v>
      </c>
      <c r="G365" s="29">
        <v>42.140266021765399</v>
      </c>
    </row>
    <row r="366" spans="1:7" x14ac:dyDescent="0.25">
      <c r="A366" t="s">
        <v>528</v>
      </c>
      <c r="B366" s="29">
        <v>56298</v>
      </c>
      <c r="C366" s="29">
        <v>3190</v>
      </c>
      <c r="D366" s="29">
        <v>53071</v>
      </c>
      <c r="E366" s="29">
        <v>37</v>
      </c>
      <c r="F366" s="29">
        <v>5.6700023106592399</v>
      </c>
      <c r="G366" s="29">
        <v>94.329997689340701</v>
      </c>
    </row>
    <row r="367" spans="1:7" x14ac:dyDescent="0.25">
      <c r="A367" t="s">
        <v>1953</v>
      </c>
      <c r="B367" s="29">
        <v>7</v>
      </c>
      <c r="C367" s="29" t="s">
        <v>2072</v>
      </c>
      <c r="D367" s="29">
        <v>7</v>
      </c>
      <c r="E367" s="29" t="s">
        <v>2072</v>
      </c>
      <c r="F367" s="29" t="s">
        <v>2072</v>
      </c>
      <c r="G367" s="29">
        <v>100</v>
      </c>
    </row>
    <row r="368" spans="1:7" x14ac:dyDescent="0.25">
      <c r="A368" t="s">
        <v>1954</v>
      </c>
      <c r="B368" s="29">
        <v>7</v>
      </c>
      <c r="C368" s="29" t="s">
        <v>2072</v>
      </c>
      <c r="D368" s="29">
        <v>7</v>
      </c>
      <c r="E368" s="29" t="s">
        <v>2072</v>
      </c>
      <c r="F368" s="29" t="s">
        <v>2072</v>
      </c>
      <c r="G368" s="29">
        <v>100</v>
      </c>
    </row>
    <row r="369" spans="1:7" x14ac:dyDescent="0.25">
      <c r="A369" t="s">
        <v>529</v>
      </c>
      <c r="B369" s="29">
        <v>3591</v>
      </c>
      <c r="C369" s="29">
        <v>268</v>
      </c>
      <c r="D369" s="29">
        <v>3323</v>
      </c>
      <c r="E369" s="29" t="s">
        <v>2072</v>
      </c>
      <c r="F369" s="29">
        <v>7.4631021999443004</v>
      </c>
      <c r="G369" s="29">
        <v>92.536897800055698</v>
      </c>
    </row>
    <row r="370" spans="1:7" x14ac:dyDescent="0.25">
      <c r="A370" t="s">
        <v>530</v>
      </c>
      <c r="B370" s="29">
        <v>111</v>
      </c>
      <c r="C370" s="29">
        <v>55</v>
      </c>
      <c r="D370" s="29">
        <v>56</v>
      </c>
      <c r="E370" s="29" t="s">
        <v>2072</v>
      </c>
      <c r="F370" s="29">
        <v>49.549549549549504</v>
      </c>
      <c r="G370" s="29">
        <v>50.450450450450397</v>
      </c>
    </row>
    <row r="371" spans="1:7" x14ac:dyDescent="0.25">
      <c r="A371" t="s">
        <v>531</v>
      </c>
      <c r="B371" s="29">
        <v>3480</v>
      </c>
      <c r="C371" s="29">
        <v>213</v>
      </c>
      <c r="D371" s="29">
        <v>3267</v>
      </c>
      <c r="E371" s="29" t="s">
        <v>2072</v>
      </c>
      <c r="F371" s="29">
        <v>6.1206896551724101</v>
      </c>
      <c r="G371" s="29">
        <v>93.879310344827502</v>
      </c>
    </row>
    <row r="372" spans="1:7" x14ac:dyDescent="0.25">
      <c r="A372" t="s">
        <v>532</v>
      </c>
      <c r="B372" s="29">
        <v>1171</v>
      </c>
      <c r="C372" s="29">
        <v>77</v>
      </c>
      <c r="D372" s="29">
        <v>1094</v>
      </c>
      <c r="E372" s="29" t="s">
        <v>2072</v>
      </c>
      <c r="F372" s="29">
        <v>6.5755764304013598</v>
      </c>
      <c r="G372" s="29">
        <v>93.424423569598602</v>
      </c>
    </row>
    <row r="373" spans="1:7" x14ac:dyDescent="0.25">
      <c r="A373" t="s">
        <v>533</v>
      </c>
      <c r="B373" s="29">
        <v>26</v>
      </c>
      <c r="C373" s="29">
        <v>14</v>
      </c>
      <c r="D373" s="29">
        <v>12</v>
      </c>
      <c r="E373" s="29" t="s">
        <v>2072</v>
      </c>
      <c r="F373" s="29">
        <v>53.846153846153797</v>
      </c>
      <c r="G373" s="29">
        <v>46.153846153846096</v>
      </c>
    </row>
    <row r="374" spans="1:7" x14ac:dyDescent="0.25">
      <c r="A374" t="s">
        <v>534</v>
      </c>
      <c r="B374" s="29">
        <v>1145</v>
      </c>
      <c r="C374" s="29">
        <v>63</v>
      </c>
      <c r="D374" s="29">
        <v>1082</v>
      </c>
      <c r="E374" s="29" t="s">
        <v>2072</v>
      </c>
      <c r="F374" s="29">
        <v>5.50218340611353</v>
      </c>
      <c r="G374" s="29">
        <v>94.497816593886398</v>
      </c>
    </row>
    <row r="375" spans="1:7" x14ac:dyDescent="0.25">
      <c r="A375" t="s">
        <v>535</v>
      </c>
      <c r="B375" s="29">
        <v>1350</v>
      </c>
      <c r="C375" s="29">
        <v>95</v>
      </c>
      <c r="D375" s="29">
        <v>1254</v>
      </c>
      <c r="E375" s="29">
        <v>1</v>
      </c>
      <c r="F375" s="29">
        <v>7.0422535211267601</v>
      </c>
      <c r="G375" s="29">
        <v>92.957746478873204</v>
      </c>
    </row>
    <row r="376" spans="1:7" x14ac:dyDescent="0.25">
      <c r="A376" t="s">
        <v>536</v>
      </c>
      <c r="B376" s="29">
        <v>48</v>
      </c>
      <c r="C376" s="29">
        <v>28</v>
      </c>
      <c r="D376" s="29">
        <v>20</v>
      </c>
      <c r="E376" s="29" t="s">
        <v>2072</v>
      </c>
      <c r="F376" s="29">
        <v>58.3333333333333</v>
      </c>
      <c r="G376" s="29">
        <v>41.6666666666666</v>
      </c>
    </row>
    <row r="377" spans="1:7" x14ac:dyDescent="0.25">
      <c r="A377" t="s">
        <v>537</v>
      </c>
      <c r="B377" s="29">
        <v>1302</v>
      </c>
      <c r="C377" s="29">
        <v>67</v>
      </c>
      <c r="D377" s="29">
        <v>1234</v>
      </c>
      <c r="E377" s="29">
        <v>1</v>
      </c>
      <c r="F377" s="29">
        <v>5.1498847040737896</v>
      </c>
      <c r="G377" s="29">
        <v>94.850115295926201</v>
      </c>
    </row>
    <row r="378" spans="1:7" x14ac:dyDescent="0.25">
      <c r="A378" t="s">
        <v>538</v>
      </c>
      <c r="B378" s="29">
        <v>3527</v>
      </c>
      <c r="C378" s="29">
        <v>274</v>
      </c>
      <c r="D378" s="29">
        <v>3239</v>
      </c>
      <c r="E378" s="29">
        <v>14</v>
      </c>
      <c r="F378" s="29">
        <v>7.7996014802163396</v>
      </c>
      <c r="G378" s="29">
        <v>92.200398519783604</v>
      </c>
    </row>
    <row r="379" spans="1:7" x14ac:dyDescent="0.25">
      <c r="A379" t="s">
        <v>539</v>
      </c>
      <c r="B379" s="29">
        <v>113</v>
      </c>
      <c r="C379" s="29">
        <v>71</v>
      </c>
      <c r="D379" s="29">
        <v>42</v>
      </c>
      <c r="E379" s="29" t="s">
        <v>2072</v>
      </c>
      <c r="F379" s="29">
        <v>62.831858407079601</v>
      </c>
      <c r="G379" s="29">
        <v>37.1681415929203</v>
      </c>
    </row>
    <row r="380" spans="1:7" x14ac:dyDescent="0.25">
      <c r="A380" t="s">
        <v>540</v>
      </c>
      <c r="B380" s="29">
        <v>3414</v>
      </c>
      <c r="C380" s="29">
        <v>203</v>
      </c>
      <c r="D380" s="29">
        <v>3197</v>
      </c>
      <c r="E380" s="29">
        <v>14</v>
      </c>
      <c r="F380" s="29">
        <v>5.9705882352941098</v>
      </c>
      <c r="G380" s="29">
        <v>94.029411764705799</v>
      </c>
    </row>
    <row r="381" spans="1:7" x14ac:dyDescent="0.25">
      <c r="A381" t="s">
        <v>541</v>
      </c>
      <c r="B381" s="29">
        <v>3170</v>
      </c>
      <c r="C381" s="29">
        <v>202</v>
      </c>
      <c r="D381" s="29">
        <v>2967</v>
      </c>
      <c r="E381" s="29">
        <v>1</v>
      </c>
      <c r="F381" s="29">
        <v>6.3742505522246704</v>
      </c>
      <c r="G381" s="29">
        <v>93.625749447775306</v>
      </c>
    </row>
    <row r="382" spans="1:7" x14ac:dyDescent="0.25">
      <c r="A382" t="s">
        <v>542</v>
      </c>
      <c r="B382" s="29">
        <v>76</v>
      </c>
      <c r="C382" s="29">
        <v>40</v>
      </c>
      <c r="D382" s="29">
        <v>36</v>
      </c>
      <c r="E382" s="29" t="s">
        <v>2072</v>
      </c>
      <c r="F382" s="29">
        <v>52.631578947368403</v>
      </c>
      <c r="G382" s="29">
        <v>47.368421052631497</v>
      </c>
    </row>
    <row r="383" spans="1:7" x14ac:dyDescent="0.25">
      <c r="A383" t="s">
        <v>543</v>
      </c>
      <c r="B383" s="29">
        <v>3094</v>
      </c>
      <c r="C383" s="29">
        <v>162</v>
      </c>
      <c r="D383" s="29">
        <v>2931</v>
      </c>
      <c r="E383" s="29">
        <v>1</v>
      </c>
      <c r="F383" s="29">
        <v>5.2376333656643999</v>
      </c>
      <c r="G383" s="29">
        <v>94.762366634335507</v>
      </c>
    </row>
    <row r="384" spans="1:7" x14ac:dyDescent="0.25">
      <c r="A384" t="s">
        <v>544</v>
      </c>
      <c r="B384" s="29">
        <v>6384</v>
      </c>
      <c r="C384" s="29">
        <v>476</v>
      </c>
      <c r="D384" s="29">
        <v>5887</v>
      </c>
      <c r="E384" s="29">
        <v>21</v>
      </c>
      <c r="F384" s="29">
        <v>7.4807480748074804</v>
      </c>
      <c r="G384" s="29">
        <v>92.519251925192506</v>
      </c>
    </row>
    <row r="385" spans="1:7" x14ac:dyDescent="0.25">
      <c r="A385" t="s">
        <v>545</v>
      </c>
      <c r="B385" s="29">
        <v>186</v>
      </c>
      <c r="C385" s="29">
        <v>110</v>
      </c>
      <c r="D385" s="29">
        <v>76</v>
      </c>
      <c r="E385" s="29" t="s">
        <v>2072</v>
      </c>
      <c r="F385" s="29">
        <v>59.139784946236503</v>
      </c>
      <c r="G385" s="29">
        <v>40.860215053763397</v>
      </c>
    </row>
    <row r="386" spans="1:7" x14ac:dyDescent="0.25">
      <c r="A386" t="s">
        <v>546</v>
      </c>
      <c r="B386" s="29">
        <v>6198</v>
      </c>
      <c r="C386" s="29">
        <v>366</v>
      </c>
      <c r="D386" s="29">
        <v>5811</v>
      </c>
      <c r="E386" s="29">
        <v>21</v>
      </c>
      <c r="F386" s="29">
        <v>5.9252064108790599</v>
      </c>
      <c r="G386" s="29">
        <v>94.074793589120901</v>
      </c>
    </row>
    <row r="387" spans="1:7" x14ac:dyDescent="0.25">
      <c r="A387" t="s">
        <v>547</v>
      </c>
      <c r="B387" s="29">
        <v>15604</v>
      </c>
      <c r="C387" s="29">
        <v>1246</v>
      </c>
      <c r="D387" s="29">
        <v>14334</v>
      </c>
      <c r="E387" s="29">
        <v>24</v>
      </c>
      <c r="F387" s="29">
        <v>7.9974326059049998</v>
      </c>
      <c r="G387" s="29">
        <v>92.002567394094996</v>
      </c>
    </row>
    <row r="388" spans="1:7" x14ac:dyDescent="0.25">
      <c r="A388" t="s">
        <v>548</v>
      </c>
      <c r="B388" s="29">
        <v>469</v>
      </c>
      <c r="C388" s="29">
        <v>277</v>
      </c>
      <c r="D388" s="29">
        <v>192</v>
      </c>
      <c r="E388" s="29" t="s">
        <v>2072</v>
      </c>
      <c r="F388" s="29">
        <v>59.061833688699302</v>
      </c>
      <c r="G388" s="29">
        <v>40.938166311300598</v>
      </c>
    </row>
    <row r="389" spans="1:7" x14ac:dyDescent="0.25">
      <c r="A389" t="s">
        <v>549</v>
      </c>
      <c r="B389" s="29">
        <v>15135</v>
      </c>
      <c r="C389" s="29">
        <v>969</v>
      </c>
      <c r="D389" s="29">
        <v>14142</v>
      </c>
      <c r="E389" s="29">
        <v>24</v>
      </c>
      <c r="F389" s="29">
        <v>6.4125471510819896</v>
      </c>
      <c r="G389" s="29">
        <v>93.587452848918005</v>
      </c>
    </row>
    <row r="390" spans="1:7" x14ac:dyDescent="0.25">
      <c r="A390" t="s">
        <v>550</v>
      </c>
      <c r="B390" s="29">
        <v>2391</v>
      </c>
      <c r="C390" s="29">
        <v>147</v>
      </c>
      <c r="D390" s="29">
        <v>2244</v>
      </c>
      <c r="E390" s="29" t="s">
        <v>2072</v>
      </c>
      <c r="F390" s="29">
        <v>6.1480552070263403</v>
      </c>
      <c r="G390" s="29">
        <v>93.851944792973597</v>
      </c>
    </row>
    <row r="391" spans="1:7" x14ac:dyDescent="0.25">
      <c r="A391" t="s">
        <v>551</v>
      </c>
      <c r="B391" s="29">
        <v>55</v>
      </c>
      <c r="C391" s="29">
        <v>31</v>
      </c>
      <c r="D391" s="29">
        <v>24</v>
      </c>
      <c r="E391" s="29" t="s">
        <v>2072</v>
      </c>
      <c r="F391" s="29">
        <v>56.363636363636303</v>
      </c>
      <c r="G391" s="29">
        <v>43.636363636363598</v>
      </c>
    </row>
    <row r="392" spans="1:7" x14ac:dyDescent="0.25">
      <c r="A392" t="s">
        <v>552</v>
      </c>
      <c r="B392" s="29">
        <v>2336</v>
      </c>
      <c r="C392" s="29">
        <v>116</v>
      </c>
      <c r="D392" s="29">
        <v>2220</v>
      </c>
      <c r="E392" s="29" t="s">
        <v>2072</v>
      </c>
      <c r="F392" s="29">
        <v>4.9657534246575299</v>
      </c>
      <c r="G392" s="29">
        <v>95.034246575342394</v>
      </c>
    </row>
    <row r="393" spans="1:7" x14ac:dyDescent="0.25">
      <c r="A393" t="s">
        <v>553</v>
      </c>
      <c r="B393" s="29">
        <v>4812</v>
      </c>
      <c r="C393" s="29">
        <v>353</v>
      </c>
      <c r="D393" s="29">
        <v>4459</v>
      </c>
      <c r="E393" s="29" t="s">
        <v>2072</v>
      </c>
      <c r="F393" s="29">
        <v>7.3358270989193599</v>
      </c>
      <c r="G393" s="29">
        <v>92.664172901080605</v>
      </c>
    </row>
    <row r="394" spans="1:7" x14ac:dyDescent="0.25">
      <c r="A394" t="s">
        <v>554</v>
      </c>
      <c r="B394" s="29">
        <v>134</v>
      </c>
      <c r="C394" s="29">
        <v>78</v>
      </c>
      <c r="D394" s="29">
        <v>56</v>
      </c>
      <c r="E394" s="29" t="s">
        <v>2072</v>
      </c>
      <c r="F394" s="29">
        <v>58.208955223880601</v>
      </c>
      <c r="G394" s="29">
        <v>41.791044776119399</v>
      </c>
    </row>
    <row r="395" spans="1:7" x14ac:dyDescent="0.25">
      <c r="A395" t="s">
        <v>555</v>
      </c>
      <c r="B395" s="29">
        <v>4678</v>
      </c>
      <c r="C395" s="29">
        <v>275</v>
      </c>
      <c r="D395" s="29">
        <v>4403</v>
      </c>
      <c r="E395" s="29" t="s">
        <v>2072</v>
      </c>
      <c r="F395" s="29">
        <v>5.8785805899957202</v>
      </c>
      <c r="G395" s="29">
        <v>94.121419410004194</v>
      </c>
    </row>
    <row r="396" spans="1:7" x14ac:dyDescent="0.25">
      <c r="A396" t="s">
        <v>556</v>
      </c>
      <c r="B396" s="29">
        <v>9445</v>
      </c>
      <c r="C396" s="29">
        <v>550</v>
      </c>
      <c r="D396" s="29">
        <v>8891</v>
      </c>
      <c r="E396" s="29">
        <v>4</v>
      </c>
      <c r="F396" s="29">
        <v>5.8256540620696899</v>
      </c>
      <c r="G396" s="29">
        <v>94.174345937930298</v>
      </c>
    </row>
    <row r="397" spans="1:7" x14ac:dyDescent="0.25">
      <c r="A397" t="s">
        <v>557</v>
      </c>
      <c r="B397" s="29">
        <v>254</v>
      </c>
      <c r="C397" s="29">
        <v>121</v>
      </c>
      <c r="D397" s="29">
        <v>133</v>
      </c>
      <c r="E397" s="29" t="s">
        <v>2072</v>
      </c>
      <c r="F397" s="29">
        <v>47.637795275590499</v>
      </c>
      <c r="G397" s="29">
        <v>52.362204724409402</v>
      </c>
    </row>
    <row r="398" spans="1:7" x14ac:dyDescent="0.25">
      <c r="A398" t="s">
        <v>558</v>
      </c>
      <c r="B398" s="29">
        <v>9191</v>
      </c>
      <c r="C398" s="29">
        <v>429</v>
      </c>
      <c r="D398" s="29">
        <v>8758</v>
      </c>
      <c r="E398" s="29">
        <v>4</v>
      </c>
      <c r="F398" s="29">
        <v>4.66964188527266</v>
      </c>
      <c r="G398" s="29">
        <v>95.330358114727304</v>
      </c>
    </row>
    <row r="399" spans="1:7" x14ac:dyDescent="0.25">
      <c r="A399" t="s">
        <v>559</v>
      </c>
      <c r="B399" s="29">
        <v>143</v>
      </c>
      <c r="C399" s="29">
        <v>3</v>
      </c>
      <c r="D399" s="29">
        <v>140</v>
      </c>
      <c r="E399" s="29" t="s">
        <v>2072</v>
      </c>
      <c r="F399" s="29">
        <v>2.0979020979020899</v>
      </c>
      <c r="G399" s="29">
        <v>97.902097902097907</v>
      </c>
    </row>
    <row r="400" spans="1:7" x14ac:dyDescent="0.25">
      <c r="A400" t="s">
        <v>560</v>
      </c>
      <c r="B400" s="29">
        <v>143</v>
      </c>
      <c r="C400" s="29">
        <v>3</v>
      </c>
      <c r="D400" s="29">
        <v>140</v>
      </c>
      <c r="E400" s="29" t="s">
        <v>2072</v>
      </c>
      <c r="F400" s="29">
        <v>2.0979020979020899</v>
      </c>
      <c r="G400" s="29">
        <v>97.902097902097907</v>
      </c>
    </row>
    <row r="401" spans="1:7" x14ac:dyDescent="0.25">
      <c r="A401" t="s">
        <v>561</v>
      </c>
      <c r="B401" s="29">
        <v>179</v>
      </c>
      <c r="C401" s="29">
        <v>3</v>
      </c>
      <c r="D401" s="29">
        <v>176</v>
      </c>
      <c r="E401" s="29" t="s">
        <v>2072</v>
      </c>
      <c r="F401" s="29">
        <v>1.67597765363128</v>
      </c>
      <c r="G401" s="29">
        <v>98.324022346368693</v>
      </c>
    </row>
    <row r="402" spans="1:7" x14ac:dyDescent="0.25">
      <c r="A402" t="s">
        <v>562</v>
      </c>
      <c r="B402" s="29">
        <v>179</v>
      </c>
      <c r="C402" s="29">
        <v>3</v>
      </c>
      <c r="D402" s="29">
        <v>176</v>
      </c>
      <c r="E402" s="29" t="s">
        <v>2072</v>
      </c>
      <c r="F402" s="29">
        <v>1.67597765363128</v>
      </c>
      <c r="G402" s="29">
        <v>98.324022346368693</v>
      </c>
    </row>
    <row r="403" spans="1:7" x14ac:dyDescent="0.25">
      <c r="A403" t="s">
        <v>563</v>
      </c>
      <c r="B403" s="29">
        <v>4438</v>
      </c>
      <c r="C403" s="29">
        <v>380</v>
      </c>
      <c r="D403" s="29">
        <v>4058</v>
      </c>
      <c r="E403" s="29" t="s">
        <v>2072</v>
      </c>
      <c r="F403" s="29">
        <v>8.56241550247859</v>
      </c>
      <c r="G403" s="29">
        <v>91.437584497521399</v>
      </c>
    </row>
    <row r="404" spans="1:7" x14ac:dyDescent="0.25">
      <c r="A404" t="s">
        <v>564</v>
      </c>
      <c r="B404" s="29">
        <v>140</v>
      </c>
      <c r="C404" s="29">
        <v>94</v>
      </c>
      <c r="D404" s="29">
        <v>46</v>
      </c>
      <c r="E404" s="29" t="s">
        <v>2072</v>
      </c>
      <c r="F404" s="29">
        <v>67.142857142857096</v>
      </c>
      <c r="G404" s="29">
        <v>32.857142857142797</v>
      </c>
    </row>
    <row r="405" spans="1:7" x14ac:dyDescent="0.25">
      <c r="A405" t="s">
        <v>565</v>
      </c>
      <c r="B405" s="29">
        <v>4298</v>
      </c>
      <c r="C405" s="29">
        <v>286</v>
      </c>
      <c r="D405" s="29">
        <v>4012</v>
      </c>
      <c r="E405" s="29" t="s">
        <v>2072</v>
      </c>
      <c r="F405" s="29">
        <v>6.6542577943229402</v>
      </c>
      <c r="G405" s="29">
        <v>93.345742205676999</v>
      </c>
    </row>
    <row r="406" spans="1:7" x14ac:dyDescent="0.25">
      <c r="A406" t="s">
        <v>566</v>
      </c>
      <c r="B406" s="29">
        <v>201</v>
      </c>
      <c r="C406" s="29">
        <v>6</v>
      </c>
      <c r="D406" s="29">
        <v>195</v>
      </c>
      <c r="E406" s="29" t="s">
        <v>2072</v>
      </c>
      <c r="F406" s="29">
        <v>2.98507462686567</v>
      </c>
      <c r="G406" s="29">
        <v>97.014925373134304</v>
      </c>
    </row>
    <row r="407" spans="1:7" x14ac:dyDescent="0.25">
      <c r="A407" t="s">
        <v>567</v>
      </c>
      <c r="B407" s="29">
        <v>6</v>
      </c>
      <c r="C407" s="29">
        <v>2</v>
      </c>
      <c r="D407" s="29">
        <v>4</v>
      </c>
      <c r="E407" s="29" t="s">
        <v>2072</v>
      </c>
      <c r="F407" s="29">
        <v>33.3333333333333</v>
      </c>
      <c r="G407" s="29">
        <v>66.6666666666666</v>
      </c>
    </row>
    <row r="408" spans="1:7" x14ac:dyDescent="0.25">
      <c r="A408" t="s">
        <v>568</v>
      </c>
      <c r="B408" s="29">
        <v>195</v>
      </c>
      <c r="C408" s="29">
        <v>4</v>
      </c>
      <c r="D408" s="29">
        <v>191</v>
      </c>
      <c r="E408" s="29" t="s">
        <v>2072</v>
      </c>
      <c r="F408" s="29">
        <v>2.0512820512820502</v>
      </c>
      <c r="G408" s="29">
        <v>97.948717948717899</v>
      </c>
    </row>
    <row r="409" spans="1:7" x14ac:dyDescent="0.25">
      <c r="A409" t="s">
        <v>569</v>
      </c>
      <c r="B409" s="29">
        <v>56406</v>
      </c>
      <c r="C409" s="29">
        <v>4080</v>
      </c>
      <c r="D409" s="29">
        <v>52261</v>
      </c>
      <c r="E409" s="29">
        <v>65</v>
      </c>
      <c r="F409" s="29">
        <v>7.2416180046502499</v>
      </c>
      <c r="G409" s="29">
        <v>92.758381995349694</v>
      </c>
    </row>
    <row r="410" spans="1:7" x14ac:dyDescent="0.25">
      <c r="A410" t="s">
        <v>570</v>
      </c>
      <c r="B410" s="29">
        <v>1618</v>
      </c>
      <c r="C410" s="29">
        <v>921</v>
      </c>
      <c r="D410" s="29">
        <v>697</v>
      </c>
      <c r="E410" s="29" t="s">
        <v>2072</v>
      </c>
      <c r="F410" s="29">
        <v>56.922126081582199</v>
      </c>
      <c r="G410" s="29">
        <v>43.077873918417701</v>
      </c>
    </row>
    <row r="411" spans="1:7" x14ac:dyDescent="0.25">
      <c r="A411" t="s">
        <v>571</v>
      </c>
      <c r="B411" s="29">
        <v>54788</v>
      </c>
      <c r="C411" s="29">
        <v>3159</v>
      </c>
      <c r="D411" s="29">
        <v>51564</v>
      </c>
      <c r="E411" s="29">
        <v>65</v>
      </c>
      <c r="F411" s="29">
        <v>5.7727098295049597</v>
      </c>
      <c r="G411" s="29">
        <v>94.227290170494996</v>
      </c>
    </row>
    <row r="412" spans="1:7" x14ac:dyDescent="0.25">
      <c r="A412" t="s">
        <v>572</v>
      </c>
      <c r="B412" s="29">
        <v>3453</v>
      </c>
      <c r="C412" s="29">
        <v>297</v>
      </c>
      <c r="D412" s="29">
        <v>3156</v>
      </c>
      <c r="E412" s="29" t="s">
        <v>2072</v>
      </c>
      <c r="F412" s="29">
        <v>8.6012163336229293</v>
      </c>
      <c r="G412" s="29">
        <v>91.398783666377</v>
      </c>
    </row>
    <row r="413" spans="1:7" x14ac:dyDescent="0.25">
      <c r="A413" t="s">
        <v>573</v>
      </c>
      <c r="B413" s="29">
        <v>97</v>
      </c>
      <c r="C413" s="29">
        <v>69</v>
      </c>
      <c r="D413" s="29">
        <v>28</v>
      </c>
      <c r="E413" s="29" t="s">
        <v>2072</v>
      </c>
      <c r="F413" s="29">
        <v>71.134020618556704</v>
      </c>
      <c r="G413" s="29">
        <v>28.8659793814432</v>
      </c>
    </row>
    <row r="414" spans="1:7" x14ac:dyDescent="0.25">
      <c r="A414" t="s">
        <v>574</v>
      </c>
      <c r="B414" s="29">
        <v>3356</v>
      </c>
      <c r="C414" s="29">
        <v>228</v>
      </c>
      <c r="D414" s="29">
        <v>3128</v>
      </c>
      <c r="E414" s="29" t="s">
        <v>2072</v>
      </c>
      <c r="F414" s="29">
        <v>6.7938021454111999</v>
      </c>
      <c r="G414" s="29">
        <v>93.206197854588794</v>
      </c>
    </row>
    <row r="415" spans="1:7" x14ac:dyDescent="0.25">
      <c r="A415" t="s">
        <v>575</v>
      </c>
      <c r="B415" s="29">
        <v>1126</v>
      </c>
      <c r="C415" s="29">
        <v>77</v>
      </c>
      <c r="D415" s="29">
        <v>1049</v>
      </c>
      <c r="E415" s="29" t="s">
        <v>2072</v>
      </c>
      <c r="F415" s="29">
        <v>6.8383658969804602</v>
      </c>
      <c r="G415" s="29">
        <v>93.161634103019495</v>
      </c>
    </row>
    <row r="416" spans="1:7" x14ac:dyDescent="0.25">
      <c r="A416" t="s">
        <v>576</v>
      </c>
      <c r="B416" s="29">
        <v>20</v>
      </c>
      <c r="C416" s="29">
        <v>12</v>
      </c>
      <c r="D416" s="29">
        <v>8</v>
      </c>
      <c r="E416" s="29" t="s">
        <v>2072</v>
      </c>
      <c r="F416" s="29">
        <v>60</v>
      </c>
      <c r="G416" s="29">
        <v>40</v>
      </c>
    </row>
    <row r="417" spans="1:7" x14ac:dyDescent="0.25">
      <c r="A417" t="s">
        <v>577</v>
      </c>
      <c r="B417" s="29">
        <v>1106</v>
      </c>
      <c r="C417" s="29">
        <v>65</v>
      </c>
      <c r="D417" s="29">
        <v>1041</v>
      </c>
      <c r="E417" s="29" t="s">
        <v>2072</v>
      </c>
      <c r="F417" s="29">
        <v>5.8770343580470099</v>
      </c>
      <c r="G417" s="29">
        <v>94.122965641952902</v>
      </c>
    </row>
    <row r="418" spans="1:7" x14ac:dyDescent="0.25">
      <c r="A418" t="s">
        <v>578</v>
      </c>
      <c r="B418" s="29">
        <v>1260</v>
      </c>
      <c r="C418" s="29">
        <v>66</v>
      </c>
      <c r="D418" s="29">
        <v>1193</v>
      </c>
      <c r="E418" s="29">
        <v>1</v>
      </c>
      <c r="F418" s="29">
        <v>5.2422557585385201</v>
      </c>
      <c r="G418" s="29">
        <v>94.757744241461396</v>
      </c>
    </row>
    <row r="419" spans="1:7" x14ac:dyDescent="0.25">
      <c r="A419" t="s">
        <v>579</v>
      </c>
      <c r="B419" s="29">
        <v>31</v>
      </c>
      <c r="C419" s="29">
        <v>16</v>
      </c>
      <c r="D419" s="29">
        <v>15</v>
      </c>
      <c r="E419" s="29" t="s">
        <v>2072</v>
      </c>
      <c r="F419" s="29">
        <v>51.612903225806399</v>
      </c>
      <c r="G419" s="29">
        <v>48.387096774193502</v>
      </c>
    </row>
    <row r="420" spans="1:7" x14ac:dyDescent="0.25">
      <c r="A420" t="s">
        <v>580</v>
      </c>
      <c r="B420" s="29">
        <v>1229</v>
      </c>
      <c r="C420" s="29">
        <v>50</v>
      </c>
      <c r="D420" s="29">
        <v>1178</v>
      </c>
      <c r="E420" s="29">
        <v>1</v>
      </c>
      <c r="F420" s="29">
        <v>4.0716612377850101</v>
      </c>
      <c r="G420" s="29">
        <v>95.928338762214906</v>
      </c>
    </row>
    <row r="421" spans="1:7" x14ac:dyDescent="0.25">
      <c r="A421" t="s">
        <v>581</v>
      </c>
      <c r="B421" s="29">
        <v>3477</v>
      </c>
      <c r="C421" s="29">
        <v>245</v>
      </c>
      <c r="D421" s="29">
        <v>3197</v>
      </c>
      <c r="E421" s="29">
        <v>35</v>
      </c>
      <c r="F421" s="29">
        <v>7.1179546775130698</v>
      </c>
      <c r="G421" s="29">
        <v>92.882045322486903</v>
      </c>
    </row>
    <row r="422" spans="1:7" x14ac:dyDescent="0.25">
      <c r="A422" t="s">
        <v>582</v>
      </c>
      <c r="B422" s="29">
        <v>109</v>
      </c>
      <c r="C422" s="29">
        <v>57</v>
      </c>
      <c r="D422" s="29">
        <v>52</v>
      </c>
      <c r="E422" s="29" t="s">
        <v>2072</v>
      </c>
      <c r="F422" s="29">
        <v>52.293577981651303</v>
      </c>
      <c r="G422" s="29">
        <v>47.706422018348597</v>
      </c>
    </row>
    <row r="423" spans="1:7" x14ac:dyDescent="0.25">
      <c r="A423" t="s">
        <v>583</v>
      </c>
      <c r="B423" s="29">
        <v>3368</v>
      </c>
      <c r="C423" s="29">
        <v>188</v>
      </c>
      <c r="D423" s="29">
        <v>3145</v>
      </c>
      <c r="E423" s="29">
        <v>35</v>
      </c>
      <c r="F423" s="29">
        <v>5.6405640564056396</v>
      </c>
      <c r="G423" s="29">
        <v>94.359435943594306</v>
      </c>
    </row>
    <row r="424" spans="1:7" x14ac:dyDescent="0.25">
      <c r="A424" t="s">
        <v>584</v>
      </c>
      <c r="B424" s="29">
        <v>3145</v>
      </c>
      <c r="C424" s="29">
        <v>249</v>
      </c>
      <c r="D424" s="29">
        <v>2896</v>
      </c>
      <c r="E424" s="29" t="s">
        <v>2072</v>
      </c>
      <c r="F424" s="29">
        <v>7.9173290937996796</v>
      </c>
      <c r="G424" s="29">
        <v>92.082670906200306</v>
      </c>
    </row>
    <row r="425" spans="1:7" x14ac:dyDescent="0.25">
      <c r="A425" t="s">
        <v>585</v>
      </c>
      <c r="B425" s="29">
        <v>86</v>
      </c>
      <c r="C425" s="29">
        <v>54</v>
      </c>
      <c r="D425" s="29">
        <v>32</v>
      </c>
      <c r="E425" s="29" t="s">
        <v>2072</v>
      </c>
      <c r="F425" s="29">
        <v>62.790697674418603</v>
      </c>
      <c r="G425" s="29">
        <v>37.209302325581397</v>
      </c>
    </row>
    <row r="426" spans="1:7" x14ac:dyDescent="0.25">
      <c r="A426" t="s">
        <v>586</v>
      </c>
      <c r="B426" s="29">
        <v>3059</v>
      </c>
      <c r="C426" s="29">
        <v>195</v>
      </c>
      <c r="D426" s="29">
        <v>2864</v>
      </c>
      <c r="E426" s="29" t="s">
        <v>2072</v>
      </c>
      <c r="F426" s="29">
        <v>6.3746322327557996</v>
      </c>
      <c r="G426" s="29">
        <v>93.6253677672442</v>
      </c>
    </row>
    <row r="427" spans="1:7" x14ac:dyDescent="0.25">
      <c r="A427" t="s">
        <v>587</v>
      </c>
      <c r="B427" s="29">
        <v>6337</v>
      </c>
      <c r="C427" s="29">
        <v>482</v>
      </c>
      <c r="D427" s="29">
        <v>5834</v>
      </c>
      <c r="E427" s="29">
        <v>21</v>
      </c>
      <c r="F427" s="29">
        <v>7.6314122862571203</v>
      </c>
      <c r="G427" s="29">
        <v>92.368587713742798</v>
      </c>
    </row>
    <row r="428" spans="1:7" x14ac:dyDescent="0.25">
      <c r="A428" t="s">
        <v>588</v>
      </c>
      <c r="B428" s="29">
        <v>171</v>
      </c>
      <c r="C428" s="29">
        <v>121</v>
      </c>
      <c r="D428" s="29">
        <v>50</v>
      </c>
      <c r="E428" s="29" t="s">
        <v>2072</v>
      </c>
      <c r="F428" s="29">
        <v>70.760233918128606</v>
      </c>
      <c r="G428" s="29">
        <v>29.239766081871299</v>
      </c>
    </row>
    <row r="429" spans="1:7" x14ac:dyDescent="0.25">
      <c r="A429" t="s">
        <v>589</v>
      </c>
      <c r="B429" s="29">
        <v>6166</v>
      </c>
      <c r="C429" s="29">
        <v>361</v>
      </c>
      <c r="D429" s="29">
        <v>5784</v>
      </c>
      <c r="E429" s="29">
        <v>21</v>
      </c>
      <c r="F429" s="29">
        <v>5.8746948738812002</v>
      </c>
      <c r="G429" s="29">
        <v>94.125305126118803</v>
      </c>
    </row>
    <row r="430" spans="1:7" x14ac:dyDescent="0.25">
      <c r="A430" t="s">
        <v>590</v>
      </c>
      <c r="B430" s="29">
        <v>14984</v>
      </c>
      <c r="C430" s="29">
        <v>1135</v>
      </c>
      <c r="D430" s="29">
        <v>13836</v>
      </c>
      <c r="E430" s="29">
        <v>13</v>
      </c>
      <c r="F430" s="29">
        <v>7.5813238928595199</v>
      </c>
      <c r="G430" s="29">
        <v>92.418676107140399</v>
      </c>
    </row>
    <row r="431" spans="1:7" x14ac:dyDescent="0.25">
      <c r="A431" t="s">
        <v>591</v>
      </c>
      <c r="B431" s="29">
        <v>457</v>
      </c>
      <c r="C431" s="29">
        <v>301</v>
      </c>
      <c r="D431" s="29">
        <v>156</v>
      </c>
      <c r="E431" s="29" t="s">
        <v>2072</v>
      </c>
      <c r="F431" s="29">
        <v>65.864332603938706</v>
      </c>
      <c r="G431" s="29">
        <v>34.135667396061201</v>
      </c>
    </row>
    <row r="432" spans="1:7" x14ac:dyDescent="0.25">
      <c r="A432" t="s">
        <v>592</v>
      </c>
      <c r="B432" s="29">
        <v>14527</v>
      </c>
      <c r="C432" s="29">
        <v>834</v>
      </c>
      <c r="D432" s="29">
        <v>13680</v>
      </c>
      <c r="E432" s="29">
        <v>13</v>
      </c>
      <c r="F432" s="29">
        <v>5.7461761058288499</v>
      </c>
      <c r="G432" s="29">
        <v>94.253823894171106</v>
      </c>
    </row>
    <row r="433" spans="1:7" x14ac:dyDescent="0.25">
      <c r="A433" t="s">
        <v>593</v>
      </c>
      <c r="B433" s="29">
        <v>2327</v>
      </c>
      <c r="C433" s="29">
        <v>148</v>
      </c>
      <c r="D433" s="29">
        <v>2169</v>
      </c>
      <c r="E433" s="29">
        <v>10</v>
      </c>
      <c r="F433" s="29">
        <v>6.3875701337936901</v>
      </c>
      <c r="G433" s="29">
        <v>93.612429866206298</v>
      </c>
    </row>
    <row r="434" spans="1:7" x14ac:dyDescent="0.25">
      <c r="A434" t="s">
        <v>594</v>
      </c>
      <c r="B434" s="29">
        <v>70</v>
      </c>
      <c r="C434" s="29">
        <v>36</v>
      </c>
      <c r="D434" s="29">
        <v>34</v>
      </c>
      <c r="E434" s="29" t="s">
        <v>2072</v>
      </c>
      <c r="F434" s="29">
        <v>51.428571428571402</v>
      </c>
      <c r="G434" s="29">
        <v>48.571428571428498</v>
      </c>
    </row>
    <row r="435" spans="1:7" x14ac:dyDescent="0.25">
      <c r="A435" t="s">
        <v>595</v>
      </c>
      <c r="B435" s="29">
        <v>2257</v>
      </c>
      <c r="C435" s="29">
        <v>112</v>
      </c>
      <c r="D435" s="29">
        <v>2135</v>
      </c>
      <c r="E435" s="29">
        <v>10</v>
      </c>
      <c r="F435" s="29">
        <v>4.9844236760124598</v>
      </c>
      <c r="G435" s="29">
        <v>95.015576323987503</v>
      </c>
    </row>
    <row r="436" spans="1:7" x14ac:dyDescent="0.25">
      <c r="A436" t="s">
        <v>596</v>
      </c>
      <c r="B436" s="29">
        <v>4746</v>
      </c>
      <c r="C436" s="29">
        <v>377</v>
      </c>
      <c r="D436" s="29">
        <v>4368</v>
      </c>
      <c r="E436" s="29">
        <v>1</v>
      </c>
      <c r="F436" s="29">
        <v>7.9452054794520501</v>
      </c>
      <c r="G436" s="29">
        <v>92.054794520547901</v>
      </c>
    </row>
    <row r="437" spans="1:7" x14ac:dyDescent="0.25">
      <c r="A437" t="s">
        <v>597</v>
      </c>
      <c r="B437" s="29">
        <v>125</v>
      </c>
      <c r="C437" s="29">
        <v>67</v>
      </c>
      <c r="D437" s="29">
        <v>58</v>
      </c>
      <c r="E437" s="29" t="s">
        <v>2072</v>
      </c>
      <c r="F437" s="29">
        <v>53.6</v>
      </c>
      <c r="G437" s="29">
        <v>46.4</v>
      </c>
    </row>
    <row r="438" spans="1:7" x14ac:dyDescent="0.25">
      <c r="A438" t="s">
        <v>598</v>
      </c>
      <c r="B438" s="29">
        <v>4621</v>
      </c>
      <c r="C438" s="29">
        <v>310</v>
      </c>
      <c r="D438" s="29">
        <v>4310</v>
      </c>
      <c r="E438" s="29">
        <v>1</v>
      </c>
      <c r="F438" s="29">
        <v>6.7099567099567103</v>
      </c>
      <c r="G438" s="29">
        <v>93.290043290043201</v>
      </c>
    </row>
    <row r="439" spans="1:7" x14ac:dyDescent="0.25">
      <c r="A439" t="s">
        <v>599</v>
      </c>
      <c r="B439" s="29">
        <v>9653</v>
      </c>
      <c r="C439" s="29">
        <v>696</v>
      </c>
      <c r="D439" s="29">
        <v>8954</v>
      </c>
      <c r="E439" s="29">
        <v>3</v>
      </c>
      <c r="F439" s="29">
        <v>7.2124352331606199</v>
      </c>
      <c r="G439" s="29">
        <v>92.787564766839296</v>
      </c>
    </row>
    <row r="440" spans="1:7" x14ac:dyDescent="0.25">
      <c r="A440" t="s">
        <v>600</v>
      </c>
      <c r="B440" s="29">
        <v>308</v>
      </c>
      <c r="C440" s="29">
        <v>160</v>
      </c>
      <c r="D440" s="29">
        <v>148</v>
      </c>
      <c r="E440" s="29" t="s">
        <v>2072</v>
      </c>
      <c r="F440" s="29">
        <v>51.948051948051898</v>
      </c>
      <c r="G440" s="29">
        <v>48.051948051948003</v>
      </c>
    </row>
    <row r="441" spans="1:7" x14ac:dyDescent="0.25">
      <c r="A441" t="s">
        <v>601</v>
      </c>
      <c r="B441" s="29">
        <v>9345</v>
      </c>
      <c r="C441" s="29">
        <v>536</v>
      </c>
      <c r="D441" s="29">
        <v>8806</v>
      </c>
      <c r="E441" s="29">
        <v>3</v>
      </c>
      <c r="F441" s="29">
        <v>5.7375294369513998</v>
      </c>
      <c r="G441" s="29">
        <v>94.262470563048595</v>
      </c>
    </row>
    <row r="442" spans="1:7" x14ac:dyDescent="0.25">
      <c r="A442" t="s">
        <v>602</v>
      </c>
      <c r="B442" s="29">
        <v>124</v>
      </c>
      <c r="C442" s="29">
        <v>4</v>
      </c>
      <c r="D442" s="29">
        <v>120</v>
      </c>
      <c r="E442" s="29" t="s">
        <v>2072</v>
      </c>
      <c r="F442" s="29">
        <v>3.2258064516128999</v>
      </c>
      <c r="G442" s="29">
        <v>96.774193548387103</v>
      </c>
    </row>
    <row r="443" spans="1:7" x14ac:dyDescent="0.25">
      <c r="A443" t="s">
        <v>603</v>
      </c>
      <c r="B443" s="29">
        <v>124</v>
      </c>
      <c r="C443" s="29">
        <v>4</v>
      </c>
      <c r="D443" s="29">
        <v>120</v>
      </c>
      <c r="E443" s="29" t="s">
        <v>2072</v>
      </c>
      <c r="F443" s="29">
        <v>3.2258064516128999</v>
      </c>
      <c r="G443" s="29">
        <v>96.774193548387103</v>
      </c>
    </row>
    <row r="444" spans="1:7" x14ac:dyDescent="0.25">
      <c r="A444" t="s">
        <v>604</v>
      </c>
      <c r="B444" s="29">
        <v>143</v>
      </c>
      <c r="C444" s="29">
        <v>5</v>
      </c>
      <c r="D444" s="29">
        <v>138</v>
      </c>
      <c r="E444" s="29" t="s">
        <v>2072</v>
      </c>
      <c r="F444" s="29">
        <v>3.49650349650349</v>
      </c>
      <c r="G444" s="29">
        <v>96.503496503496507</v>
      </c>
    </row>
    <row r="445" spans="1:7" x14ac:dyDescent="0.25">
      <c r="A445" t="s">
        <v>605</v>
      </c>
      <c r="B445" s="29">
        <v>143</v>
      </c>
      <c r="C445" s="29">
        <v>5</v>
      </c>
      <c r="D445" s="29">
        <v>138</v>
      </c>
      <c r="E445" s="29" t="s">
        <v>2072</v>
      </c>
      <c r="F445" s="29">
        <v>3.49650349650349</v>
      </c>
      <c r="G445" s="29">
        <v>96.503496503496507</v>
      </c>
    </row>
    <row r="446" spans="1:7" x14ac:dyDescent="0.25">
      <c r="A446" t="s">
        <v>606</v>
      </c>
      <c r="B446" s="29">
        <v>4301</v>
      </c>
      <c r="C446" s="29">
        <v>321</v>
      </c>
      <c r="D446" s="29">
        <v>3980</v>
      </c>
      <c r="E446" s="29" t="s">
        <v>2072</v>
      </c>
      <c r="F446" s="29">
        <v>7.4633806091606596</v>
      </c>
      <c r="G446" s="29">
        <v>92.536619390839306</v>
      </c>
    </row>
    <row r="447" spans="1:7" x14ac:dyDescent="0.25">
      <c r="A447" t="s">
        <v>607</v>
      </c>
      <c r="B447" s="29">
        <v>103</v>
      </c>
      <c r="C447" s="29">
        <v>60</v>
      </c>
      <c r="D447" s="29">
        <v>43</v>
      </c>
      <c r="E447" s="29" t="s">
        <v>2072</v>
      </c>
      <c r="F447" s="29">
        <v>58.252427184466001</v>
      </c>
      <c r="G447" s="29">
        <v>41.7475728155339</v>
      </c>
    </row>
    <row r="448" spans="1:7" x14ac:dyDescent="0.25">
      <c r="A448" t="s">
        <v>608</v>
      </c>
      <c r="B448" s="29">
        <v>4198</v>
      </c>
      <c r="C448" s="29">
        <v>261</v>
      </c>
      <c r="D448" s="29">
        <v>3937</v>
      </c>
      <c r="E448" s="29" t="s">
        <v>2072</v>
      </c>
      <c r="F448" s="29">
        <v>6.2172463077655999</v>
      </c>
      <c r="G448" s="29">
        <v>93.782753692234394</v>
      </c>
    </row>
    <row r="449" spans="1:7" x14ac:dyDescent="0.25">
      <c r="A449" t="s">
        <v>609</v>
      </c>
      <c r="B449" s="29">
        <v>198</v>
      </c>
      <c r="C449" s="29">
        <v>4</v>
      </c>
      <c r="D449" s="29">
        <v>194</v>
      </c>
      <c r="E449" s="29" t="s">
        <v>2072</v>
      </c>
      <c r="F449" s="29">
        <v>2.0202020202020199</v>
      </c>
      <c r="G449" s="29">
        <v>97.979797979797894</v>
      </c>
    </row>
    <row r="450" spans="1:7" x14ac:dyDescent="0.25">
      <c r="A450" t="s">
        <v>610</v>
      </c>
      <c r="B450" s="29">
        <v>6</v>
      </c>
      <c r="C450" s="29">
        <v>2</v>
      </c>
      <c r="D450" s="29">
        <v>4</v>
      </c>
      <c r="E450" s="29" t="s">
        <v>2072</v>
      </c>
      <c r="F450" s="29">
        <v>33.3333333333333</v>
      </c>
      <c r="G450" s="29">
        <v>66.6666666666666</v>
      </c>
    </row>
    <row r="451" spans="1:7" x14ac:dyDescent="0.25">
      <c r="A451" t="s">
        <v>611</v>
      </c>
      <c r="B451" s="29">
        <v>192</v>
      </c>
      <c r="C451" s="29">
        <v>2</v>
      </c>
      <c r="D451" s="29">
        <v>190</v>
      </c>
      <c r="E451" s="29" t="s">
        <v>2072</v>
      </c>
      <c r="F451" s="29">
        <v>1.0416666666666601</v>
      </c>
      <c r="G451" s="29">
        <v>98.9583333333333</v>
      </c>
    </row>
    <row r="452" spans="1:7" x14ac:dyDescent="0.25">
      <c r="A452" t="s">
        <v>612</v>
      </c>
      <c r="B452" s="29">
        <v>55274</v>
      </c>
      <c r="C452" s="29">
        <v>4106</v>
      </c>
      <c r="D452" s="29">
        <v>51084</v>
      </c>
      <c r="E452" s="29">
        <v>84</v>
      </c>
      <c r="F452" s="29">
        <v>7.4397535785468296</v>
      </c>
      <c r="G452" s="29">
        <v>92.560246421453101</v>
      </c>
    </row>
    <row r="453" spans="1:7" x14ac:dyDescent="0.25">
      <c r="A453" t="s">
        <v>613</v>
      </c>
      <c r="B453" s="29">
        <v>1583</v>
      </c>
      <c r="C453" s="29">
        <v>955</v>
      </c>
      <c r="D453" s="29">
        <v>628</v>
      </c>
      <c r="E453" s="29" t="s">
        <v>2072</v>
      </c>
      <c r="F453" s="29">
        <v>60.328490208464899</v>
      </c>
      <c r="G453" s="29">
        <v>39.671509791535001</v>
      </c>
    </row>
    <row r="454" spans="1:7" x14ac:dyDescent="0.25">
      <c r="A454" t="s">
        <v>614</v>
      </c>
      <c r="B454" s="29">
        <v>53691</v>
      </c>
      <c r="C454" s="29">
        <v>3151</v>
      </c>
      <c r="D454" s="29">
        <v>50456</v>
      </c>
      <c r="E454" s="29">
        <v>84</v>
      </c>
      <c r="F454" s="29">
        <v>5.8779636987706798</v>
      </c>
      <c r="G454" s="29">
        <v>94.122036301229301</v>
      </c>
    </row>
    <row r="455" spans="1:7" x14ac:dyDescent="0.25">
      <c r="A455" t="s">
        <v>615</v>
      </c>
      <c r="B455" s="29">
        <v>3554</v>
      </c>
      <c r="C455" s="29">
        <v>296</v>
      </c>
      <c r="D455" s="29">
        <v>3257</v>
      </c>
      <c r="E455" s="29">
        <v>1</v>
      </c>
      <c r="F455" s="29">
        <v>8.3309878975513598</v>
      </c>
      <c r="G455" s="29">
        <v>91.669012102448605</v>
      </c>
    </row>
    <row r="456" spans="1:7" x14ac:dyDescent="0.25">
      <c r="A456" t="s">
        <v>616</v>
      </c>
      <c r="B456" s="29">
        <v>138</v>
      </c>
      <c r="C456" s="29">
        <v>92</v>
      </c>
      <c r="D456" s="29">
        <v>46</v>
      </c>
      <c r="E456" s="29" t="s">
        <v>2072</v>
      </c>
      <c r="F456" s="29">
        <v>66.6666666666666</v>
      </c>
      <c r="G456" s="29">
        <v>33.3333333333333</v>
      </c>
    </row>
    <row r="457" spans="1:7" x14ac:dyDescent="0.25">
      <c r="A457" t="s">
        <v>617</v>
      </c>
      <c r="B457" s="29">
        <v>3416</v>
      </c>
      <c r="C457" s="29">
        <v>204</v>
      </c>
      <c r="D457" s="29">
        <v>3211</v>
      </c>
      <c r="E457" s="29">
        <v>1</v>
      </c>
      <c r="F457" s="29">
        <v>5.9736456808199101</v>
      </c>
      <c r="G457" s="29">
        <v>94.026354319180001</v>
      </c>
    </row>
    <row r="458" spans="1:7" x14ac:dyDescent="0.25">
      <c r="A458" t="s">
        <v>618</v>
      </c>
      <c r="B458" s="29">
        <v>1041</v>
      </c>
      <c r="C458" s="29">
        <v>81</v>
      </c>
      <c r="D458" s="29">
        <v>960</v>
      </c>
      <c r="E458" s="29" t="s">
        <v>2072</v>
      </c>
      <c r="F458" s="29">
        <v>7.7809798270893298</v>
      </c>
      <c r="G458" s="29">
        <v>92.219020172910604</v>
      </c>
    </row>
    <row r="459" spans="1:7" x14ac:dyDescent="0.25">
      <c r="A459" t="s">
        <v>619</v>
      </c>
      <c r="B459" s="29">
        <v>28</v>
      </c>
      <c r="C459" s="29">
        <v>22</v>
      </c>
      <c r="D459" s="29">
        <v>6</v>
      </c>
      <c r="E459" s="29" t="s">
        <v>2072</v>
      </c>
      <c r="F459" s="29">
        <v>78.571428571428498</v>
      </c>
      <c r="G459" s="29">
        <v>21.428571428571399</v>
      </c>
    </row>
    <row r="460" spans="1:7" x14ac:dyDescent="0.25">
      <c r="A460" t="s">
        <v>620</v>
      </c>
      <c r="B460" s="29">
        <v>1013</v>
      </c>
      <c r="C460" s="29">
        <v>59</v>
      </c>
      <c r="D460" s="29">
        <v>954</v>
      </c>
      <c r="E460" s="29" t="s">
        <v>2072</v>
      </c>
      <c r="F460" s="29">
        <v>5.8242843040473797</v>
      </c>
      <c r="G460" s="29">
        <v>94.175715695952604</v>
      </c>
    </row>
    <row r="461" spans="1:7" x14ac:dyDescent="0.25">
      <c r="A461" t="s">
        <v>621</v>
      </c>
      <c r="B461" s="29">
        <v>1210</v>
      </c>
      <c r="C461" s="29">
        <v>69</v>
      </c>
      <c r="D461" s="29">
        <v>1139</v>
      </c>
      <c r="E461" s="29">
        <v>2</v>
      </c>
      <c r="F461" s="29">
        <v>5.7119205298013203</v>
      </c>
      <c r="G461" s="29">
        <v>94.288079470198596</v>
      </c>
    </row>
    <row r="462" spans="1:7" x14ac:dyDescent="0.25">
      <c r="A462" t="s">
        <v>622</v>
      </c>
      <c r="B462" s="29">
        <v>38</v>
      </c>
      <c r="C462" s="29">
        <v>16</v>
      </c>
      <c r="D462" s="29">
        <v>22</v>
      </c>
      <c r="E462" s="29" t="s">
        <v>2072</v>
      </c>
      <c r="F462" s="29">
        <v>42.105263157894697</v>
      </c>
      <c r="G462" s="29">
        <v>57.894736842105203</v>
      </c>
    </row>
    <row r="463" spans="1:7" x14ac:dyDescent="0.25">
      <c r="A463" t="s">
        <v>623</v>
      </c>
      <c r="B463" s="29">
        <v>1172</v>
      </c>
      <c r="C463" s="29">
        <v>53</v>
      </c>
      <c r="D463" s="29">
        <v>1117</v>
      </c>
      <c r="E463" s="29">
        <v>2</v>
      </c>
      <c r="F463" s="29">
        <v>4.5299145299145298</v>
      </c>
      <c r="G463" s="29">
        <v>95.470085470085394</v>
      </c>
    </row>
    <row r="464" spans="1:7" x14ac:dyDescent="0.25">
      <c r="A464" t="s">
        <v>624</v>
      </c>
      <c r="B464" s="29">
        <v>3473</v>
      </c>
      <c r="C464" s="29">
        <v>284</v>
      </c>
      <c r="D464" s="29">
        <v>3140</v>
      </c>
      <c r="E464" s="29">
        <v>49</v>
      </c>
      <c r="F464" s="29">
        <v>8.2943925233644809</v>
      </c>
      <c r="G464" s="29">
        <v>91.705607476635507</v>
      </c>
    </row>
    <row r="465" spans="1:7" x14ac:dyDescent="0.25">
      <c r="A465" t="s">
        <v>625</v>
      </c>
      <c r="B465" s="29">
        <v>101</v>
      </c>
      <c r="C465" s="29">
        <v>61</v>
      </c>
      <c r="D465" s="29">
        <v>36</v>
      </c>
      <c r="E465" s="29">
        <v>4</v>
      </c>
      <c r="F465" s="29">
        <v>62.886597938144298</v>
      </c>
      <c r="G465" s="29">
        <v>37.113402061855602</v>
      </c>
    </row>
    <row r="466" spans="1:7" x14ac:dyDescent="0.25">
      <c r="A466" t="s">
        <v>626</v>
      </c>
      <c r="B466" s="29">
        <v>3372</v>
      </c>
      <c r="C466" s="29">
        <v>223</v>
      </c>
      <c r="D466" s="29">
        <v>3104</v>
      </c>
      <c r="E466" s="29">
        <v>45</v>
      </c>
      <c r="F466" s="29">
        <v>6.7027351968740598</v>
      </c>
      <c r="G466" s="29">
        <v>93.297264803125898</v>
      </c>
    </row>
    <row r="467" spans="1:7" x14ac:dyDescent="0.25">
      <c r="A467" t="s">
        <v>627</v>
      </c>
      <c r="B467" s="29">
        <v>3129</v>
      </c>
      <c r="C467" s="29">
        <v>248</v>
      </c>
      <c r="D467" s="29">
        <v>2881</v>
      </c>
      <c r="E467" s="29" t="s">
        <v>2072</v>
      </c>
      <c r="F467" s="29">
        <v>7.9258549057206702</v>
      </c>
      <c r="G467" s="29">
        <v>92.074145094279302</v>
      </c>
    </row>
    <row r="468" spans="1:7" x14ac:dyDescent="0.25">
      <c r="A468" t="s">
        <v>628</v>
      </c>
      <c r="B468" s="29">
        <v>72</v>
      </c>
      <c r="C468" s="29">
        <v>44</v>
      </c>
      <c r="D468" s="29">
        <v>28</v>
      </c>
      <c r="E468" s="29" t="s">
        <v>2072</v>
      </c>
      <c r="F468" s="29">
        <v>61.1111111111111</v>
      </c>
      <c r="G468" s="29">
        <v>38.8888888888888</v>
      </c>
    </row>
    <row r="469" spans="1:7" x14ac:dyDescent="0.25">
      <c r="A469" t="s">
        <v>629</v>
      </c>
      <c r="B469" s="29">
        <v>3057</v>
      </c>
      <c r="C469" s="29">
        <v>204</v>
      </c>
      <c r="D469" s="29">
        <v>2853</v>
      </c>
      <c r="E469" s="29" t="s">
        <v>2072</v>
      </c>
      <c r="F469" s="29">
        <v>6.6732090284592704</v>
      </c>
      <c r="G469" s="29">
        <v>93.326790971540703</v>
      </c>
    </row>
    <row r="470" spans="1:7" x14ac:dyDescent="0.25">
      <c r="A470" t="s">
        <v>630</v>
      </c>
      <c r="B470" s="29">
        <v>6293</v>
      </c>
      <c r="C470" s="29">
        <v>438</v>
      </c>
      <c r="D470" s="29">
        <v>5831</v>
      </c>
      <c r="E470" s="29">
        <v>24</v>
      </c>
      <c r="F470" s="29">
        <v>6.9867602488435097</v>
      </c>
      <c r="G470" s="29">
        <v>93.013239751156405</v>
      </c>
    </row>
    <row r="471" spans="1:7" x14ac:dyDescent="0.25">
      <c r="A471" t="s">
        <v>631</v>
      </c>
      <c r="B471" s="29">
        <v>176</v>
      </c>
      <c r="C471" s="29">
        <v>112</v>
      </c>
      <c r="D471" s="29">
        <v>64</v>
      </c>
      <c r="E471" s="29" t="s">
        <v>2072</v>
      </c>
      <c r="F471" s="29">
        <v>63.636363636363598</v>
      </c>
      <c r="G471" s="29">
        <v>36.363636363636303</v>
      </c>
    </row>
    <row r="472" spans="1:7" x14ac:dyDescent="0.25">
      <c r="A472" t="s">
        <v>632</v>
      </c>
      <c r="B472" s="29">
        <v>6117</v>
      </c>
      <c r="C472" s="29">
        <v>326</v>
      </c>
      <c r="D472" s="29">
        <v>5767</v>
      </c>
      <c r="E472" s="29">
        <v>24</v>
      </c>
      <c r="F472" s="29">
        <v>5.3504021007713698</v>
      </c>
      <c r="G472" s="29">
        <v>94.649597899228596</v>
      </c>
    </row>
    <row r="473" spans="1:7" x14ac:dyDescent="0.25">
      <c r="A473" t="s">
        <v>633</v>
      </c>
      <c r="B473" s="29">
        <v>15256</v>
      </c>
      <c r="C473" s="29">
        <v>1276</v>
      </c>
      <c r="D473" s="29">
        <v>13802</v>
      </c>
      <c r="E473" s="29">
        <v>178</v>
      </c>
      <c r="F473" s="29">
        <v>8.4626608303488506</v>
      </c>
      <c r="G473" s="29">
        <v>91.537339169651105</v>
      </c>
    </row>
    <row r="474" spans="1:7" x14ac:dyDescent="0.25">
      <c r="A474" t="s">
        <v>634</v>
      </c>
      <c r="B474" s="29">
        <v>447</v>
      </c>
      <c r="C474" s="29">
        <v>299</v>
      </c>
      <c r="D474" s="29">
        <v>143</v>
      </c>
      <c r="E474" s="29">
        <v>5</v>
      </c>
      <c r="F474" s="29">
        <v>67.647058823529406</v>
      </c>
      <c r="G474" s="29">
        <v>32.352941176470502</v>
      </c>
    </row>
    <row r="475" spans="1:7" x14ac:dyDescent="0.25">
      <c r="A475" t="s">
        <v>635</v>
      </c>
      <c r="B475" s="29">
        <v>14809</v>
      </c>
      <c r="C475" s="29">
        <v>977</v>
      </c>
      <c r="D475" s="29">
        <v>13659</v>
      </c>
      <c r="E475" s="29">
        <v>173</v>
      </c>
      <c r="F475" s="29">
        <v>6.6753211259906999</v>
      </c>
      <c r="G475" s="29">
        <v>93.324678874009294</v>
      </c>
    </row>
    <row r="476" spans="1:7" x14ac:dyDescent="0.25">
      <c r="A476" t="s">
        <v>636</v>
      </c>
      <c r="B476" s="29">
        <v>2328</v>
      </c>
      <c r="C476" s="29">
        <v>146</v>
      </c>
      <c r="D476" s="29">
        <v>2156</v>
      </c>
      <c r="E476" s="29">
        <v>26</v>
      </c>
      <c r="F476" s="29">
        <v>6.34231103388358</v>
      </c>
      <c r="G476" s="29">
        <v>93.657688966116396</v>
      </c>
    </row>
    <row r="477" spans="1:7" x14ac:dyDescent="0.25">
      <c r="A477" t="s">
        <v>637</v>
      </c>
      <c r="B477" s="29">
        <v>70</v>
      </c>
      <c r="C477" s="29">
        <v>38</v>
      </c>
      <c r="D477" s="29">
        <v>32</v>
      </c>
      <c r="E477" s="29" t="s">
        <v>2072</v>
      </c>
      <c r="F477" s="29">
        <v>54.285714285714199</v>
      </c>
      <c r="G477" s="29">
        <v>45.714285714285701</v>
      </c>
    </row>
    <row r="478" spans="1:7" x14ac:dyDescent="0.25">
      <c r="A478" t="s">
        <v>638</v>
      </c>
      <c r="B478" s="29">
        <v>2258</v>
      </c>
      <c r="C478" s="29">
        <v>108</v>
      </c>
      <c r="D478" s="29">
        <v>2124</v>
      </c>
      <c r="E478" s="29">
        <v>26</v>
      </c>
      <c r="F478" s="29">
        <v>4.8387096774193497</v>
      </c>
      <c r="G478" s="29">
        <v>95.161290322580598</v>
      </c>
    </row>
    <row r="479" spans="1:7" x14ac:dyDescent="0.25">
      <c r="A479" t="s">
        <v>639</v>
      </c>
      <c r="B479" s="29">
        <v>4768</v>
      </c>
      <c r="C479" s="29">
        <v>355</v>
      </c>
      <c r="D479" s="29">
        <v>4413</v>
      </c>
      <c r="E479" s="29" t="s">
        <v>2072</v>
      </c>
      <c r="F479" s="29">
        <v>7.4454697986577099</v>
      </c>
      <c r="G479" s="29">
        <v>92.554530201342203</v>
      </c>
    </row>
    <row r="480" spans="1:7" x14ac:dyDescent="0.25">
      <c r="A480" t="s">
        <v>640</v>
      </c>
      <c r="B480" s="29">
        <v>133</v>
      </c>
      <c r="C480" s="29">
        <v>77</v>
      </c>
      <c r="D480" s="29">
        <v>56</v>
      </c>
      <c r="E480" s="29" t="s">
        <v>2072</v>
      </c>
      <c r="F480" s="29">
        <v>57.894736842105203</v>
      </c>
      <c r="G480" s="29">
        <v>42.105263157894697</v>
      </c>
    </row>
    <row r="481" spans="1:7" x14ac:dyDescent="0.25">
      <c r="A481" t="s">
        <v>641</v>
      </c>
      <c r="B481" s="29">
        <v>4635</v>
      </c>
      <c r="C481" s="29">
        <v>278</v>
      </c>
      <c r="D481" s="29">
        <v>4357</v>
      </c>
      <c r="E481" s="29" t="s">
        <v>2072</v>
      </c>
      <c r="F481" s="29">
        <v>5.9978425026968702</v>
      </c>
      <c r="G481" s="29">
        <v>94.002157497303102</v>
      </c>
    </row>
    <row r="482" spans="1:7" x14ac:dyDescent="0.25">
      <c r="A482" t="s">
        <v>642</v>
      </c>
      <c r="B482" s="29">
        <v>9364</v>
      </c>
      <c r="C482" s="29">
        <v>686</v>
      </c>
      <c r="D482" s="29">
        <v>8677</v>
      </c>
      <c r="E482" s="29">
        <v>1</v>
      </c>
      <c r="F482" s="29">
        <v>7.3267115240841596</v>
      </c>
      <c r="G482" s="29">
        <v>92.673288475915797</v>
      </c>
    </row>
    <row r="483" spans="1:7" x14ac:dyDescent="0.25">
      <c r="A483" t="s">
        <v>643</v>
      </c>
      <c r="B483" s="29">
        <v>317</v>
      </c>
      <c r="C483" s="29">
        <v>162</v>
      </c>
      <c r="D483" s="29">
        <v>155</v>
      </c>
      <c r="E483" s="29" t="s">
        <v>2072</v>
      </c>
      <c r="F483" s="29">
        <v>51.104100946372199</v>
      </c>
      <c r="G483" s="29">
        <v>48.895899053627701</v>
      </c>
    </row>
    <row r="484" spans="1:7" x14ac:dyDescent="0.25">
      <c r="A484" t="s">
        <v>644</v>
      </c>
      <c r="B484" s="29">
        <v>9047</v>
      </c>
      <c r="C484" s="29">
        <v>524</v>
      </c>
      <c r="D484" s="29">
        <v>8522</v>
      </c>
      <c r="E484" s="29">
        <v>1</v>
      </c>
      <c r="F484" s="29">
        <v>5.7926155206721202</v>
      </c>
      <c r="G484" s="29">
        <v>94.2073844793278</v>
      </c>
    </row>
    <row r="485" spans="1:7" x14ac:dyDescent="0.25">
      <c r="A485" t="s">
        <v>645</v>
      </c>
      <c r="B485" s="29">
        <v>139</v>
      </c>
      <c r="C485" s="29">
        <v>1</v>
      </c>
      <c r="D485" s="29">
        <v>138</v>
      </c>
      <c r="E485" s="29" t="s">
        <v>2072</v>
      </c>
      <c r="F485" s="29">
        <v>0.71942446043165398</v>
      </c>
      <c r="G485" s="29">
        <v>99.280575539568304</v>
      </c>
    </row>
    <row r="486" spans="1:7" x14ac:dyDescent="0.25">
      <c r="A486" t="s">
        <v>646</v>
      </c>
      <c r="B486" s="29">
        <v>139</v>
      </c>
      <c r="C486" s="29">
        <v>1</v>
      </c>
      <c r="D486" s="29">
        <v>138</v>
      </c>
      <c r="E486" s="29" t="s">
        <v>2072</v>
      </c>
      <c r="F486" s="29">
        <v>0.71942446043165398</v>
      </c>
      <c r="G486" s="29">
        <v>99.280575539568304</v>
      </c>
    </row>
    <row r="487" spans="1:7" x14ac:dyDescent="0.25">
      <c r="A487" t="s">
        <v>647</v>
      </c>
      <c r="B487" s="29">
        <v>153</v>
      </c>
      <c r="C487" s="29">
        <v>4</v>
      </c>
      <c r="D487" s="29">
        <v>149</v>
      </c>
      <c r="E487" s="29" t="s">
        <v>2072</v>
      </c>
      <c r="F487" s="29">
        <v>2.6143790849673199</v>
      </c>
      <c r="G487" s="29">
        <v>97.385620915032604</v>
      </c>
    </row>
    <row r="488" spans="1:7" x14ac:dyDescent="0.25">
      <c r="A488" t="s">
        <v>648</v>
      </c>
      <c r="B488" s="29">
        <v>153</v>
      </c>
      <c r="C488" s="29">
        <v>4</v>
      </c>
      <c r="D488" s="29">
        <v>149</v>
      </c>
      <c r="E488" s="29" t="s">
        <v>2072</v>
      </c>
      <c r="F488" s="29">
        <v>2.6143790849673199</v>
      </c>
      <c r="G488" s="29">
        <v>97.385620915032604</v>
      </c>
    </row>
    <row r="489" spans="1:7" x14ac:dyDescent="0.25">
      <c r="A489" t="s">
        <v>649</v>
      </c>
      <c r="B489" s="29">
        <v>4484</v>
      </c>
      <c r="C489" s="29">
        <v>334</v>
      </c>
      <c r="D489" s="29">
        <v>4150</v>
      </c>
      <c r="E489" s="29" t="s">
        <v>2072</v>
      </c>
      <c r="F489" s="29">
        <v>7.4487065120428104</v>
      </c>
      <c r="G489" s="29">
        <v>92.551293487957096</v>
      </c>
    </row>
    <row r="490" spans="1:7" x14ac:dyDescent="0.25">
      <c r="A490" t="s">
        <v>650</v>
      </c>
      <c r="B490" s="29">
        <v>131</v>
      </c>
      <c r="C490" s="29">
        <v>81</v>
      </c>
      <c r="D490" s="29">
        <v>50</v>
      </c>
      <c r="E490" s="29" t="s">
        <v>2072</v>
      </c>
      <c r="F490" s="29">
        <v>61.832061068702203</v>
      </c>
      <c r="G490" s="29">
        <v>38.167938931297698</v>
      </c>
    </row>
    <row r="491" spans="1:7" x14ac:dyDescent="0.25">
      <c r="A491" t="s">
        <v>651</v>
      </c>
      <c r="B491" s="29">
        <v>4353</v>
      </c>
      <c r="C491" s="29">
        <v>253</v>
      </c>
      <c r="D491" s="29">
        <v>4100</v>
      </c>
      <c r="E491" s="29" t="s">
        <v>2072</v>
      </c>
      <c r="F491" s="29">
        <v>5.8120836204916104</v>
      </c>
      <c r="G491" s="29">
        <v>94.187916379508295</v>
      </c>
    </row>
    <row r="492" spans="1:7" x14ac:dyDescent="0.25">
      <c r="A492" t="s">
        <v>652</v>
      </c>
      <c r="B492" s="29">
        <v>173</v>
      </c>
      <c r="C492" s="29">
        <v>2</v>
      </c>
      <c r="D492" s="29">
        <v>171</v>
      </c>
      <c r="E492" s="29" t="s">
        <v>2072</v>
      </c>
      <c r="F492" s="29">
        <v>1.15606936416184</v>
      </c>
      <c r="G492" s="29">
        <v>98.843930635838106</v>
      </c>
    </row>
    <row r="493" spans="1:7" x14ac:dyDescent="0.25">
      <c r="A493" t="s">
        <v>653</v>
      </c>
      <c r="B493" s="29">
        <v>2</v>
      </c>
      <c r="C493" s="29" t="s">
        <v>2072</v>
      </c>
      <c r="D493" s="29">
        <v>2</v>
      </c>
      <c r="E493" s="29" t="s">
        <v>2072</v>
      </c>
      <c r="F493" s="29" t="s">
        <v>2072</v>
      </c>
      <c r="G493" s="29">
        <v>100</v>
      </c>
    </row>
    <row r="494" spans="1:7" x14ac:dyDescent="0.25">
      <c r="A494" t="s">
        <v>654</v>
      </c>
      <c r="B494" s="29">
        <v>171</v>
      </c>
      <c r="C494" s="29">
        <v>2</v>
      </c>
      <c r="D494" s="29">
        <v>169</v>
      </c>
      <c r="E494" s="29" t="s">
        <v>2072</v>
      </c>
      <c r="F494" s="29">
        <v>1.16959064327485</v>
      </c>
      <c r="G494" s="29">
        <v>98.830409356725099</v>
      </c>
    </row>
    <row r="495" spans="1:7" x14ac:dyDescent="0.25">
      <c r="A495" t="s">
        <v>655</v>
      </c>
      <c r="B495" s="29">
        <v>55365</v>
      </c>
      <c r="C495" s="29">
        <v>4220</v>
      </c>
      <c r="D495" s="29">
        <v>50864</v>
      </c>
      <c r="E495" s="29">
        <v>281</v>
      </c>
      <c r="F495" s="29">
        <v>7.6610267954396898</v>
      </c>
      <c r="G495" s="29">
        <v>92.338973204560304</v>
      </c>
    </row>
    <row r="496" spans="1:7" x14ac:dyDescent="0.25">
      <c r="A496" t="s">
        <v>656</v>
      </c>
      <c r="B496" s="29">
        <v>1653</v>
      </c>
      <c r="C496" s="29">
        <v>1004</v>
      </c>
      <c r="D496" s="29">
        <v>640</v>
      </c>
      <c r="E496" s="29">
        <v>9</v>
      </c>
      <c r="F496" s="29">
        <v>61.070559610705601</v>
      </c>
      <c r="G496" s="29">
        <v>38.929440389294399</v>
      </c>
    </row>
    <row r="497" spans="1:7" x14ac:dyDescent="0.25">
      <c r="A497" t="s">
        <v>657</v>
      </c>
      <c r="B497" s="29">
        <v>53712</v>
      </c>
      <c r="C497" s="29">
        <v>3216</v>
      </c>
      <c r="D497" s="29">
        <v>50224</v>
      </c>
      <c r="E497" s="29">
        <v>272</v>
      </c>
      <c r="F497" s="29">
        <v>6.0179640718562801</v>
      </c>
      <c r="G497" s="29">
        <v>93.982035928143702</v>
      </c>
    </row>
    <row r="498" spans="1:7" x14ac:dyDescent="0.25">
      <c r="A498" t="s">
        <v>658</v>
      </c>
      <c r="B498" s="29">
        <v>3464</v>
      </c>
      <c r="C498" s="29">
        <v>320</v>
      </c>
      <c r="D498" s="29">
        <v>3144</v>
      </c>
      <c r="E498" s="29" t="s">
        <v>2072</v>
      </c>
      <c r="F498" s="29">
        <v>9.2378752886836004</v>
      </c>
      <c r="G498" s="29">
        <v>90.762124711316304</v>
      </c>
    </row>
    <row r="499" spans="1:7" x14ac:dyDescent="0.25">
      <c r="A499" t="s">
        <v>659</v>
      </c>
      <c r="B499" s="29">
        <v>115</v>
      </c>
      <c r="C499" s="29">
        <v>77</v>
      </c>
      <c r="D499" s="29">
        <v>38</v>
      </c>
      <c r="E499" s="29" t="s">
        <v>2072</v>
      </c>
      <c r="F499" s="29">
        <v>66.956521739130395</v>
      </c>
      <c r="G499" s="29">
        <v>33.043478260869499</v>
      </c>
    </row>
    <row r="500" spans="1:7" x14ac:dyDescent="0.25">
      <c r="A500" t="s">
        <v>660</v>
      </c>
      <c r="B500" s="29">
        <v>3349</v>
      </c>
      <c r="C500" s="29">
        <v>243</v>
      </c>
      <c r="D500" s="29">
        <v>3106</v>
      </c>
      <c r="E500" s="29" t="s">
        <v>2072</v>
      </c>
      <c r="F500" s="29">
        <v>7.2558972827709702</v>
      </c>
      <c r="G500" s="29">
        <v>92.744102717228998</v>
      </c>
    </row>
    <row r="501" spans="1:7" x14ac:dyDescent="0.25">
      <c r="A501" t="s">
        <v>661</v>
      </c>
      <c r="B501" s="29">
        <v>1055</v>
      </c>
      <c r="C501" s="29">
        <v>72</v>
      </c>
      <c r="D501" s="29">
        <v>983</v>
      </c>
      <c r="E501" s="29" t="s">
        <v>2072</v>
      </c>
      <c r="F501" s="29">
        <v>6.8246445497630299</v>
      </c>
      <c r="G501" s="29">
        <v>93.175355450236907</v>
      </c>
    </row>
    <row r="502" spans="1:7" x14ac:dyDescent="0.25">
      <c r="A502" t="s">
        <v>662</v>
      </c>
      <c r="B502" s="29">
        <v>24</v>
      </c>
      <c r="C502" s="29">
        <v>20</v>
      </c>
      <c r="D502" s="29">
        <v>4</v>
      </c>
      <c r="E502" s="29" t="s">
        <v>2072</v>
      </c>
      <c r="F502" s="29">
        <v>83.3333333333333</v>
      </c>
      <c r="G502" s="29">
        <v>16.6666666666666</v>
      </c>
    </row>
    <row r="503" spans="1:7" x14ac:dyDescent="0.25">
      <c r="A503" t="s">
        <v>663</v>
      </c>
      <c r="B503" s="29">
        <v>1031</v>
      </c>
      <c r="C503" s="29">
        <v>52</v>
      </c>
      <c r="D503" s="29">
        <v>979</v>
      </c>
      <c r="E503" s="29" t="s">
        <v>2072</v>
      </c>
      <c r="F503" s="29">
        <v>5.0436469447138697</v>
      </c>
      <c r="G503" s="29">
        <v>94.956353055286101</v>
      </c>
    </row>
    <row r="504" spans="1:7" x14ac:dyDescent="0.25">
      <c r="A504" t="s">
        <v>664</v>
      </c>
      <c r="B504" s="29">
        <v>1257</v>
      </c>
      <c r="C504" s="29">
        <v>69</v>
      </c>
      <c r="D504" s="29">
        <v>1188</v>
      </c>
      <c r="E504" s="29" t="s">
        <v>2072</v>
      </c>
      <c r="F504" s="29">
        <v>5.4892601431980896</v>
      </c>
      <c r="G504" s="29">
        <v>94.510739856801905</v>
      </c>
    </row>
    <row r="505" spans="1:7" x14ac:dyDescent="0.25">
      <c r="A505" t="s">
        <v>665</v>
      </c>
      <c r="B505" s="29">
        <v>20</v>
      </c>
      <c r="C505" s="29">
        <v>12</v>
      </c>
      <c r="D505" s="29">
        <v>8</v>
      </c>
      <c r="E505" s="29" t="s">
        <v>2072</v>
      </c>
      <c r="F505" s="29">
        <v>60</v>
      </c>
      <c r="G505" s="29">
        <v>40</v>
      </c>
    </row>
    <row r="506" spans="1:7" x14ac:dyDescent="0.25">
      <c r="A506" t="s">
        <v>666</v>
      </c>
      <c r="B506" s="29">
        <v>1237</v>
      </c>
      <c r="C506" s="29">
        <v>57</v>
      </c>
      <c r="D506" s="29">
        <v>1180</v>
      </c>
      <c r="E506" s="29" t="s">
        <v>2072</v>
      </c>
      <c r="F506" s="29">
        <v>4.6079223928860102</v>
      </c>
      <c r="G506" s="29">
        <v>95.392077607113904</v>
      </c>
    </row>
    <row r="507" spans="1:7" x14ac:dyDescent="0.25">
      <c r="A507" t="s">
        <v>667</v>
      </c>
      <c r="B507" s="29">
        <v>3353</v>
      </c>
      <c r="C507" s="29">
        <v>253</v>
      </c>
      <c r="D507" s="29">
        <v>3066</v>
      </c>
      <c r="E507" s="29">
        <v>34</v>
      </c>
      <c r="F507" s="29">
        <v>7.6227779451642004</v>
      </c>
      <c r="G507" s="29">
        <v>92.377222054835798</v>
      </c>
    </row>
    <row r="508" spans="1:7" x14ac:dyDescent="0.25">
      <c r="A508" t="s">
        <v>668</v>
      </c>
      <c r="B508" s="29">
        <v>94</v>
      </c>
      <c r="C508" s="29">
        <v>70</v>
      </c>
      <c r="D508" s="29">
        <v>24</v>
      </c>
      <c r="E508" s="29" t="s">
        <v>2072</v>
      </c>
      <c r="F508" s="29">
        <v>74.468085106382901</v>
      </c>
      <c r="G508" s="29">
        <v>25.531914893617</v>
      </c>
    </row>
    <row r="509" spans="1:7" x14ac:dyDescent="0.25">
      <c r="A509" t="s">
        <v>669</v>
      </c>
      <c r="B509" s="29">
        <v>3259</v>
      </c>
      <c r="C509" s="29">
        <v>183</v>
      </c>
      <c r="D509" s="29">
        <v>3042</v>
      </c>
      <c r="E509" s="29">
        <v>34</v>
      </c>
      <c r="F509" s="29">
        <v>5.6744186046511604</v>
      </c>
      <c r="G509" s="29">
        <v>94.325581395348806</v>
      </c>
    </row>
    <row r="510" spans="1:7" x14ac:dyDescent="0.25">
      <c r="A510" t="s">
        <v>670</v>
      </c>
      <c r="B510" s="29">
        <v>3121</v>
      </c>
      <c r="C510" s="29">
        <v>246</v>
      </c>
      <c r="D510" s="29">
        <v>2875</v>
      </c>
      <c r="E510" s="29" t="s">
        <v>2072</v>
      </c>
      <c r="F510" s="29">
        <v>7.88208907401473</v>
      </c>
      <c r="G510" s="29">
        <v>92.1179109259852</v>
      </c>
    </row>
    <row r="511" spans="1:7" x14ac:dyDescent="0.25">
      <c r="A511" t="s">
        <v>671</v>
      </c>
      <c r="B511" s="29">
        <v>86</v>
      </c>
      <c r="C511" s="29">
        <v>34</v>
      </c>
      <c r="D511" s="29">
        <v>52</v>
      </c>
      <c r="E511" s="29" t="s">
        <v>2072</v>
      </c>
      <c r="F511" s="29">
        <v>39.534883720930203</v>
      </c>
      <c r="G511" s="29">
        <v>60.465116279069697</v>
      </c>
    </row>
    <row r="512" spans="1:7" x14ac:dyDescent="0.25">
      <c r="A512" t="s">
        <v>672</v>
      </c>
      <c r="B512" s="29">
        <v>3035</v>
      </c>
      <c r="C512" s="29">
        <v>212</v>
      </c>
      <c r="D512" s="29">
        <v>2823</v>
      </c>
      <c r="E512" s="29" t="s">
        <v>2072</v>
      </c>
      <c r="F512" s="29">
        <v>6.9851729818780797</v>
      </c>
      <c r="G512" s="29">
        <v>93.014827018121906</v>
      </c>
    </row>
    <row r="513" spans="1:7" x14ac:dyDescent="0.25">
      <c r="A513" t="s">
        <v>673</v>
      </c>
      <c r="B513" s="29">
        <v>6469</v>
      </c>
      <c r="C513" s="29">
        <v>540</v>
      </c>
      <c r="D513" s="29">
        <v>5914</v>
      </c>
      <c r="E513" s="29">
        <v>15</v>
      </c>
      <c r="F513" s="29">
        <v>8.3669042454291898</v>
      </c>
      <c r="G513" s="29">
        <v>91.633095754570803</v>
      </c>
    </row>
    <row r="514" spans="1:7" x14ac:dyDescent="0.25">
      <c r="A514" t="s">
        <v>674</v>
      </c>
      <c r="B514" s="29">
        <v>152</v>
      </c>
      <c r="C514" s="29">
        <v>116</v>
      </c>
      <c r="D514" s="29">
        <v>36</v>
      </c>
      <c r="E514" s="29" t="s">
        <v>2072</v>
      </c>
      <c r="F514" s="29">
        <v>76.315789473684205</v>
      </c>
      <c r="G514" s="29">
        <v>23.684210526315699</v>
      </c>
    </row>
    <row r="515" spans="1:7" x14ac:dyDescent="0.25">
      <c r="A515" t="s">
        <v>675</v>
      </c>
      <c r="B515" s="29">
        <v>6317</v>
      </c>
      <c r="C515" s="29">
        <v>424</v>
      </c>
      <c r="D515" s="29">
        <v>5878</v>
      </c>
      <c r="E515" s="29">
        <v>15</v>
      </c>
      <c r="F515" s="29">
        <v>6.7280228498889203</v>
      </c>
      <c r="G515" s="29">
        <v>93.271977150110999</v>
      </c>
    </row>
    <row r="516" spans="1:7" x14ac:dyDescent="0.25">
      <c r="A516" t="s">
        <v>676</v>
      </c>
      <c r="B516" s="29">
        <v>15051</v>
      </c>
      <c r="C516" s="29">
        <v>1338</v>
      </c>
      <c r="D516" s="29">
        <v>13533</v>
      </c>
      <c r="E516" s="29">
        <v>180</v>
      </c>
      <c r="F516" s="29">
        <v>8.9973774460359</v>
      </c>
      <c r="G516" s="29">
        <v>91.002622553964102</v>
      </c>
    </row>
    <row r="517" spans="1:7" x14ac:dyDescent="0.25">
      <c r="A517" t="s">
        <v>677</v>
      </c>
      <c r="B517" s="29">
        <v>474</v>
      </c>
      <c r="C517" s="29">
        <v>317</v>
      </c>
      <c r="D517" s="29">
        <v>149</v>
      </c>
      <c r="E517" s="29">
        <v>8</v>
      </c>
      <c r="F517" s="29">
        <v>68.025751072961299</v>
      </c>
      <c r="G517" s="29">
        <v>31.974248927038602</v>
      </c>
    </row>
    <row r="518" spans="1:7" x14ac:dyDescent="0.25">
      <c r="A518" t="s">
        <v>678</v>
      </c>
      <c r="B518" s="29">
        <v>14577</v>
      </c>
      <c r="C518" s="29">
        <v>1021</v>
      </c>
      <c r="D518" s="29">
        <v>13384</v>
      </c>
      <c r="E518" s="29">
        <v>172</v>
      </c>
      <c r="F518" s="29">
        <v>7.0878167303019701</v>
      </c>
      <c r="G518" s="29">
        <v>92.912183269698005</v>
      </c>
    </row>
    <row r="519" spans="1:7" x14ac:dyDescent="0.25">
      <c r="A519" t="s">
        <v>679</v>
      </c>
      <c r="B519" s="29">
        <v>2226</v>
      </c>
      <c r="C519" s="29">
        <v>166</v>
      </c>
      <c r="D519" s="29">
        <v>2049</v>
      </c>
      <c r="E519" s="29">
        <v>11</v>
      </c>
      <c r="F519" s="29">
        <v>7.4943566591422099</v>
      </c>
      <c r="G519" s="29">
        <v>92.505643340857702</v>
      </c>
    </row>
    <row r="520" spans="1:7" x14ac:dyDescent="0.25">
      <c r="A520" t="s">
        <v>680</v>
      </c>
      <c r="B520" s="29">
        <v>50</v>
      </c>
      <c r="C520" s="29">
        <v>34</v>
      </c>
      <c r="D520" s="29">
        <v>16</v>
      </c>
      <c r="E520" s="29" t="s">
        <v>2072</v>
      </c>
      <c r="F520" s="29">
        <v>68</v>
      </c>
      <c r="G520" s="29">
        <v>32</v>
      </c>
    </row>
    <row r="521" spans="1:7" x14ac:dyDescent="0.25">
      <c r="A521" t="s">
        <v>681</v>
      </c>
      <c r="B521" s="29">
        <v>2176</v>
      </c>
      <c r="C521" s="29">
        <v>132</v>
      </c>
      <c r="D521" s="29">
        <v>2033</v>
      </c>
      <c r="E521" s="29">
        <v>11</v>
      </c>
      <c r="F521" s="29">
        <v>6.09699769053117</v>
      </c>
      <c r="G521" s="29">
        <v>93.903002309468803</v>
      </c>
    </row>
    <row r="522" spans="1:7" x14ac:dyDescent="0.25">
      <c r="A522" t="s">
        <v>682</v>
      </c>
      <c r="B522" s="29">
        <v>4493</v>
      </c>
      <c r="C522" s="29">
        <v>355</v>
      </c>
      <c r="D522" s="29">
        <v>4137</v>
      </c>
      <c r="E522" s="29">
        <v>1</v>
      </c>
      <c r="F522" s="29">
        <v>7.9029385574354398</v>
      </c>
      <c r="G522" s="29">
        <v>92.097061442564495</v>
      </c>
    </row>
    <row r="523" spans="1:7" x14ac:dyDescent="0.25">
      <c r="A523" t="s">
        <v>683</v>
      </c>
      <c r="B523" s="29">
        <v>130</v>
      </c>
      <c r="C523" s="29">
        <v>84</v>
      </c>
      <c r="D523" s="29">
        <v>46</v>
      </c>
      <c r="E523" s="29" t="s">
        <v>2072</v>
      </c>
      <c r="F523" s="29">
        <v>64.615384615384599</v>
      </c>
      <c r="G523" s="29">
        <v>35.384615384615302</v>
      </c>
    </row>
    <row r="524" spans="1:7" x14ac:dyDescent="0.25">
      <c r="A524" t="s">
        <v>684</v>
      </c>
      <c r="B524" s="29">
        <v>4363</v>
      </c>
      <c r="C524" s="29">
        <v>271</v>
      </c>
      <c r="D524" s="29">
        <v>4091</v>
      </c>
      <c r="E524" s="29">
        <v>1</v>
      </c>
      <c r="F524" s="29">
        <v>6.2127464465841298</v>
      </c>
      <c r="G524" s="29">
        <v>93.787253553415795</v>
      </c>
    </row>
    <row r="525" spans="1:7" x14ac:dyDescent="0.25">
      <c r="A525" t="s">
        <v>685</v>
      </c>
      <c r="B525" s="29">
        <v>9411</v>
      </c>
      <c r="C525" s="29">
        <v>706</v>
      </c>
      <c r="D525" s="29">
        <v>8703</v>
      </c>
      <c r="E525" s="29">
        <v>2</v>
      </c>
      <c r="F525" s="29">
        <v>7.5034541396535204</v>
      </c>
      <c r="G525" s="29">
        <v>92.496545860346401</v>
      </c>
    </row>
    <row r="526" spans="1:7" x14ac:dyDescent="0.25">
      <c r="A526" t="s">
        <v>686</v>
      </c>
      <c r="B526" s="29">
        <v>267</v>
      </c>
      <c r="C526" s="29">
        <v>165</v>
      </c>
      <c r="D526" s="29">
        <v>102</v>
      </c>
      <c r="E526" s="29" t="s">
        <v>2072</v>
      </c>
      <c r="F526" s="29">
        <v>61.797752808988697</v>
      </c>
      <c r="G526" s="29">
        <v>38.202247191011203</v>
      </c>
    </row>
    <row r="527" spans="1:7" x14ac:dyDescent="0.25">
      <c r="A527" t="s">
        <v>687</v>
      </c>
      <c r="B527" s="29">
        <v>9144</v>
      </c>
      <c r="C527" s="29">
        <v>541</v>
      </c>
      <c r="D527" s="29">
        <v>8601</v>
      </c>
      <c r="E527" s="29">
        <v>2</v>
      </c>
      <c r="F527" s="29">
        <v>5.9177422883395296</v>
      </c>
      <c r="G527" s="29">
        <v>94.082257711660404</v>
      </c>
    </row>
    <row r="528" spans="1:7" x14ac:dyDescent="0.25">
      <c r="A528" t="s">
        <v>688</v>
      </c>
      <c r="B528" s="29">
        <v>124</v>
      </c>
      <c r="C528" s="29">
        <v>1</v>
      </c>
      <c r="D528" s="29">
        <v>123</v>
      </c>
      <c r="E528" s="29" t="s">
        <v>2072</v>
      </c>
      <c r="F528" s="29">
        <v>0.80645161290322498</v>
      </c>
      <c r="G528" s="29">
        <v>99.193548387096698</v>
      </c>
    </row>
    <row r="529" spans="1:7" x14ac:dyDescent="0.25">
      <c r="A529" t="s">
        <v>689</v>
      </c>
      <c r="B529" s="29">
        <v>124</v>
      </c>
      <c r="C529" s="29">
        <v>1</v>
      </c>
      <c r="D529" s="29">
        <v>123</v>
      </c>
      <c r="E529" s="29" t="s">
        <v>2072</v>
      </c>
      <c r="F529" s="29">
        <v>0.80645161290322498</v>
      </c>
      <c r="G529" s="29">
        <v>99.193548387096698</v>
      </c>
    </row>
    <row r="530" spans="1:7" x14ac:dyDescent="0.25">
      <c r="A530" t="s">
        <v>690</v>
      </c>
      <c r="B530" s="29">
        <v>125</v>
      </c>
      <c r="C530" s="29">
        <v>5</v>
      </c>
      <c r="D530" s="29">
        <v>120</v>
      </c>
      <c r="E530" s="29" t="s">
        <v>2072</v>
      </c>
      <c r="F530" s="29">
        <v>4</v>
      </c>
      <c r="G530" s="29">
        <v>96</v>
      </c>
    </row>
    <row r="531" spans="1:7" x14ac:dyDescent="0.25">
      <c r="A531" t="s">
        <v>691</v>
      </c>
      <c r="B531" s="29">
        <v>125</v>
      </c>
      <c r="C531" s="29">
        <v>5</v>
      </c>
      <c r="D531" s="29">
        <v>120</v>
      </c>
      <c r="E531" s="29" t="s">
        <v>2072</v>
      </c>
      <c r="F531" s="29">
        <v>4</v>
      </c>
      <c r="G531" s="29">
        <v>96</v>
      </c>
    </row>
    <row r="532" spans="1:7" x14ac:dyDescent="0.25">
      <c r="A532" t="s">
        <v>692</v>
      </c>
      <c r="B532" s="29">
        <v>4241</v>
      </c>
      <c r="C532" s="29">
        <v>357</v>
      </c>
      <c r="D532" s="29">
        <v>3884</v>
      </c>
      <c r="E532" s="29" t="s">
        <v>2072</v>
      </c>
      <c r="F532" s="29">
        <v>8.4178259844376306</v>
      </c>
      <c r="G532" s="29">
        <v>91.582174015562302</v>
      </c>
    </row>
    <row r="533" spans="1:7" x14ac:dyDescent="0.25">
      <c r="A533" t="s">
        <v>693</v>
      </c>
      <c r="B533" s="29">
        <v>144</v>
      </c>
      <c r="C533" s="29">
        <v>94</v>
      </c>
      <c r="D533" s="29">
        <v>50</v>
      </c>
      <c r="E533" s="29" t="s">
        <v>2072</v>
      </c>
      <c r="F533" s="29">
        <v>65.2777777777777</v>
      </c>
      <c r="G533" s="29">
        <v>34.7222222222222</v>
      </c>
    </row>
    <row r="534" spans="1:7" x14ac:dyDescent="0.25">
      <c r="A534" t="s">
        <v>694</v>
      </c>
      <c r="B534" s="29">
        <v>4097</v>
      </c>
      <c r="C534" s="29">
        <v>263</v>
      </c>
      <c r="D534" s="29">
        <v>3834</v>
      </c>
      <c r="E534" s="29" t="s">
        <v>2072</v>
      </c>
      <c r="F534" s="29">
        <v>6.41933121796436</v>
      </c>
      <c r="G534" s="29">
        <v>93.580668782035602</v>
      </c>
    </row>
    <row r="535" spans="1:7" x14ac:dyDescent="0.25">
      <c r="A535" t="s">
        <v>695</v>
      </c>
      <c r="B535" s="29">
        <v>182</v>
      </c>
      <c r="C535" s="29">
        <v>4</v>
      </c>
      <c r="D535" s="29">
        <v>178</v>
      </c>
      <c r="E535" s="29" t="s">
        <v>2072</v>
      </c>
      <c r="F535" s="29">
        <v>2.19780219780219</v>
      </c>
      <c r="G535" s="29">
        <v>97.802197802197796</v>
      </c>
    </row>
    <row r="536" spans="1:7" x14ac:dyDescent="0.25">
      <c r="A536" t="s">
        <v>696</v>
      </c>
      <c r="B536" s="29">
        <v>182</v>
      </c>
      <c r="C536" s="29">
        <v>4</v>
      </c>
      <c r="D536" s="29">
        <v>178</v>
      </c>
      <c r="E536" s="29" t="s">
        <v>2072</v>
      </c>
      <c r="F536" s="29">
        <v>2.19780219780219</v>
      </c>
      <c r="G536" s="29">
        <v>97.802197802197796</v>
      </c>
    </row>
    <row r="537" spans="1:7" x14ac:dyDescent="0.25">
      <c r="A537" t="s">
        <v>697</v>
      </c>
      <c r="B537" s="29">
        <v>54572</v>
      </c>
      <c r="C537" s="29">
        <v>4432</v>
      </c>
      <c r="D537" s="29">
        <v>49897</v>
      </c>
      <c r="E537" s="29">
        <v>243</v>
      </c>
      <c r="F537" s="29">
        <v>8.1577058292992692</v>
      </c>
      <c r="G537" s="29">
        <v>91.842294170700697</v>
      </c>
    </row>
    <row r="538" spans="1:7" x14ac:dyDescent="0.25">
      <c r="A538" t="s">
        <v>698</v>
      </c>
      <c r="B538" s="29">
        <v>1556</v>
      </c>
      <c r="C538" s="29">
        <v>1023</v>
      </c>
      <c r="D538" s="29">
        <v>525</v>
      </c>
      <c r="E538" s="29">
        <v>8</v>
      </c>
      <c r="F538" s="29">
        <v>66.085271317829395</v>
      </c>
      <c r="G538" s="29">
        <v>33.914728682170498</v>
      </c>
    </row>
    <row r="539" spans="1:7" x14ac:dyDescent="0.25">
      <c r="A539" t="s">
        <v>699</v>
      </c>
      <c r="B539" s="29">
        <v>53016</v>
      </c>
      <c r="C539" s="29">
        <v>3409</v>
      </c>
      <c r="D539" s="29">
        <v>49372</v>
      </c>
      <c r="E539" s="29">
        <v>235</v>
      </c>
      <c r="F539" s="29">
        <v>6.4587635702241304</v>
      </c>
      <c r="G539" s="29">
        <v>93.541236429775793</v>
      </c>
    </row>
    <row r="540" spans="1:7" x14ac:dyDescent="0.25">
      <c r="A540" t="s">
        <v>700</v>
      </c>
      <c r="B540" s="29">
        <v>3327</v>
      </c>
      <c r="C540" s="29">
        <v>280</v>
      </c>
      <c r="D540" s="29">
        <v>3046</v>
      </c>
      <c r="E540" s="29">
        <v>1</v>
      </c>
      <c r="F540" s="29">
        <v>8.4185207456404001</v>
      </c>
      <c r="G540" s="29">
        <v>91.581479254359493</v>
      </c>
    </row>
    <row r="541" spans="1:7" x14ac:dyDescent="0.25">
      <c r="A541" t="s">
        <v>701</v>
      </c>
      <c r="B541" s="29">
        <v>82</v>
      </c>
      <c r="C541" s="29">
        <v>44</v>
      </c>
      <c r="D541" s="29">
        <v>38</v>
      </c>
      <c r="E541" s="29" t="s">
        <v>2072</v>
      </c>
      <c r="F541" s="29">
        <v>53.658536585365802</v>
      </c>
      <c r="G541" s="29">
        <v>46.341463414634099</v>
      </c>
    </row>
    <row r="542" spans="1:7" x14ac:dyDescent="0.25">
      <c r="A542" t="s">
        <v>702</v>
      </c>
      <c r="B542" s="29">
        <v>3245</v>
      </c>
      <c r="C542" s="29">
        <v>236</v>
      </c>
      <c r="D542" s="29">
        <v>3008</v>
      </c>
      <c r="E542" s="29">
        <v>1</v>
      </c>
      <c r="F542" s="29">
        <v>7.2749691738594304</v>
      </c>
      <c r="G542" s="29">
        <v>92.725030826140497</v>
      </c>
    </row>
    <row r="543" spans="1:7" x14ac:dyDescent="0.25">
      <c r="A543" t="s">
        <v>703</v>
      </c>
      <c r="B543" s="29">
        <v>988</v>
      </c>
      <c r="C543" s="29">
        <v>76</v>
      </c>
      <c r="D543" s="29">
        <v>912</v>
      </c>
      <c r="E543" s="29" t="s">
        <v>2072</v>
      </c>
      <c r="F543" s="29">
        <v>7.6923076923076898</v>
      </c>
      <c r="G543" s="29">
        <v>92.307692307692307</v>
      </c>
    </row>
    <row r="544" spans="1:7" x14ac:dyDescent="0.25">
      <c r="A544" t="s">
        <v>704</v>
      </c>
      <c r="B544" s="29">
        <v>30</v>
      </c>
      <c r="C544" s="29">
        <v>16</v>
      </c>
      <c r="D544" s="29">
        <v>14</v>
      </c>
      <c r="E544" s="29" t="s">
        <v>2072</v>
      </c>
      <c r="F544" s="29">
        <v>53.3333333333333</v>
      </c>
      <c r="G544" s="29">
        <v>46.6666666666666</v>
      </c>
    </row>
    <row r="545" spans="1:7" x14ac:dyDescent="0.25">
      <c r="A545" t="s">
        <v>705</v>
      </c>
      <c r="B545" s="29">
        <v>958</v>
      </c>
      <c r="C545" s="29">
        <v>60</v>
      </c>
      <c r="D545" s="29">
        <v>898</v>
      </c>
      <c r="E545" s="29" t="s">
        <v>2072</v>
      </c>
      <c r="F545" s="29">
        <v>6.2630480167014602</v>
      </c>
      <c r="G545" s="29">
        <v>93.736951983298496</v>
      </c>
    </row>
    <row r="546" spans="1:7" x14ac:dyDescent="0.25">
      <c r="A546" t="s">
        <v>706</v>
      </c>
      <c r="B546" s="29">
        <v>1228</v>
      </c>
      <c r="C546" s="29">
        <v>86</v>
      </c>
      <c r="D546" s="29">
        <v>1142</v>
      </c>
      <c r="E546" s="29" t="s">
        <v>2072</v>
      </c>
      <c r="F546" s="29">
        <v>7.0032573289902196</v>
      </c>
      <c r="G546" s="29">
        <v>92.996742671009699</v>
      </c>
    </row>
    <row r="547" spans="1:7" x14ac:dyDescent="0.25">
      <c r="A547" t="s">
        <v>707</v>
      </c>
      <c r="B547" s="29">
        <v>32</v>
      </c>
      <c r="C547" s="29">
        <v>20</v>
      </c>
      <c r="D547" s="29">
        <v>12</v>
      </c>
      <c r="E547" s="29" t="s">
        <v>2072</v>
      </c>
      <c r="F547" s="29">
        <v>62.5</v>
      </c>
      <c r="G547" s="29">
        <v>37.5</v>
      </c>
    </row>
    <row r="548" spans="1:7" x14ac:dyDescent="0.25">
      <c r="A548" t="s">
        <v>708</v>
      </c>
      <c r="B548" s="29">
        <v>1196</v>
      </c>
      <c r="C548" s="29">
        <v>66</v>
      </c>
      <c r="D548" s="29">
        <v>1130</v>
      </c>
      <c r="E548" s="29" t="s">
        <v>2072</v>
      </c>
      <c r="F548" s="29">
        <v>5.51839464882943</v>
      </c>
      <c r="G548" s="29">
        <v>94.481605351170501</v>
      </c>
    </row>
    <row r="549" spans="1:7" x14ac:dyDescent="0.25">
      <c r="A549" t="s">
        <v>709</v>
      </c>
      <c r="B549" s="29">
        <v>3355</v>
      </c>
      <c r="C549" s="29">
        <v>263</v>
      </c>
      <c r="D549" s="29">
        <v>3037</v>
      </c>
      <c r="E549" s="29">
        <v>55</v>
      </c>
      <c r="F549" s="29">
        <v>7.9696969696969697</v>
      </c>
      <c r="G549" s="29">
        <v>92.030303030303003</v>
      </c>
    </row>
    <row r="550" spans="1:7" x14ac:dyDescent="0.25">
      <c r="A550" t="s">
        <v>710</v>
      </c>
      <c r="B550" s="29">
        <v>118</v>
      </c>
      <c r="C550" s="29">
        <v>68</v>
      </c>
      <c r="D550" s="29">
        <v>50</v>
      </c>
      <c r="E550" s="29" t="s">
        <v>2072</v>
      </c>
      <c r="F550" s="29">
        <v>57.627118644067799</v>
      </c>
      <c r="G550" s="29">
        <v>42.372881355932201</v>
      </c>
    </row>
    <row r="551" spans="1:7" x14ac:dyDescent="0.25">
      <c r="A551" t="s">
        <v>711</v>
      </c>
      <c r="B551" s="29">
        <v>3237</v>
      </c>
      <c r="C551" s="29">
        <v>195</v>
      </c>
      <c r="D551" s="29">
        <v>2987</v>
      </c>
      <c r="E551" s="29">
        <v>55</v>
      </c>
      <c r="F551" s="29">
        <v>6.1282212445003097</v>
      </c>
      <c r="G551" s="29">
        <v>93.871778755499605</v>
      </c>
    </row>
    <row r="552" spans="1:7" x14ac:dyDescent="0.25">
      <c r="A552" t="s">
        <v>712</v>
      </c>
      <c r="B552" s="29">
        <v>3100</v>
      </c>
      <c r="C552" s="29">
        <v>273</v>
      </c>
      <c r="D552" s="29">
        <v>2827</v>
      </c>
      <c r="E552" s="29" t="s">
        <v>2072</v>
      </c>
      <c r="F552" s="29">
        <v>8.8064516129032206</v>
      </c>
      <c r="G552" s="29">
        <v>91.193548387096698</v>
      </c>
    </row>
    <row r="553" spans="1:7" x14ac:dyDescent="0.25">
      <c r="A553" t="s">
        <v>713</v>
      </c>
      <c r="B553" s="29">
        <v>89</v>
      </c>
      <c r="C553" s="29">
        <v>51</v>
      </c>
      <c r="D553" s="29">
        <v>38</v>
      </c>
      <c r="E553" s="29" t="s">
        <v>2072</v>
      </c>
      <c r="F553" s="29">
        <v>57.303370786516801</v>
      </c>
      <c r="G553" s="29">
        <v>42.696629213483099</v>
      </c>
    </row>
    <row r="554" spans="1:7" x14ac:dyDescent="0.25">
      <c r="A554" t="s">
        <v>714</v>
      </c>
      <c r="B554" s="29">
        <v>3011</v>
      </c>
      <c r="C554" s="29">
        <v>222</v>
      </c>
      <c r="D554" s="29">
        <v>2789</v>
      </c>
      <c r="E554" s="29" t="s">
        <v>2072</v>
      </c>
      <c r="F554" s="29">
        <v>7.3729657920956404</v>
      </c>
      <c r="G554" s="29">
        <v>92.627034207904302</v>
      </c>
    </row>
    <row r="555" spans="1:7" x14ac:dyDescent="0.25">
      <c r="A555" t="s">
        <v>715</v>
      </c>
      <c r="B555" s="29">
        <v>6296</v>
      </c>
      <c r="C555" s="29">
        <v>525</v>
      </c>
      <c r="D555" s="29">
        <v>5766</v>
      </c>
      <c r="E555" s="29">
        <v>5</v>
      </c>
      <c r="F555" s="29">
        <v>8.3452551263710006</v>
      </c>
      <c r="G555" s="29">
        <v>91.6547448736289</v>
      </c>
    </row>
    <row r="556" spans="1:7" x14ac:dyDescent="0.25">
      <c r="A556" t="s">
        <v>716</v>
      </c>
      <c r="B556" s="29">
        <v>193</v>
      </c>
      <c r="C556" s="29">
        <v>154</v>
      </c>
      <c r="D556" s="29">
        <v>39</v>
      </c>
      <c r="E556" s="29" t="s">
        <v>2072</v>
      </c>
      <c r="F556" s="29">
        <v>79.792746113989594</v>
      </c>
      <c r="G556" s="29">
        <v>20.207253886010299</v>
      </c>
    </row>
    <row r="557" spans="1:7" x14ac:dyDescent="0.25">
      <c r="A557" t="s">
        <v>717</v>
      </c>
      <c r="B557" s="29">
        <v>6103</v>
      </c>
      <c r="C557" s="29">
        <v>371</v>
      </c>
      <c r="D557" s="29">
        <v>5727</v>
      </c>
      <c r="E557" s="29">
        <v>5</v>
      </c>
      <c r="F557" s="29">
        <v>6.0839619547392498</v>
      </c>
      <c r="G557" s="29">
        <v>93.916038045260706</v>
      </c>
    </row>
    <row r="558" spans="1:7" x14ac:dyDescent="0.25">
      <c r="A558" t="s">
        <v>718</v>
      </c>
      <c r="B558" s="29">
        <v>14842</v>
      </c>
      <c r="C558" s="29">
        <v>1273</v>
      </c>
      <c r="D558" s="29">
        <v>13234</v>
      </c>
      <c r="E558" s="29">
        <v>335</v>
      </c>
      <c r="F558" s="29">
        <v>8.7750741021575696</v>
      </c>
      <c r="G558" s="29">
        <v>91.224925897842397</v>
      </c>
    </row>
    <row r="559" spans="1:7" x14ac:dyDescent="0.25">
      <c r="A559" t="s">
        <v>719</v>
      </c>
      <c r="B559" s="29">
        <v>443</v>
      </c>
      <c r="C559" s="29">
        <v>310</v>
      </c>
      <c r="D559" s="29">
        <v>123</v>
      </c>
      <c r="E559" s="29">
        <v>10</v>
      </c>
      <c r="F559" s="29">
        <v>71.593533487297904</v>
      </c>
      <c r="G559" s="29">
        <v>28.406466512702</v>
      </c>
    </row>
    <row r="560" spans="1:7" x14ac:dyDescent="0.25">
      <c r="A560" t="s">
        <v>720</v>
      </c>
      <c r="B560" s="29">
        <v>14399</v>
      </c>
      <c r="C560" s="29">
        <v>963</v>
      </c>
      <c r="D560" s="29">
        <v>13111</v>
      </c>
      <c r="E560" s="29">
        <v>325</v>
      </c>
      <c r="F560" s="29">
        <v>6.8424044337075403</v>
      </c>
      <c r="G560" s="29">
        <v>93.1575955662924</v>
      </c>
    </row>
    <row r="561" spans="1:7" x14ac:dyDescent="0.25">
      <c r="A561" t="s">
        <v>721</v>
      </c>
      <c r="B561" s="29">
        <v>2167</v>
      </c>
      <c r="C561" s="29">
        <v>167</v>
      </c>
      <c r="D561" s="29">
        <v>1993</v>
      </c>
      <c r="E561" s="29">
        <v>7</v>
      </c>
      <c r="F561" s="29">
        <v>7.7314814814814801</v>
      </c>
      <c r="G561" s="29">
        <v>92.268518518518505</v>
      </c>
    </row>
    <row r="562" spans="1:7" x14ac:dyDescent="0.25">
      <c r="A562" t="s">
        <v>722</v>
      </c>
      <c r="B562" s="29">
        <v>49</v>
      </c>
      <c r="C562" s="29">
        <v>33</v>
      </c>
      <c r="D562" s="29">
        <v>16</v>
      </c>
      <c r="E562" s="29" t="s">
        <v>2072</v>
      </c>
      <c r="F562" s="29">
        <v>67.346938775510196</v>
      </c>
      <c r="G562" s="29">
        <v>32.653061224489797</v>
      </c>
    </row>
    <row r="563" spans="1:7" x14ac:dyDescent="0.25">
      <c r="A563" t="s">
        <v>723</v>
      </c>
      <c r="B563" s="29">
        <v>2118</v>
      </c>
      <c r="C563" s="29">
        <v>134</v>
      </c>
      <c r="D563" s="29">
        <v>1977</v>
      </c>
      <c r="E563" s="29">
        <v>7</v>
      </c>
      <c r="F563" s="29">
        <v>6.3477025106584497</v>
      </c>
      <c r="G563" s="29">
        <v>93.652297489341507</v>
      </c>
    </row>
    <row r="564" spans="1:7" x14ac:dyDescent="0.25">
      <c r="A564" t="s">
        <v>724</v>
      </c>
      <c r="B564" s="29">
        <v>4487</v>
      </c>
      <c r="C564" s="29">
        <v>366</v>
      </c>
      <c r="D564" s="29">
        <v>4121</v>
      </c>
      <c r="E564" s="29" t="s">
        <v>2072</v>
      </c>
      <c r="F564" s="29">
        <v>8.1568977044796007</v>
      </c>
      <c r="G564" s="29">
        <v>91.843102295520396</v>
      </c>
    </row>
    <row r="565" spans="1:7" x14ac:dyDescent="0.25">
      <c r="A565" t="s">
        <v>725</v>
      </c>
      <c r="B565" s="29">
        <v>138</v>
      </c>
      <c r="C565" s="29">
        <v>92</v>
      </c>
      <c r="D565" s="29">
        <v>46</v>
      </c>
      <c r="E565" s="29" t="s">
        <v>2072</v>
      </c>
      <c r="F565" s="29">
        <v>66.6666666666666</v>
      </c>
      <c r="G565" s="29">
        <v>33.3333333333333</v>
      </c>
    </row>
    <row r="566" spans="1:7" x14ac:dyDescent="0.25">
      <c r="A566" t="s">
        <v>726</v>
      </c>
      <c r="B566" s="29">
        <v>4349</v>
      </c>
      <c r="C566" s="29">
        <v>274</v>
      </c>
      <c r="D566" s="29">
        <v>4075</v>
      </c>
      <c r="E566" s="29" t="s">
        <v>2072</v>
      </c>
      <c r="F566" s="29">
        <v>6.30029891929179</v>
      </c>
      <c r="G566" s="29">
        <v>93.699701080708195</v>
      </c>
    </row>
    <row r="567" spans="1:7" x14ac:dyDescent="0.25">
      <c r="A567" t="s">
        <v>727</v>
      </c>
      <c r="B567" s="29">
        <v>9274</v>
      </c>
      <c r="C567" s="29">
        <v>763</v>
      </c>
      <c r="D567" s="29">
        <v>8507</v>
      </c>
      <c r="E567" s="29">
        <v>4</v>
      </c>
      <c r="F567" s="29">
        <v>8.2308522114347298</v>
      </c>
      <c r="G567" s="29">
        <v>91.769147788565206</v>
      </c>
    </row>
    <row r="568" spans="1:7" x14ac:dyDescent="0.25">
      <c r="A568" t="s">
        <v>728</v>
      </c>
      <c r="B568" s="29">
        <v>311</v>
      </c>
      <c r="C568" s="29">
        <v>219</v>
      </c>
      <c r="D568" s="29">
        <v>92</v>
      </c>
      <c r="E568" s="29" t="s">
        <v>2072</v>
      </c>
      <c r="F568" s="29">
        <v>70.418006430868104</v>
      </c>
      <c r="G568" s="29">
        <v>29.5819935691318</v>
      </c>
    </row>
    <row r="569" spans="1:7" x14ac:dyDescent="0.25">
      <c r="A569" t="s">
        <v>729</v>
      </c>
      <c r="B569" s="29">
        <v>8963</v>
      </c>
      <c r="C569" s="29">
        <v>544</v>
      </c>
      <c r="D569" s="29">
        <v>8415</v>
      </c>
      <c r="E569" s="29">
        <v>4</v>
      </c>
      <c r="F569" s="29">
        <v>6.07210626185958</v>
      </c>
      <c r="G569" s="29">
        <v>93.927893738140398</v>
      </c>
    </row>
    <row r="570" spans="1:7" x14ac:dyDescent="0.25">
      <c r="A570" t="s">
        <v>730</v>
      </c>
      <c r="B570" s="29">
        <v>111</v>
      </c>
      <c r="C570" s="29">
        <v>1</v>
      </c>
      <c r="D570" s="29">
        <v>110</v>
      </c>
      <c r="E570" s="29" t="s">
        <v>2072</v>
      </c>
      <c r="F570" s="29">
        <v>0.90090090090090003</v>
      </c>
      <c r="G570" s="29">
        <v>99.099099099099007</v>
      </c>
    </row>
    <row r="571" spans="1:7" x14ac:dyDescent="0.25">
      <c r="A571" t="s">
        <v>731</v>
      </c>
      <c r="B571" s="29">
        <v>111</v>
      </c>
      <c r="C571" s="29">
        <v>1</v>
      </c>
      <c r="D571" s="29">
        <v>110</v>
      </c>
      <c r="E571" s="29" t="s">
        <v>2072</v>
      </c>
      <c r="F571" s="29">
        <v>0.90090090090090003</v>
      </c>
      <c r="G571" s="29">
        <v>99.099099099099007</v>
      </c>
    </row>
    <row r="572" spans="1:7" x14ac:dyDescent="0.25">
      <c r="A572" t="s">
        <v>732</v>
      </c>
      <c r="B572" s="29">
        <v>138</v>
      </c>
      <c r="C572" s="29">
        <v>3</v>
      </c>
      <c r="D572" s="29">
        <v>135</v>
      </c>
      <c r="E572" s="29" t="s">
        <v>2072</v>
      </c>
      <c r="F572" s="29">
        <v>2.1739130434782599</v>
      </c>
      <c r="G572" s="29">
        <v>97.826086956521706</v>
      </c>
    </row>
    <row r="573" spans="1:7" x14ac:dyDescent="0.25">
      <c r="A573" t="s">
        <v>733</v>
      </c>
      <c r="B573" s="29">
        <v>138</v>
      </c>
      <c r="C573" s="29">
        <v>3</v>
      </c>
      <c r="D573" s="29">
        <v>135</v>
      </c>
      <c r="E573" s="29" t="s">
        <v>2072</v>
      </c>
      <c r="F573" s="29">
        <v>2.1739130434782599</v>
      </c>
      <c r="G573" s="29">
        <v>97.826086956521706</v>
      </c>
    </row>
    <row r="574" spans="1:7" x14ac:dyDescent="0.25">
      <c r="A574" t="s">
        <v>734</v>
      </c>
      <c r="B574" s="29">
        <v>4141</v>
      </c>
      <c r="C574" s="29">
        <v>361</v>
      </c>
      <c r="D574" s="29">
        <v>3780</v>
      </c>
      <c r="E574" s="29" t="s">
        <v>2072</v>
      </c>
      <c r="F574" s="29">
        <v>8.7177010383965197</v>
      </c>
      <c r="G574" s="29">
        <v>91.282298961603402</v>
      </c>
    </row>
    <row r="575" spans="1:7" x14ac:dyDescent="0.25">
      <c r="A575" t="s">
        <v>735</v>
      </c>
      <c r="B575" s="29">
        <v>120</v>
      </c>
      <c r="C575" s="29">
        <v>78</v>
      </c>
      <c r="D575" s="29">
        <v>42</v>
      </c>
      <c r="E575" s="29" t="s">
        <v>2072</v>
      </c>
      <c r="F575" s="29">
        <v>65</v>
      </c>
      <c r="G575" s="29">
        <v>35</v>
      </c>
    </row>
    <row r="576" spans="1:7" x14ac:dyDescent="0.25">
      <c r="A576" t="s">
        <v>736</v>
      </c>
      <c r="B576" s="29">
        <v>4021</v>
      </c>
      <c r="C576" s="29">
        <v>283</v>
      </c>
      <c r="D576" s="29">
        <v>3738</v>
      </c>
      <c r="E576" s="29" t="s">
        <v>2072</v>
      </c>
      <c r="F576" s="29">
        <v>7.0380502362596298</v>
      </c>
      <c r="G576" s="29">
        <v>92.961949763740293</v>
      </c>
    </row>
    <row r="577" spans="1:7" x14ac:dyDescent="0.25">
      <c r="A577" t="s">
        <v>737</v>
      </c>
      <c r="B577" s="29">
        <v>186</v>
      </c>
      <c r="C577" s="29">
        <v>5</v>
      </c>
      <c r="D577" s="29">
        <v>181</v>
      </c>
      <c r="E577" s="29" t="s">
        <v>2072</v>
      </c>
      <c r="F577" s="29">
        <v>2.6881720430107499</v>
      </c>
      <c r="G577" s="29">
        <v>97.311827956989205</v>
      </c>
    </row>
    <row r="578" spans="1:7" x14ac:dyDescent="0.25">
      <c r="A578" t="s">
        <v>738</v>
      </c>
      <c r="B578" s="29">
        <v>6</v>
      </c>
      <c r="C578" s="29">
        <v>2</v>
      </c>
      <c r="D578" s="29">
        <v>4</v>
      </c>
      <c r="E578" s="29" t="s">
        <v>2072</v>
      </c>
      <c r="F578" s="29">
        <v>33.3333333333333</v>
      </c>
      <c r="G578" s="29">
        <v>66.6666666666666</v>
      </c>
    </row>
    <row r="579" spans="1:7" x14ac:dyDescent="0.25">
      <c r="A579" t="s">
        <v>739</v>
      </c>
      <c r="B579" s="29">
        <v>180</v>
      </c>
      <c r="C579" s="29">
        <v>3</v>
      </c>
      <c r="D579" s="29">
        <v>177</v>
      </c>
      <c r="E579" s="29" t="s">
        <v>2072</v>
      </c>
      <c r="F579" s="29">
        <v>1.6666666666666601</v>
      </c>
      <c r="G579" s="29">
        <v>98.3333333333333</v>
      </c>
    </row>
    <row r="580" spans="1:7" x14ac:dyDescent="0.25">
      <c r="A580" t="s">
        <v>740</v>
      </c>
      <c r="B580" s="29">
        <v>53644</v>
      </c>
      <c r="C580" s="29">
        <v>4442</v>
      </c>
      <c r="D580" s="29">
        <v>48795</v>
      </c>
      <c r="E580" s="29">
        <v>407</v>
      </c>
      <c r="F580" s="29">
        <v>8.3438210267295201</v>
      </c>
      <c r="G580" s="29">
        <v>91.6561789732704</v>
      </c>
    </row>
    <row r="581" spans="1:7" x14ac:dyDescent="0.25">
      <c r="A581" t="s">
        <v>741</v>
      </c>
      <c r="B581" s="29">
        <v>1611</v>
      </c>
      <c r="C581" s="29">
        <v>1087</v>
      </c>
      <c r="D581" s="29">
        <v>514</v>
      </c>
      <c r="E581" s="29">
        <v>10</v>
      </c>
      <c r="F581" s="29">
        <v>67.895065584009998</v>
      </c>
      <c r="G581" s="29">
        <v>32.104934415990002</v>
      </c>
    </row>
    <row r="582" spans="1:7" x14ac:dyDescent="0.25">
      <c r="A582" t="s">
        <v>742</v>
      </c>
      <c r="B582" s="29">
        <v>52033</v>
      </c>
      <c r="C582" s="29">
        <v>3355</v>
      </c>
      <c r="D582" s="29">
        <v>48281</v>
      </c>
      <c r="E582" s="29">
        <v>397</v>
      </c>
      <c r="F582" s="29">
        <v>6.4974049113021897</v>
      </c>
      <c r="G582" s="29">
        <v>93.502595088697802</v>
      </c>
    </row>
    <row r="583" spans="1:7" x14ac:dyDescent="0.25">
      <c r="A583" t="s">
        <v>1955</v>
      </c>
      <c r="B583" s="29">
        <v>4</v>
      </c>
      <c r="C583" s="29" t="s">
        <v>2072</v>
      </c>
      <c r="D583" s="29">
        <v>4</v>
      </c>
      <c r="E583" s="29" t="s">
        <v>2072</v>
      </c>
      <c r="F583" s="29" t="s">
        <v>2072</v>
      </c>
      <c r="G583" s="29">
        <v>100</v>
      </c>
    </row>
    <row r="584" spans="1:7" x14ac:dyDescent="0.25">
      <c r="A584" t="s">
        <v>1956</v>
      </c>
      <c r="B584" s="29">
        <v>4</v>
      </c>
      <c r="C584" s="29" t="s">
        <v>2072</v>
      </c>
      <c r="D584" s="29">
        <v>4</v>
      </c>
      <c r="E584" s="29" t="s">
        <v>2072</v>
      </c>
      <c r="F584" s="29" t="s">
        <v>2072</v>
      </c>
      <c r="G584" s="29">
        <v>100</v>
      </c>
    </row>
    <row r="585" spans="1:7" x14ac:dyDescent="0.25">
      <c r="A585" t="s">
        <v>743</v>
      </c>
      <c r="B585" s="29">
        <v>3231</v>
      </c>
      <c r="C585" s="29">
        <v>281</v>
      </c>
      <c r="D585" s="29">
        <v>2950</v>
      </c>
      <c r="E585" s="29" t="s">
        <v>2072</v>
      </c>
      <c r="F585" s="29">
        <v>8.69699783348808</v>
      </c>
      <c r="G585" s="29">
        <v>91.303002166511902</v>
      </c>
    </row>
    <row r="586" spans="1:7" x14ac:dyDescent="0.25">
      <c r="A586" t="s">
        <v>744</v>
      </c>
      <c r="B586" s="29">
        <v>102</v>
      </c>
      <c r="C586" s="29">
        <v>72</v>
      </c>
      <c r="D586" s="29">
        <v>30</v>
      </c>
      <c r="E586" s="29" t="s">
        <v>2072</v>
      </c>
      <c r="F586" s="29">
        <v>70.588235294117595</v>
      </c>
      <c r="G586" s="29">
        <v>29.411764705882302</v>
      </c>
    </row>
    <row r="587" spans="1:7" x14ac:dyDescent="0.25">
      <c r="A587" t="s">
        <v>745</v>
      </c>
      <c r="B587" s="29">
        <v>3129</v>
      </c>
      <c r="C587" s="29">
        <v>209</v>
      </c>
      <c r="D587" s="29">
        <v>2920</v>
      </c>
      <c r="E587" s="29" t="s">
        <v>2072</v>
      </c>
      <c r="F587" s="29">
        <v>6.6794503036113699</v>
      </c>
      <c r="G587" s="29">
        <v>93.320549696388596</v>
      </c>
    </row>
    <row r="588" spans="1:7" x14ac:dyDescent="0.25">
      <c r="A588" t="s">
        <v>746</v>
      </c>
      <c r="B588" s="29">
        <v>991</v>
      </c>
      <c r="C588" s="29">
        <v>63</v>
      </c>
      <c r="D588" s="29">
        <v>928</v>
      </c>
      <c r="E588" s="29" t="s">
        <v>2072</v>
      </c>
      <c r="F588" s="29">
        <v>6.3572149344096802</v>
      </c>
      <c r="G588" s="29">
        <v>93.642785065590303</v>
      </c>
    </row>
    <row r="589" spans="1:7" x14ac:dyDescent="0.25">
      <c r="A589" t="s">
        <v>747</v>
      </c>
      <c r="B589" s="29">
        <v>23</v>
      </c>
      <c r="C589" s="29">
        <v>13</v>
      </c>
      <c r="D589" s="29">
        <v>10</v>
      </c>
      <c r="E589" s="29" t="s">
        <v>2072</v>
      </c>
      <c r="F589" s="29">
        <v>56.521739130434703</v>
      </c>
      <c r="G589" s="29">
        <v>43.478260869565197</v>
      </c>
    </row>
    <row r="590" spans="1:7" x14ac:dyDescent="0.25">
      <c r="A590" t="s">
        <v>748</v>
      </c>
      <c r="B590" s="29">
        <v>968</v>
      </c>
      <c r="C590" s="29">
        <v>50</v>
      </c>
      <c r="D590" s="29">
        <v>918</v>
      </c>
      <c r="E590" s="29" t="s">
        <v>2072</v>
      </c>
      <c r="F590" s="29">
        <v>5.1652892561983403</v>
      </c>
      <c r="G590" s="29">
        <v>94.834710743801594</v>
      </c>
    </row>
    <row r="591" spans="1:7" x14ac:dyDescent="0.25">
      <c r="A591" t="s">
        <v>749</v>
      </c>
      <c r="B591" s="29">
        <v>1264</v>
      </c>
      <c r="C591" s="29">
        <v>101</v>
      </c>
      <c r="D591" s="29">
        <v>1163</v>
      </c>
      <c r="E591" s="29" t="s">
        <v>2072</v>
      </c>
      <c r="F591" s="29">
        <v>7.99050632911392</v>
      </c>
      <c r="G591" s="29">
        <v>92.009493670886002</v>
      </c>
    </row>
    <row r="592" spans="1:7" x14ac:dyDescent="0.25">
      <c r="A592" t="s">
        <v>750</v>
      </c>
      <c r="B592" s="29">
        <v>40</v>
      </c>
      <c r="C592" s="29">
        <v>30</v>
      </c>
      <c r="D592" s="29">
        <v>10</v>
      </c>
      <c r="E592" s="29" t="s">
        <v>2072</v>
      </c>
      <c r="F592" s="29">
        <v>75</v>
      </c>
      <c r="G592" s="29">
        <v>25</v>
      </c>
    </row>
    <row r="593" spans="1:7" x14ac:dyDescent="0.25">
      <c r="A593" t="s">
        <v>751</v>
      </c>
      <c r="B593" s="29">
        <v>1224</v>
      </c>
      <c r="C593" s="29">
        <v>71</v>
      </c>
      <c r="D593" s="29">
        <v>1153</v>
      </c>
      <c r="E593" s="29" t="s">
        <v>2072</v>
      </c>
      <c r="F593" s="29">
        <v>5.8006535947712399</v>
      </c>
      <c r="G593" s="29">
        <v>94.199346405228695</v>
      </c>
    </row>
    <row r="594" spans="1:7" x14ac:dyDescent="0.25">
      <c r="A594" t="s">
        <v>752</v>
      </c>
      <c r="B594" s="29">
        <v>3165</v>
      </c>
      <c r="C594" s="29">
        <v>255</v>
      </c>
      <c r="D594" s="29">
        <v>2908</v>
      </c>
      <c r="E594" s="29">
        <v>2</v>
      </c>
      <c r="F594" s="29">
        <v>8.0619664875118495</v>
      </c>
      <c r="G594" s="29">
        <v>91.938033512488104</v>
      </c>
    </row>
    <row r="595" spans="1:7" x14ac:dyDescent="0.25">
      <c r="A595" t="s">
        <v>753</v>
      </c>
      <c r="B595" s="29">
        <v>77</v>
      </c>
      <c r="C595" s="29">
        <v>48</v>
      </c>
      <c r="D595" s="29">
        <v>29</v>
      </c>
      <c r="E595" s="29" t="s">
        <v>2072</v>
      </c>
      <c r="F595" s="29">
        <v>62.337662337662302</v>
      </c>
      <c r="G595" s="29">
        <v>37.662337662337599</v>
      </c>
    </row>
    <row r="596" spans="1:7" x14ac:dyDescent="0.25">
      <c r="A596" t="s">
        <v>754</v>
      </c>
      <c r="B596" s="29">
        <v>3088</v>
      </c>
      <c r="C596" s="29">
        <v>207</v>
      </c>
      <c r="D596" s="29">
        <v>2879</v>
      </c>
      <c r="E596" s="29">
        <v>2</v>
      </c>
      <c r="F596" s="29">
        <v>6.7077122488658398</v>
      </c>
      <c r="G596" s="29">
        <v>93.292287751134097</v>
      </c>
    </row>
    <row r="597" spans="1:7" x14ac:dyDescent="0.25">
      <c r="A597" t="s">
        <v>755</v>
      </c>
      <c r="B597" s="29">
        <v>3014</v>
      </c>
      <c r="C597" s="29">
        <v>292</v>
      </c>
      <c r="D597" s="29">
        <v>2720</v>
      </c>
      <c r="E597" s="29">
        <v>2</v>
      </c>
      <c r="F597" s="29">
        <v>9.6945551128817993</v>
      </c>
      <c r="G597" s="29">
        <v>90.305444887118099</v>
      </c>
    </row>
    <row r="598" spans="1:7" x14ac:dyDescent="0.25">
      <c r="A598" t="s">
        <v>756</v>
      </c>
      <c r="B598" s="29">
        <v>82</v>
      </c>
      <c r="C598" s="29">
        <v>58</v>
      </c>
      <c r="D598" s="29">
        <v>24</v>
      </c>
      <c r="E598" s="29" t="s">
        <v>2072</v>
      </c>
      <c r="F598" s="29">
        <v>70.731707317073102</v>
      </c>
      <c r="G598" s="29">
        <v>29.268292682926798</v>
      </c>
    </row>
    <row r="599" spans="1:7" x14ac:dyDescent="0.25">
      <c r="A599" t="s">
        <v>757</v>
      </c>
      <c r="B599" s="29">
        <v>2932</v>
      </c>
      <c r="C599" s="29">
        <v>234</v>
      </c>
      <c r="D599" s="29">
        <v>2696</v>
      </c>
      <c r="E599" s="29">
        <v>2</v>
      </c>
      <c r="F599" s="29">
        <v>7.9863481228668904</v>
      </c>
      <c r="G599" s="29">
        <v>92.0136518771331</v>
      </c>
    </row>
    <row r="600" spans="1:7" x14ac:dyDescent="0.25">
      <c r="A600" t="s">
        <v>758</v>
      </c>
      <c r="B600" s="29">
        <v>5956</v>
      </c>
      <c r="C600" s="29">
        <v>467</v>
      </c>
      <c r="D600" s="29">
        <v>5478</v>
      </c>
      <c r="E600" s="29">
        <v>11</v>
      </c>
      <c r="F600" s="29">
        <v>7.8553406223717399</v>
      </c>
      <c r="G600" s="29">
        <v>92.144659377628201</v>
      </c>
    </row>
    <row r="601" spans="1:7" x14ac:dyDescent="0.25">
      <c r="A601" t="s">
        <v>759</v>
      </c>
      <c r="B601" s="29">
        <v>157</v>
      </c>
      <c r="C601" s="29">
        <v>115</v>
      </c>
      <c r="D601" s="29">
        <v>42</v>
      </c>
      <c r="E601" s="29" t="s">
        <v>2072</v>
      </c>
      <c r="F601" s="29">
        <v>73.248407643312007</v>
      </c>
      <c r="G601" s="29">
        <v>26.751592356687802</v>
      </c>
    </row>
    <row r="602" spans="1:7" x14ac:dyDescent="0.25">
      <c r="A602" t="s">
        <v>760</v>
      </c>
      <c r="B602" s="29">
        <v>5799</v>
      </c>
      <c r="C602" s="29">
        <v>352</v>
      </c>
      <c r="D602" s="29">
        <v>5436</v>
      </c>
      <c r="E602" s="29">
        <v>11</v>
      </c>
      <c r="F602" s="29">
        <v>6.0815480304077401</v>
      </c>
      <c r="G602" s="29">
        <v>93.918451969592198</v>
      </c>
    </row>
    <row r="603" spans="1:7" x14ac:dyDescent="0.25">
      <c r="A603" t="s">
        <v>761</v>
      </c>
      <c r="B603" s="29">
        <v>14614</v>
      </c>
      <c r="C603" s="29">
        <v>1249</v>
      </c>
      <c r="D603" s="29">
        <v>13171</v>
      </c>
      <c r="E603" s="29">
        <v>194</v>
      </c>
      <c r="F603" s="29">
        <v>8.6615811373092892</v>
      </c>
      <c r="G603" s="29">
        <v>91.338418862690702</v>
      </c>
    </row>
    <row r="604" spans="1:7" x14ac:dyDescent="0.25">
      <c r="A604" t="s">
        <v>762</v>
      </c>
      <c r="B604" s="29">
        <v>404</v>
      </c>
      <c r="C604" s="29">
        <v>258</v>
      </c>
      <c r="D604" s="29">
        <v>140</v>
      </c>
      <c r="E604" s="29">
        <v>6</v>
      </c>
      <c r="F604" s="29">
        <v>64.824120603015004</v>
      </c>
      <c r="G604" s="29">
        <v>35.175879396984897</v>
      </c>
    </row>
    <row r="605" spans="1:7" x14ac:dyDescent="0.25">
      <c r="A605" t="s">
        <v>763</v>
      </c>
      <c r="B605" s="29">
        <v>14210</v>
      </c>
      <c r="C605" s="29">
        <v>991</v>
      </c>
      <c r="D605" s="29">
        <v>13031</v>
      </c>
      <c r="E605" s="29">
        <v>188</v>
      </c>
      <c r="F605" s="29">
        <v>7.0674654114962197</v>
      </c>
      <c r="G605" s="29">
        <v>92.9325345885037</v>
      </c>
    </row>
    <row r="606" spans="1:7" x14ac:dyDescent="0.25">
      <c r="A606" t="s">
        <v>764</v>
      </c>
      <c r="B606" s="29">
        <v>2081</v>
      </c>
      <c r="C606" s="29">
        <v>162</v>
      </c>
      <c r="D606" s="29">
        <v>1915</v>
      </c>
      <c r="E606" s="29">
        <v>4</v>
      </c>
      <c r="F606" s="29">
        <v>7.7997111218102999</v>
      </c>
      <c r="G606" s="29">
        <v>92.200288878189696</v>
      </c>
    </row>
    <row r="607" spans="1:7" x14ac:dyDescent="0.25">
      <c r="A607" t="s">
        <v>765</v>
      </c>
      <c r="B607" s="29">
        <v>50</v>
      </c>
      <c r="C607" s="29">
        <v>36</v>
      </c>
      <c r="D607" s="29">
        <v>14</v>
      </c>
      <c r="E607" s="29" t="s">
        <v>2072</v>
      </c>
      <c r="F607" s="29">
        <v>72</v>
      </c>
      <c r="G607" s="29">
        <v>28</v>
      </c>
    </row>
    <row r="608" spans="1:7" x14ac:dyDescent="0.25">
      <c r="A608" t="s">
        <v>766</v>
      </c>
      <c r="B608" s="29">
        <v>2031</v>
      </c>
      <c r="C608" s="29">
        <v>126</v>
      </c>
      <c r="D608" s="29">
        <v>1901</v>
      </c>
      <c r="E608" s="29">
        <v>4</v>
      </c>
      <c r="F608" s="29">
        <v>6.2160828811050797</v>
      </c>
      <c r="G608" s="29">
        <v>93.783917118894905</v>
      </c>
    </row>
    <row r="609" spans="1:7" x14ac:dyDescent="0.25">
      <c r="A609" t="s">
        <v>767</v>
      </c>
      <c r="B609" s="29">
        <v>4402</v>
      </c>
      <c r="C609" s="29">
        <v>356</v>
      </c>
      <c r="D609" s="29">
        <v>4045</v>
      </c>
      <c r="E609" s="29">
        <v>1</v>
      </c>
      <c r="F609" s="29">
        <v>8.0890706657577809</v>
      </c>
      <c r="G609" s="29">
        <v>91.910929334242198</v>
      </c>
    </row>
    <row r="610" spans="1:7" x14ac:dyDescent="0.25">
      <c r="A610" t="s">
        <v>768</v>
      </c>
      <c r="B610" s="29">
        <v>140</v>
      </c>
      <c r="C610" s="29">
        <v>100</v>
      </c>
      <c r="D610" s="29">
        <v>40</v>
      </c>
      <c r="E610" s="29" t="s">
        <v>2072</v>
      </c>
      <c r="F610" s="29">
        <v>71.428571428571402</v>
      </c>
      <c r="G610" s="29">
        <v>28.571428571428498</v>
      </c>
    </row>
    <row r="611" spans="1:7" x14ac:dyDescent="0.25">
      <c r="A611" t="s">
        <v>769</v>
      </c>
      <c r="B611" s="29">
        <v>4262</v>
      </c>
      <c r="C611" s="29">
        <v>256</v>
      </c>
      <c r="D611" s="29">
        <v>4005</v>
      </c>
      <c r="E611" s="29">
        <v>1</v>
      </c>
      <c r="F611" s="29">
        <v>6.0079793475709904</v>
      </c>
      <c r="G611" s="29">
        <v>93.992020652429005</v>
      </c>
    </row>
    <row r="612" spans="1:7" x14ac:dyDescent="0.25">
      <c r="A612" t="s">
        <v>770</v>
      </c>
      <c r="B612" s="29">
        <v>8946</v>
      </c>
      <c r="C612" s="29">
        <v>707</v>
      </c>
      <c r="D612" s="29">
        <v>8235</v>
      </c>
      <c r="E612" s="29">
        <v>4</v>
      </c>
      <c r="F612" s="29">
        <v>7.90650861104898</v>
      </c>
      <c r="G612" s="29">
        <v>92.093491388950994</v>
      </c>
    </row>
    <row r="613" spans="1:7" x14ac:dyDescent="0.25">
      <c r="A613" t="s">
        <v>771</v>
      </c>
      <c r="B613" s="29">
        <v>257</v>
      </c>
      <c r="C613" s="29">
        <v>175</v>
      </c>
      <c r="D613" s="29">
        <v>82</v>
      </c>
      <c r="E613" s="29" t="s">
        <v>2072</v>
      </c>
      <c r="F613" s="29">
        <v>68.093385214007697</v>
      </c>
      <c r="G613" s="29">
        <v>31.9066147859922</v>
      </c>
    </row>
    <row r="614" spans="1:7" x14ac:dyDescent="0.25">
      <c r="A614" t="s">
        <v>772</v>
      </c>
      <c r="B614" s="29">
        <v>8689</v>
      </c>
      <c r="C614" s="29">
        <v>532</v>
      </c>
      <c r="D614" s="29">
        <v>8153</v>
      </c>
      <c r="E614" s="29">
        <v>4</v>
      </c>
      <c r="F614" s="29">
        <v>6.1255037420840504</v>
      </c>
      <c r="G614" s="29">
        <v>93.874496257915894</v>
      </c>
    </row>
    <row r="615" spans="1:7" x14ac:dyDescent="0.25">
      <c r="A615" t="s">
        <v>773</v>
      </c>
      <c r="B615" s="29">
        <v>115</v>
      </c>
      <c r="C615" s="29" t="s">
        <v>2072</v>
      </c>
      <c r="D615" s="29">
        <v>115</v>
      </c>
      <c r="E615" s="29" t="s">
        <v>2072</v>
      </c>
      <c r="F615" s="29" t="s">
        <v>2072</v>
      </c>
      <c r="G615" s="29">
        <v>100</v>
      </c>
    </row>
    <row r="616" spans="1:7" x14ac:dyDescent="0.25">
      <c r="A616" t="s">
        <v>774</v>
      </c>
      <c r="B616" s="29">
        <v>115</v>
      </c>
      <c r="C616" s="29" t="s">
        <v>2072</v>
      </c>
      <c r="D616" s="29">
        <v>115</v>
      </c>
      <c r="E616" s="29" t="s">
        <v>2072</v>
      </c>
      <c r="F616" s="29" t="s">
        <v>2072</v>
      </c>
      <c r="G616" s="29">
        <v>100</v>
      </c>
    </row>
    <row r="617" spans="1:7" x14ac:dyDescent="0.25">
      <c r="A617" t="s">
        <v>775</v>
      </c>
      <c r="B617" s="29">
        <v>113</v>
      </c>
      <c r="C617" s="29">
        <v>4</v>
      </c>
      <c r="D617" s="29">
        <v>109</v>
      </c>
      <c r="E617" s="29" t="s">
        <v>2072</v>
      </c>
      <c r="F617" s="29">
        <v>3.5398230088495501</v>
      </c>
      <c r="G617" s="29">
        <v>96.460176991150405</v>
      </c>
    </row>
    <row r="618" spans="1:7" x14ac:dyDescent="0.25">
      <c r="A618" t="s">
        <v>776</v>
      </c>
      <c r="B618" s="29">
        <v>113</v>
      </c>
      <c r="C618" s="29">
        <v>4</v>
      </c>
      <c r="D618" s="29">
        <v>109</v>
      </c>
      <c r="E618" s="29" t="s">
        <v>2072</v>
      </c>
      <c r="F618" s="29">
        <v>3.5398230088495501</v>
      </c>
      <c r="G618" s="29">
        <v>96.460176991150405</v>
      </c>
    </row>
    <row r="619" spans="1:7" x14ac:dyDescent="0.25">
      <c r="A619" t="s">
        <v>777</v>
      </c>
      <c r="B619" s="29">
        <v>3894</v>
      </c>
      <c r="C619" s="29">
        <v>378</v>
      </c>
      <c r="D619" s="29">
        <v>3516</v>
      </c>
      <c r="E619" s="29" t="s">
        <v>2072</v>
      </c>
      <c r="F619" s="29">
        <v>9.7072419106317405</v>
      </c>
      <c r="G619" s="29">
        <v>90.292758089368206</v>
      </c>
    </row>
    <row r="620" spans="1:7" x14ac:dyDescent="0.25">
      <c r="A620" t="s">
        <v>778</v>
      </c>
      <c r="B620" s="29">
        <v>118</v>
      </c>
      <c r="C620" s="29">
        <v>82</v>
      </c>
      <c r="D620" s="29">
        <v>36</v>
      </c>
      <c r="E620" s="29" t="s">
        <v>2072</v>
      </c>
      <c r="F620" s="29">
        <v>69.491525423728802</v>
      </c>
      <c r="G620" s="29">
        <v>30.508474576271102</v>
      </c>
    </row>
    <row r="621" spans="1:7" x14ac:dyDescent="0.25">
      <c r="A621" t="s">
        <v>779</v>
      </c>
      <c r="B621" s="29">
        <v>3776</v>
      </c>
      <c r="C621" s="29">
        <v>296</v>
      </c>
      <c r="D621" s="29">
        <v>3480</v>
      </c>
      <c r="E621" s="29" t="s">
        <v>2072</v>
      </c>
      <c r="F621" s="29">
        <v>7.8389830508474496</v>
      </c>
      <c r="G621" s="29">
        <v>92.161016949152497</v>
      </c>
    </row>
    <row r="622" spans="1:7" x14ac:dyDescent="0.25">
      <c r="A622" t="s">
        <v>780</v>
      </c>
      <c r="B622" s="29">
        <v>150</v>
      </c>
      <c r="C622" s="29">
        <v>2</v>
      </c>
      <c r="D622" s="29">
        <v>148</v>
      </c>
      <c r="E622" s="29" t="s">
        <v>2072</v>
      </c>
      <c r="F622" s="29">
        <v>1.3333333333333299</v>
      </c>
      <c r="G622" s="29">
        <v>98.6666666666666</v>
      </c>
    </row>
    <row r="623" spans="1:7" x14ac:dyDescent="0.25">
      <c r="A623" t="s">
        <v>781</v>
      </c>
      <c r="B623" s="29">
        <v>2</v>
      </c>
      <c r="C623" s="29" t="s">
        <v>2072</v>
      </c>
      <c r="D623" s="29">
        <v>2</v>
      </c>
      <c r="E623" s="29" t="s">
        <v>2072</v>
      </c>
      <c r="F623" s="29" t="s">
        <v>2072</v>
      </c>
      <c r="G623" s="29">
        <v>100</v>
      </c>
    </row>
    <row r="624" spans="1:7" x14ac:dyDescent="0.25">
      <c r="A624" t="s">
        <v>782</v>
      </c>
      <c r="B624" s="29">
        <v>148</v>
      </c>
      <c r="C624" s="29">
        <v>2</v>
      </c>
      <c r="D624" s="29">
        <v>146</v>
      </c>
      <c r="E624" s="29" t="s">
        <v>2072</v>
      </c>
      <c r="F624" s="29">
        <v>1.35135135135135</v>
      </c>
      <c r="G624" s="29">
        <v>98.648648648648603</v>
      </c>
    </row>
    <row r="625" spans="1:7" x14ac:dyDescent="0.25">
      <c r="A625" t="s">
        <v>783</v>
      </c>
      <c r="B625" s="29">
        <v>51937</v>
      </c>
      <c r="C625" s="29">
        <v>4317</v>
      </c>
      <c r="D625" s="29">
        <v>47402</v>
      </c>
      <c r="E625" s="29">
        <v>218</v>
      </c>
      <c r="F625" s="29">
        <v>8.3470291382277306</v>
      </c>
      <c r="G625" s="29">
        <v>91.652970861772204</v>
      </c>
    </row>
    <row r="626" spans="1:7" x14ac:dyDescent="0.25">
      <c r="A626" t="s">
        <v>784</v>
      </c>
      <c r="B626" s="29">
        <v>1452</v>
      </c>
      <c r="C626" s="29">
        <v>987</v>
      </c>
      <c r="D626" s="29">
        <v>459</v>
      </c>
      <c r="E626" s="29">
        <v>6</v>
      </c>
      <c r="F626" s="29">
        <v>68.257261410788303</v>
      </c>
      <c r="G626" s="29">
        <v>31.742738589211601</v>
      </c>
    </row>
    <row r="627" spans="1:7" x14ac:dyDescent="0.25">
      <c r="A627" t="s">
        <v>785</v>
      </c>
      <c r="B627" s="29">
        <v>50485</v>
      </c>
      <c r="C627" s="29">
        <v>3330</v>
      </c>
      <c r="D627" s="29">
        <v>46943</v>
      </c>
      <c r="E627" s="29">
        <v>212</v>
      </c>
      <c r="F627" s="29">
        <v>6.6238338670857102</v>
      </c>
      <c r="G627" s="29">
        <v>93.376166132914193</v>
      </c>
    </row>
    <row r="628" spans="1:7" x14ac:dyDescent="0.25">
      <c r="A628" t="s">
        <v>1957</v>
      </c>
      <c r="B628" s="29">
        <v>1</v>
      </c>
      <c r="C628" s="29" t="s">
        <v>2072</v>
      </c>
      <c r="D628" s="29">
        <v>1</v>
      </c>
      <c r="E628" s="29" t="s">
        <v>2072</v>
      </c>
      <c r="F628" s="29" t="s">
        <v>2072</v>
      </c>
      <c r="G628" s="29">
        <v>100</v>
      </c>
    </row>
    <row r="629" spans="1:7" x14ac:dyDescent="0.25">
      <c r="A629" t="s">
        <v>1958</v>
      </c>
      <c r="B629" s="29">
        <v>1</v>
      </c>
      <c r="C629" s="29" t="s">
        <v>2072</v>
      </c>
      <c r="D629" s="29">
        <v>1</v>
      </c>
      <c r="E629" s="29" t="s">
        <v>2072</v>
      </c>
      <c r="F629" s="29" t="s">
        <v>2072</v>
      </c>
      <c r="G629" s="29">
        <v>100</v>
      </c>
    </row>
    <row r="630" spans="1:7" x14ac:dyDescent="0.25">
      <c r="A630" t="s">
        <v>786</v>
      </c>
      <c r="B630" s="29">
        <v>3021</v>
      </c>
      <c r="C630" s="29">
        <v>263</v>
      </c>
      <c r="D630" s="29">
        <v>2758</v>
      </c>
      <c r="E630" s="29" t="s">
        <v>2072</v>
      </c>
      <c r="F630" s="29">
        <v>8.70572658060245</v>
      </c>
      <c r="G630" s="29">
        <v>91.294273419397499</v>
      </c>
    </row>
    <row r="631" spans="1:7" x14ac:dyDescent="0.25">
      <c r="A631" t="s">
        <v>787</v>
      </c>
      <c r="B631" s="29">
        <v>73</v>
      </c>
      <c r="C631" s="29">
        <v>51</v>
      </c>
      <c r="D631" s="29">
        <v>22</v>
      </c>
      <c r="E631" s="29" t="s">
        <v>2072</v>
      </c>
      <c r="F631" s="29">
        <v>69.863013698630098</v>
      </c>
      <c r="G631" s="29">
        <v>30.136986301369799</v>
      </c>
    </row>
    <row r="632" spans="1:7" x14ac:dyDescent="0.25">
      <c r="A632" t="s">
        <v>788</v>
      </c>
      <c r="B632" s="29">
        <v>2948</v>
      </c>
      <c r="C632" s="29">
        <v>212</v>
      </c>
      <c r="D632" s="29">
        <v>2736</v>
      </c>
      <c r="E632" s="29" t="s">
        <v>2072</v>
      </c>
      <c r="F632" s="29">
        <v>7.1913161465400197</v>
      </c>
      <c r="G632" s="29">
        <v>92.808683853459897</v>
      </c>
    </row>
    <row r="633" spans="1:7" x14ac:dyDescent="0.25">
      <c r="A633" t="s">
        <v>789</v>
      </c>
      <c r="B633" s="29">
        <v>974</v>
      </c>
      <c r="C633" s="29">
        <v>60</v>
      </c>
      <c r="D633" s="29">
        <v>914</v>
      </c>
      <c r="E633" s="29" t="s">
        <v>2072</v>
      </c>
      <c r="F633" s="29">
        <v>6.1601642710472202</v>
      </c>
      <c r="G633" s="29">
        <v>93.839835728952707</v>
      </c>
    </row>
    <row r="634" spans="1:7" x14ac:dyDescent="0.25">
      <c r="A634" t="s">
        <v>790</v>
      </c>
      <c r="B634" s="29">
        <v>20</v>
      </c>
      <c r="C634" s="29">
        <v>6</v>
      </c>
      <c r="D634" s="29">
        <v>14</v>
      </c>
      <c r="E634" s="29" t="s">
        <v>2072</v>
      </c>
      <c r="F634" s="29">
        <v>30</v>
      </c>
      <c r="G634" s="29">
        <v>70</v>
      </c>
    </row>
    <row r="635" spans="1:7" x14ac:dyDescent="0.25">
      <c r="A635" t="s">
        <v>791</v>
      </c>
      <c r="B635" s="29">
        <v>954</v>
      </c>
      <c r="C635" s="29">
        <v>54</v>
      </c>
      <c r="D635" s="29">
        <v>900</v>
      </c>
      <c r="E635" s="29" t="s">
        <v>2072</v>
      </c>
      <c r="F635" s="29">
        <v>5.6603773584905603</v>
      </c>
      <c r="G635" s="29">
        <v>94.339622641509393</v>
      </c>
    </row>
    <row r="636" spans="1:7" x14ac:dyDescent="0.25">
      <c r="A636" t="s">
        <v>792</v>
      </c>
      <c r="B636" s="29">
        <v>1140</v>
      </c>
      <c r="C636" s="29">
        <v>93</v>
      </c>
      <c r="D636" s="29">
        <v>1047</v>
      </c>
      <c r="E636" s="29" t="s">
        <v>2072</v>
      </c>
      <c r="F636" s="29">
        <v>8.1578947368421009</v>
      </c>
      <c r="G636" s="29">
        <v>91.842105263157805</v>
      </c>
    </row>
    <row r="637" spans="1:7" x14ac:dyDescent="0.25">
      <c r="A637" t="s">
        <v>793</v>
      </c>
      <c r="B637" s="29">
        <v>28</v>
      </c>
      <c r="C637" s="29">
        <v>18</v>
      </c>
      <c r="D637" s="29">
        <v>10</v>
      </c>
      <c r="E637" s="29" t="s">
        <v>2072</v>
      </c>
      <c r="F637" s="29">
        <v>64.285714285714207</v>
      </c>
      <c r="G637" s="29">
        <v>35.714285714285701</v>
      </c>
    </row>
    <row r="638" spans="1:7" x14ac:dyDescent="0.25">
      <c r="A638" t="s">
        <v>794</v>
      </c>
      <c r="B638" s="29">
        <v>1112</v>
      </c>
      <c r="C638" s="29">
        <v>75</v>
      </c>
      <c r="D638" s="29">
        <v>1037</v>
      </c>
      <c r="E638" s="29" t="s">
        <v>2072</v>
      </c>
      <c r="F638" s="29">
        <v>6.7446043165467602</v>
      </c>
      <c r="G638" s="29">
        <v>93.255395683453202</v>
      </c>
    </row>
    <row r="639" spans="1:7" x14ac:dyDescent="0.25">
      <c r="A639" t="s">
        <v>795</v>
      </c>
      <c r="B639" s="29">
        <v>3140</v>
      </c>
      <c r="C639" s="29">
        <v>262</v>
      </c>
      <c r="D639" s="29">
        <v>2877</v>
      </c>
      <c r="E639" s="29">
        <v>1</v>
      </c>
      <c r="F639" s="29">
        <v>8.3466071997451401</v>
      </c>
      <c r="G639" s="29">
        <v>91.653392800254807</v>
      </c>
    </row>
    <row r="640" spans="1:7" x14ac:dyDescent="0.25">
      <c r="A640" t="s">
        <v>796</v>
      </c>
      <c r="B640" s="29">
        <v>116</v>
      </c>
      <c r="C640" s="29">
        <v>76</v>
      </c>
      <c r="D640" s="29">
        <v>40</v>
      </c>
      <c r="E640" s="29" t="s">
        <v>2072</v>
      </c>
      <c r="F640" s="29">
        <v>65.517241379310306</v>
      </c>
      <c r="G640" s="29">
        <v>34.482758620689602</v>
      </c>
    </row>
    <row r="641" spans="1:7" x14ac:dyDescent="0.25">
      <c r="A641" t="s">
        <v>797</v>
      </c>
      <c r="B641" s="29">
        <v>3024</v>
      </c>
      <c r="C641" s="29">
        <v>186</v>
      </c>
      <c r="D641" s="29">
        <v>2837</v>
      </c>
      <c r="E641" s="29">
        <v>1</v>
      </c>
      <c r="F641" s="29">
        <v>6.1528283162421404</v>
      </c>
      <c r="G641" s="29">
        <v>93.847171683757793</v>
      </c>
    </row>
    <row r="642" spans="1:7" x14ac:dyDescent="0.25">
      <c r="A642" t="s">
        <v>798</v>
      </c>
      <c r="B642" s="29">
        <v>2940</v>
      </c>
      <c r="C642" s="29">
        <v>305</v>
      </c>
      <c r="D642" s="29">
        <v>2635</v>
      </c>
      <c r="E642" s="29" t="s">
        <v>2072</v>
      </c>
      <c r="F642" s="29">
        <v>10.3741496598639</v>
      </c>
      <c r="G642" s="29">
        <v>89.625850340135997</v>
      </c>
    </row>
    <row r="643" spans="1:7" x14ac:dyDescent="0.25">
      <c r="A643" t="s">
        <v>799</v>
      </c>
      <c r="B643" s="29">
        <v>82</v>
      </c>
      <c r="C643" s="29">
        <v>68</v>
      </c>
      <c r="D643" s="29">
        <v>14</v>
      </c>
      <c r="E643" s="29" t="s">
        <v>2072</v>
      </c>
      <c r="F643" s="29">
        <v>82.926829268292593</v>
      </c>
      <c r="G643" s="29">
        <v>17.0731707317073</v>
      </c>
    </row>
    <row r="644" spans="1:7" x14ac:dyDescent="0.25">
      <c r="A644" t="s">
        <v>800</v>
      </c>
      <c r="B644" s="29">
        <v>2858</v>
      </c>
      <c r="C644" s="29">
        <v>237</v>
      </c>
      <c r="D644" s="29">
        <v>2621</v>
      </c>
      <c r="E644" s="29" t="s">
        <v>2072</v>
      </c>
      <c r="F644" s="29">
        <v>8.2925122463260994</v>
      </c>
      <c r="G644" s="29">
        <v>91.707487753673902</v>
      </c>
    </row>
    <row r="645" spans="1:7" x14ac:dyDescent="0.25">
      <c r="A645" t="s">
        <v>801</v>
      </c>
      <c r="B645" s="29">
        <v>5856</v>
      </c>
      <c r="C645" s="29">
        <v>499</v>
      </c>
      <c r="D645" s="29">
        <v>5355</v>
      </c>
      <c r="E645" s="29">
        <v>2</v>
      </c>
      <c r="F645" s="29">
        <v>8.5240860949777897</v>
      </c>
      <c r="G645" s="29">
        <v>91.475913905022196</v>
      </c>
    </row>
    <row r="646" spans="1:7" x14ac:dyDescent="0.25">
      <c r="A646" t="s">
        <v>802</v>
      </c>
      <c r="B646" s="29">
        <v>159</v>
      </c>
      <c r="C646" s="29">
        <v>122</v>
      </c>
      <c r="D646" s="29">
        <v>37</v>
      </c>
      <c r="E646" s="29" t="s">
        <v>2072</v>
      </c>
      <c r="F646" s="29">
        <v>76.729559748427604</v>
      </c>
      <c r="G646" s="29">
        <v>23.2704402515723</v>
      </c>
    </row>
    <row r="647" spans="1:7" x14ac:dyDescent="0.25">
      <c r="A647" t="s">
        <v>803</v>
      </c>
      <c r="B647" s="29">
        <v>5697</v>
      </c>
      <c r="C647" s="29">
        <v>377</v>
      </c>
      <c r="D647" s="29">
        <v>5318</v>
      </c>
      <c r="E647" s="29">
        <v>2</v>
      </c>
      <c r="F647" s="29">
        <v>6.6198419666374004</v>
      </c>
      <c r="G647" s="29">
        <v>93.380158033362605</v>
      </c>
    </row>
    <row r="648" spans="1:7" x14ac:dyDescent="0.25">
      <c r="A648" t="s">
        <v>804</v>
      </c>
      <c r="B648" s="29">
        <v>14312</v>
      </c>
      <c r="C648" s="29">
        <v>1342</v>
      </c>
      <c r="D648" s="29">
        <v>12966</v>
      </c>
      <c r="E648" s="29">
        <v>4</v>
      </c>
      <c r="F648" s="29">
        <v>9.3793681856304101</v>
      </c>
      <c r="G648" s="29">
        <v>90.620631814369503</v>
      </c>
    </row>
    <row r="649" spans="1:7" x14ac:dyDescent="0.25">
      <c r="A649" t="s">
        <v>805</v>
      </c>
      <c r="B649" s="29">
        <v>448</v>
      </c>
      <c r="C649" s="29">
        <v>304</v>
      </c>
      <c r="D649" s="29">
        <v>144</v>
      </c>
      <c r="E649" s="29" t="s">
        <v>2072</v>
      </c>
      <c r="F649" s="29">
        <v>67.857142857142804</v>
      </c>
      <c r="G649" s="29">
        <v>32.142857142857103</v>
      </c>
    </row>
    <row r="650" spans="1:7" x14ac:dyDescent="0.25">
      <c r="A650" t="s">
        <v>806</v>
      </c>
      <c r="B650" s="29">
        <v>13864</v>
      </c>
      <c r="C650" s="29">
        <v>1038</v>
      </c>
      <c r="D650" s="29">
        <v>12822</v>
      </c>
      <c r="E650" s="29">
        <v>4</v>
      </c>
      <c r="F650" s="29">
        <v>7.4891774891774796</v>
      </c>
      <c r="G650" s="29">
        <v>92.510822510822507</v>
      </c>
    </row>
    <row r="651" spans="1:7" x14ac:dyDescent="0.25">
      <c r="A651" t="s">
        <v>807</v>
      </c>
      <c r="B651" s="29">
        <v>2008</v>
      </c>
      <c r="C651" s="29">
        <v>139</v>
      </c>
      <c r="D651" s="29">
        <v>1863</v>
      </c>
      <c r="E651" s="29">
        <v>6</v>
      </c>
      <c r="F651" s="29">
        <v>6.9430569430569404</v>
      </c>
      <c r="G651" s="29">
        <v>93.056943056942998</v>
      </c>
    </row>
    <row r="652" spans="1:7" x14ac:dyDescent="0.25">
      <c r="A652" t="s">
        <v>808</v>
      </c>
      <c r="B652" s="29">
        <v>43</v>
      </c>
      <c r="C652" s="29">
        <v>29</v>
      </c>
      <c r="D652" s="29">
        <v>14</v>
      </c>
      <c r="E652" s="29" t="s">
        <v>2072</v>
      </c>
      <c r="F652" s="29">
        <v>67.441860465116207</v>
      </c>
      <c r="G652" s="29">
        <v>32.558139534883701</v>
      </c>
    </row>
    <row r="653" spans="1:7" x14ac:dyDescent="0.25">
      <c r="A653" t="s">
        <v>809</v>
      </c>
      <c r="B653" s="29">
        <v>1965</v>
      </c>
      <c r="C653" s="29">
        <v>110</v>
      </c>
      <c r="D653" s="29">
        <v>1849</v>
      </c>
      <c r="E653" s="29">
        <v>6</v>
      </c>
      <c r="F653" s="29">
        <v>5.6151097498723797</v>
      </c>
      <c r="G653" s="29">
        <v>94.384890250127597</v>
      </c>
    </row>
    <row r="654" spans="1:7" x14ac:dyDescent="0.25">
      <c r="A654" t="s">
        <v>810</v>
      </c>
      <c r="B654" s="29">
        <v>4285</v>
      </c>
      <c r="C654" s="29">
        <v>393</v>
      </c>
      <c r="D654" s="29">
        <v>3891</v>
      </c>
      <c r="E654" s="29">
        <v>1</v>
      </c>
      <c r="F654" s="29">
        <v>9.1736694677871107</v>
      </c>
      <c r="G654" s="29">
        <v>90.826330532212793</v>
      </c>
    </row>
    <row r="655" spans="1:7" x14ac:dyDescent="0.25">
      <c r="A655" t="s">
        <v>811</v>
      </c>
      <c r="B655" s="29">
        <v>160</v>
      </c>
      <c r="C655" s="29">
        <v>106</v>
      </c>
      <c r="D655" s="29">
        <v>54</v>
      </c>
      <c r="E655" s="29" t="s">
        <v>2072</v>
      </c>
      <c r="F655" s="29">
        <v>66.25</v>
      </c>
      <c r="G655" s="29">
        <v>33.75</v>
      </c>
    </row>
    <row r="656" spans="1:7" x14ac:dyDescent="0.25">
      <c r="A656" t="s">
        <v>812</v>
      </c>
      <c r="B656" s="29">
        <v>4125</v>
      </c>
      <c r="C656" s="29">
        <v>287</v>
      </c>
      <c r="D656" s="29">
        <v>3837</v>
      </c>
      <c r="E656" s="29">
        <v>1</v>
      </c>
      <c r="F656" s="29">
        <v>6.9592628516003803</v>
      </c>
      <c r="G656" s="29">
        <v>93.0407371483996</v>
      </c>
    </row>
    <row r="657" spans="1:7" x14ac:dyDescent="0.25">
      <c r="A657" t="s">
        <v>813</v>
      </c>
      <c r="B657" s="29">
        <v>8742</v>
      </c>
      <c r="C657" s="29">
        <v>651</v>
      </c>
      <c r="D657" s="29">
        <v>8084</v>
      </c>
      <c r="E657" s="29">
        <v>7</v>
      </c>
      <c r="F657" s="29">
        <v>7.4527761877504197</v>
      </c>
      <c r="G657" s="29">
        <v>92.547223812249499</v>
      </c>
    </row>
    <row r="658" spans="1:7" x14ac:dyDescent="0.25">
      <c r="A658" t="s">
        <v>814</v>
      </c>
      <c r="B658" s="29">
        <v>265</v>
      </c>
      <c r="C658" s="29">
        <v>149</v>
      </c>
      <c r="D658" s="29">
        <v>116</v>
      </c>
      <c r="E658" s="29" t="s">
        <v>2072</v>
      </c>
      <c r="F658" s="29">
        <v>56.2264150943396</v>
      </c>
      <c r="G658" s="29">
        <v>43.7735849056603</v>
      </c>
    </row>
    <row r="659" spans="1:7" x14ac:dyDescent="0.25">
      <c r="A659" t="s">
        <v>815</v>
      </c>
      <c r="B659" s="29">
        <v>8477</v>
      </c>
      <c r="C659" s="29">
        <v>502</v>
      </c>
      <c r="D659" s="29">
        <v>7968</v>
      </c>
      <c r="E659" s="29">
        <v>7</v>
      </c>
      <c r="F659" s="29">
        <v>5.9268004722550103</v>
      </c>
      <c r="G659" s="29">
        <v>94.073199527744904</v>
      </c>
    </row>
    <row r="660" spans="1:7" x14ac:dyDescent="0.25">
      <c r="A660" t="s">
        <v>816</v>
      </c>
      <c r="B660" s="29">
        <v>132</v>
      </c>
      <c r="C660" s="29">
        <v>2</v>
      </c>
      <c r="D660" s="29">
        <v>130</v>
      </c>
      <c r="E660" s="29" t="s">
        <v>2072</v>
      </c>
      <c r="F660" s="29">
        <v>1.51515151515151</v>
      </c>
      <c r="G660" s="29">
        <v>98.484848484848399</v>
      </c>
    </row>
    <row r="661" spans="1:7" x14ac:dyDescent="0.25">
      <c r="A661" t="s">
        <v>817</v>
      </c>
      <c r="B661" s="29">
        <v>132</v>
      </c>
      <c r="C661" s="29">
        <v>2</v>
      </c>
      <c r="D661" s="29">
        <v>130</v>
      </c>
      <c r="E661" s="29" t="s">
        <v>2072</v>
      </c>
      <c r="F661" s="29">
        <v>1.51515151515151</v>
      </c>
      <c r="G661" s="29">
        <v>98.484848484848399</v>
      </c>
    </row>
    <row r="662" spans="1:7" x14ac:dyDescent="0.25">
      <c r="A662" t="s">
        <v>818</v>
      </c>
      <c r="B662" s="29">
        <v>92</v>
      </c>
      <c r="C662" s="29">
        <v>3</v>
      </c>
      <c r="D662" s="29">
        <v>89</v>
      </c>
      <c r="E662" s="29" t="s">
        <v>2072</v>
      </c>
      <c r="F662" s="29">
        <v>3.2608695652173898</v>
      </c>
      <c r="G662" s="29">
        <v>96.739130434782595</v>
      </c>
    </row>
    <row r="663" spans="1:7" x14ac:dyDescent="0.25">
      <c r="A663" t="s">
        <v>819</v>
      </c>
      <c r="B663" s="29">
        <v>92</v>
      </c>
      <c r="C663" s="29">
        <v>3</v>
      </c>
      <c r="D663" s="29">
        <v>89</v>
      </c>
      <c r="E663" s="29" t="s">
        <v>2072</v>
      </c>
      <c r="F663" s="29">
        <v>3.2608695652173898</v>
      </c>
      <c r="G663" s="29">
        <v>96.739130434782595</v>
      </c>
    </row>
    <row r="664" spans="1:7" x14ac:dyDescent="0.25">
      <c r="A664" t="s">
        <v>820</v>
      </c>
      <c r="B664" s="29">
        <v>3753</v>
      </c>
      <c r="C664" s="29">
        <v>337</v>
      </c>
      <c r="D664" s="29">
        <v>3416</v>
      </c>
      <c r="E664" s="29" t="s">
        <v>2072</v>
      </c>
      <c r="F664" s="29">
        <v>8.9794830802025007</v>
      </c>
      <c r="G664" s="29">
        <v>91.020516919797501</v>
      </c>
    </row>
    <row r="665" spans="1:7" x14ac:dyDescent="0.25">
      <c r="A665" t="s">
        <v>821</v>
      </c>
      <c r="B665" s="29">
        <v>98</v>
      </c>
      <c r="C665" s="29">
        <v>60</v>
      </c>
      <c r="D665" s="29">
        <v>38</v>
      </c>
      <c r="E665" s="29" t="s">
        <v>2072</v>
      </c>
      <c r="F665" s="29">
        <v>61.224489795918302</v>
      </c>
      <c r="G665" s="29">
        <v>38.775510204081598</v>
      </c>
    </row>
    <row r="666" spans="1:7" x14ac:dyDescent="0.25">
      <c r="A666" t="s">
        <v>822</v>
      </c>
      <c r="B666" s="29">
        <v>3655</v>
      </c>
      <c r="C666" s="29">
        <v>277</v>
      </c>
      <c r="D666" s="29">
        <v>3378</v>
      </c>
      <c r="E666" s="29" t="s">
        <v>2072</v>
      </c>
      <c r="F666" s="29">
        <v>7.5786593707250303</v>
      </c>
      <c r="G666" s="29">
        <v>92.421340629274894</v>
      </c>
    </row>
    <row r="667" spans="1:7" x14ac:dyDescent="0.25">
      <c r="A667" t="s">
        <v>823</v>
      </c>
      <c r="B667" s="29">
        <v>161</v>
      </c>
      <c r="C667" s="29">
        <v>4</v>
      </c>
      <c r="D667" s="29">
        <v>157</v>
      </c>
      <c r="E667" s="29" t="s">
        <v>2072</v>
      </c>
      <c r="F667" s="29">
        <v>2.4844720496894399</v>
      </c>
      <c r="G667" s="29">
        <v>97.515527950310499</v>
      </c>
    </row>
    <row r="668" spans="1:7" x14ac:dyDescent="0.25">
      <c r="A668" t="s">
        <v>824</v>
      </c>
      <c r="B668" s="29">
        <v>161</v>
      </c>
      <c r="C668" s="29">
        <v>4</v>
      </c>
      <c r="D668" s="29">
        <v>157</v>
      </c>
      <c r="E668" s="29" t="s">
        <v>2072</v>
      </c>
      <c r="F668" s="29">
        <v>2.4844720496894399</v>
      </c>
      <c r="G668" s="29">
        <v>97.515527950310499</v>
      </c>
    </row>
    <row r="669" spans="1:7" x14ac:dyDescent="0.25">
      <c r="A669" t="s">
        <v>825</v>
      </c>
      <c r="B669" s="29">
        <v>50559</v>
      </c>
      <c r="C669" s="29">
        <v>4353</v>
      </c>
      <c r="D669" s="29">
        <v>46185</v>
      </c>
      <c r="E669" s="29">
        <v>21</v>
      </c>
      <c r="F669" s="29">
        <v>8.6133206695951507</v>
      </c>
      <c r="G669" s="29">
        <v>91.386679330404803</v>
      </c>
    </row>
    <row r="670" spans="1:7" x14ac:dyDescent="0.25">
      <c r="A670" t="s">
        <v>826</v>
      </c>
      <c r="B670" s="29">
        <v>1492</v>
      </c>
      <c r="C670" s="29">
        <v>989</v>
      </c>
      <c r="D670" s="29">
        <v>503</v>
      </c>
      <c r="E670" s="29" t="s">
        <v>2072</v>
      </c>
      <c r="F670" s="29">
        <v>66.286863270777403</v>
      </c>
      <c r="G670" s="29">
        <v>33.713136729222498</v>
      </c>
    </row>
    <row r="671" spans="1:7" x14ac:dyDescent="0.25">
      <c r="A671" t="s">
        <v>827</v>
      </c>
      <c r="B671" s="29">
        <v>49067</v>
      </c>
      <c r="C671" s="29">
        <v>3364</v>
      </c>
      <c r="D671" s="29">
        <v>45682</v>
      </c>
      <c r="E671" s="29">
        <v>21</v>
      </c>
      <c r="F671" s="29">
        <v>6.8588671859071004</v>
      </c>
      <c r="G671" s="29">
        <v>93.141132814092899</v>
      </c>
    </row>
    <row r="672" spans="1:7" x14ac:dyDescent="0.25">
      <c r="A672" t="s">
        <v>1959</v>
      </c>
      <c r="B672" s="29">
        <v>3</v>
      </c>
      <c r="C672" s="29" t="s">
        <v>2072</v>
      </c>
      <c r="D672" s="29">
        <v>3</v>
      </c>
      <c r="E672" s="29" t="s">
        <v>2072</v>
      </c>
      <c r="F672" s="29" t="s">
        <v>2072</v>
      </c>
      <c r="G672" s="29">
        <v>100</v>
      </c>
    </row>
    <row r="673" spans="1:7" x14ac:dyDescent="0.25">
      <c r="A673" t="s">
        <v>1960</v>
      </c>
      <c r="B673" s="29">
        <v>3</v>
      </c>
      <c r="C673" s="29" t="s">
        <v>2072</v>
      </c>
      <c r="D673" s="29">
        <v>3</v>
      </c>
      <c r="E673" s="29" t="s">
        <v>2072</v>
      </c>
      <c r="F673" s="29" t="s">
        <v>2072</v>
      </c>
      <c r="G673" s="29">
        <v>100</v>
      </c>
    </row>
    <row r="674" spans="1:7" x14ac:dyDescent="0.25">
      <c r="A674" t="s">
        <v>828</v>
      </c>
      <c r="B674" s="29">
        <v>3112</v>
      </c>
      <c r="C674" s="29">
        <v>270</v>
      </c>
      <c r="D674" s="29">
        <v>2842</v>
      </c>
      <c r="E674" s="29" t="s">
        <v>2072</v>
      </c>
      <c r="F674" s="29">
        <v>8.6760925449871404</v>
      </c>
      <c r="G674" s="29">
        <v>91.323907455012801</v>
      </c>
    </row>
    <row r="675" spans="1:7" x14ac:dyDescent="0.25">
      <c r="A675" t="s">
        <v>829</v>
      </c>
      <c r="B675" s="29">
        <v>122</v>
      </c>
      <c r="C675" s="29">
        <v>80</v>
      </c>
      <c r="D675" s="29">
        <v>42</v>
      </c>
      <c r="E675" s="29" t="s">
        <v>2072</v>
      </c>
      <c r="F675" s="29">
        <v>65.573770491803202</v>
      </c>
      <c r="G675" s="29">
        <v>34.426229508196698</v>
      </c>
    </row>
    <row r="676" spans="1:7" x14ac:dyDescent="0.25">
      <c r="A676" t="s">
        <v>830</v>
      </c>
      <c r="B676" s="29">
        <v>2990</v>
      </c>
      <c r="C676" s="29">
        <v>190</v>
      </c>
      <c r="D676" s="29">
        <v>2800</v>
      </c>
      <c r="E676" s="29" t="s">
        <v>2072</v>
      </c>
      <c r="F676" s="29">
        <v>6.3545150501672198</v>
      </c>
      <c r="G676" s="29">
        <v>93.645484949832706</v>
      </c>
    </row>
    <row r="677" spans="1:7" x14ac:dyDescent="0.25">
      <c r="A677" t="s">
        <v>831</v>
      </c>
      <c r="B677" s="29">
        <v>890</v>
      </c>
      <c r="C677" s="29">
        <v>56</v>
      </c>
      <c r="D677" s="29">
        <v>834</v>
      </c>
      <c r="E677" s="29" t="s">
        <v>2072</v>
      </c>
      <c r="F677" s="29">
        <v>6.29213483146067</v>
      </c>
      <c r="G677" s="29">
        <v>93.7078651685393</v>
      </c>
    </row>
    <row r="678" spans="1:7" x14ac:dyDescent="0.25">
      <c r="A678" t="s">
        <v>832</v>
      </c>
      <c r="B678" s="29">
        <v>12</v>
      </c>
      <c r="C678" s="29">
        <v>4</v>
      </c>
      <c r="D678" s="29">
        <v>8</v>
      </c>
      <c r="E678" s="29" t="s">
        <v>2072</v>
      </c>
      <c r="F678" s="29">
        <v>33.3333333333333</v>
      </c>
      <c r="G678" s="29">
        <v>66.6666666666666</v>
      </c>
    </row>
    <row r="679" spans="1:7" x14ac:dyDescent="0.25">
      <c r="A679" t="s">
        <v>833</v>
      </c>
      <c r="B679" s="29">
        <v>878</v>
      </c>
      <c r="C679" s="29">
        <v>52</v>
      </c>
      <c r="D679" s="29">
        <v>826</v>
      </c>
      <c r="E679" s="29" t="s">
        <v>2072</v>
      </c>
      <c r="F679" s="29">
        <v>5.9225512528473798</v>
      </c>
      <c r="G679" s="29">
        <v>94.077448747152602</v>
      </c>
    </row>
    <row r="680" spans="1:7" x14ac:dyDescent="0.25">
      <c r="A680" t="s">
        <v>834</v>
      </c>
      <c r="B680" s="29">
        <v>1118</v>
      </c>
      <c r="C680" s="29">
        <v>65</v>
      </c>
      <c r="D680" s="29">
        <v>1053</v>
      </c>
      <c r="E680" s="29" t="s">
        <v>2072</v>
      </c>
      <c r="F680" s="29">
        <v>5.81395348837209</v>
      </c>
      <c r="G680" s="29">
        <v>94.186046511627893</v>
      </c>
    </row>
    <row r="681" spans="1:7" x14ac:dyDescent="0.25">
      <c r="A681" t="s">
        <v>835</v>
      </c>
      <c r="B681" s="29">
        <v>21</v>
      </c>
      <c r="C681" s="29">
        <v>11</v>
      </c>
      <c r="D681" s="29">
        <v>10</v>
      </c>
      <c r="E681" s="29" t="s">
        <v>2072</v>
      </c>
      <c r="F681" s="29">
        <v>52.380952380952301</v>
      </c>
      <c r="G681" s="29">
        <v>47.619047619047599</v>
      </c>
    </row>
    <row r="682" spans="1:7" x14ac:dyDescent="0.25">
      <c r="A682" t="s">
        <v>836</v>
      </c>
      <c r="B682" s="29">
        <v>1097</v>
      </c>
      <c r="C682" s="29">
        <v>54</v>
      </c>
      <c r="D682" s="29">
        <v>1043</v>
      </c>
      <c r="E682" s="29" t="s">
        <v>2072</v>
      </c>
      <c r="F682" s="29">
        <v>4.9225159525979896</v>
      </c>
      <c r="G682" s="29">
        <v>95.077484047401995</v>
      </c>
    </row>
    <row r="683" spans="1:7" x14ac:dyDescent="0.25">
      <c r="A683" t="s">
        <v>837</v>
      </c>
      <c r="B683" s="29">
        <v>2921</v>
      </c>
      <c r="C683" s="29">
        <v>250</v>
      </c>
      <c r="D683" s="29">
        <v>2667</v>
      </c>
      <c r="E683" s="29">
        <v>4</v>
      </c>
      <c r="F683" s="29">
        <v>8.5704490915323905</v>
      </c>
      <c r="G683" s="29">
        <v>91.429550908467604</v>
      </c>
    </row>
    <row r="684" spans="1:7" x14ac:dyDescent="0.25">
      <c r="A684" t="s">
        <v>838</v>
      </c>
      <c r="B684" s="29">
        <v>92</v>
      </c>
      <c r="C684" s="29">
        <v>68</v>
      </c>
      <c r="D684" s="29">
        <v>24</v>
      </c>
      <c r="E684" s="29" t="s">
        <v>2072</v>
      </c>
      <c r="F684" s="29">
        <v>73.913043478260803</v>
      </c>
      <c r="G684" s="29">
        <v>26.086956521739101</v>
      </c>
    </row>
    <row r="685" spans="1:7" x14ac:dyDescent="0.25">
      <c r="A685" t="s">
        <v>839</v>
      </c>
      <c r="B685" s="29">
        <v>2829</v>
      </c>
      <c r="C685" s="29">
        <v>182</v>
      </c>
      <c r="D685" s="29">
        <v>2643</v>
      </c>
      <c r="E685" s="29">
        <v>4</v>
      </c>
      <c r="F685" s="29">
        <v>6.4424778761061896</v>
      </c>
      <c r="G685" s="29">
        <v>93.557522123893804</v>
      </c>
    </row>
    <row r="686" spans="1:7" x14ac:dyDescent="0.25">
      <c r="A686" t="s">
        <v>840</v>
      </c>
      <c r="B686" s="29">
        <v>2816</v>
      </c>
      <c r="C686" s="29">
        <v>244</v>
      </c>
      <c r="D686" s="29">
        <v>2572</v>
      </c>
      <c r="E686" s="29" t="s">
        <v>2072</v>
      </c>
      <c r="F686" s="29">
        <v>8.6647727272727195</v>
      </c>
      <c r="G686" s="29">
        <v>91.335227272727195</v>
      </c>
    </row>
    <row r="687" spans="1:7" x14ac:dyDescent="0.25">
      <c r="A687" t="s">
        <v>841</v>
      </c>
      <c r="B687" s="29">
        <v>94</v>
      </c>
      <c r="C687" s="29">
        <v>56</v>
      </c>
      <c r="D687" s="29">
        <v>38</v>
      </c>
      <c r="E687" s="29" t="s">
        <v>2072</v>
      </c>
      <c r="F687" s="29">
        <v>59.574468085106297</v>
      </c>
      <c r="G687" s="29">
        <v>40.425531914893597</v>
      </c>
    </row>
    <row r="688" spans="1:7" x14ac:dyDescent="0.25">
      <c r="A688" t="s">
        <v>842</v>
      </c>
      <c r="B688" s="29">
        <v>2722</v>
      </c>
      <c r="C688" s="29">
        <v>188</v>
      </c>
      <c r="D688" s="29">
        <v>2534</v>
      </c>
      <c r="E688" s="29" t="s">
        <v>2072</v>
      </c>
      <c r="F688" s="29">
        <v>6.9066862601028598</v>
      </c>
      <c r="G688" s="29">
        <v>93.093313739897098</v>
      </c>
    </row>
    <row r="689" spans="1:7" x14ac:dyDescent="0.25">
      <c r="A689" t="s">
        <v>843</v>
      </c>
      <c r="B689" s="29">
        <v>5428</v>
      </c>
      <c r="C689" s="29">
        <v>481</v>
      </c>
      <c r="D689" s="29">
        <v>4946</v>
      </c>
      <c r="E689" s="29">
        <v>1</v>
      </c>
      <c r="F689" s="29">
        <v>8.8630919476690604</v>
      </c>
      <c r="G689" s="29">
        <v>91.136908052330895</v>
      </c>
    </row>
    <row r="690" spans="1:7" x14ac:dyDescent="0.25">
      <c r="A690" t="s">
        <v>844</v>
      </c>
      <c r="B690" s="29">
        <v>162</v>
      </c>
      <c r="C690" s="29">
        <v>105</v>
      </c>
      <c r="D690" s="29">
        <v>57</v>
      </c>
      <c r="E690" s="29" t="s">
        <v>2072</v>
      </c>
      <c r="F690" s="29">
        <v>64.814814814814795</v>
      </c>
      <c r="G690" s="29">
        <v>35.185185185185098</v>
      </c>
    </row>
    <row r="691" spans="1:7" x14ac:dyDescent="0.25">
      <c r="A691" t="s">
        <v>845</v>
      </c>
      <c r="B691" s="29">
        <v>5266</v>
      </c>
      <c r="C691" s="29">
        <v>376</v>
      </c>
      <c r="D691" s="29">
        <v>4889</v>
      </c>
      <c r="E691" s="29">
        <v>1</v>
      </c>
      <c r="F691" s="29">
        <v>7.1415004748337996</v>
      </c>
      <c r="G691" s="29">
        <v>92.858499525166195</v>
      </c>
    </row>
    <row r="692" spans="1:7" x14ac:dyDescent="0.25">
      <c r="A692" t="s">
        <v>846</v>
      </c>
      <c r="B692" s="29">
        <v>13720</v>
      </c>
      <c r="C692" s="29">
        <v>1217</v>
      </c>
      <c r="D692" s="29">
        <v>12501</v>
      </c>
      <c r="E692" s="29">
        <v>2</v>
      </c>
      <c r="F692" s="29">
        <v>8.8715556203528205</v>
      </c>
      <c r="G692" s="29">
        <v>91.128444379647107</v>
      </c>
    </row>
    <row r="693" spans="1:7" x14ac:dyDescent="0.25">
      <c r="A693" t="s">
        <v>847</v>
      </c>
      <c r="B693" s="29">
        <v>373</v>
      </c>
      <c r="C693" s="29">
        <v>242</v>
      </c>
      <c r="D693" s="29">
        <v>131</v>
      </c>
      <c r="E693" s="29" t="s">
        <v>2072</v>
      </c>
      <c r="F693" s="29">
        <v>64.879356568364599</v>
      </c>
      <c r="G693" s="29">
        <v>35.120643431635301</v>
      </c>
    </row>
    <row r="694" spans="1:7" x14ac:dyDescent="0.25">
      <c r="A694" t="s">
        <v>848</v>
      </c>
      <c r="B694" s="29">
        <v>13347</v>
      </c>
      <c r="C694" s="29">
        <v>975</v>
      </c>
      <c r="D694" s="29">
        <v>12370</v>
      </c>
      <c r="E694" s="29">
        <v>2</v>
      </c>
      <c r="F694" s="29">
        <v>7.3061071562382898</v>
      </c>
      <c r="G694" s="29">
        <v>92.693892843761702</v>
      </c>
    </row>
    <row r="695" spans="1:7" x14ac:dyDescent="0.25">
      <c r="A695" t="s">
        <v>849</v>
      </c>
      <c r="B695" s="29">
        <v>1994</v>
      </c>
      <c r="C695" s="29">
        <v>190</v>
      </c>
      <c r="D695" s="29">
        <v>1804</v>
      </c>
      <c r="E695" s="29" t="s">
        <v>2072</v>
      </c>
      <c r="F695" s="29">
        <v>9.5285857572718093</v>
      </c>
      <c r="G695" s="29">
        <v>90.471414242728102</v>
      </c>
    </row>
    <row r="696" spans="1:7" x14ac:dyDescent="0.25">
      <c r="A696" t="s">
        <v>850</v>
      </c>
      <c r="B696" s="29">
        <v>60</v>
      </c>
      <c r="C696" s="29">
        <v>46</v>
      </c>
      <c r="D696" s="29">
        <v>14</v>
      </c>
      <c r="E696" s="29" t="s">
        <v>2072</v>
      </c>
      <c r="F696" s="29">
        <v>76.6666666666666</v>
      </c>
      <c r="G696" s="29">
        <v>23.3333333333333</v>
      </c>
    </row>
    <row r="697" spans="1:7" x14ac:dyDescent="0.25">
      <c r="A697" t="s">
        <v>851</v>
      </c>
      <c r="B697" s="29">
        <v>1934</v>
      </c>
      <c r="C697" s="29">
        <v>144</v>
      </c>
      <c r="D697" s="29">
        <v>1790</v>
      </c>
      <c r="E697" s="29" t="s">
        <v>2072</v>
      </c>
      <c r="F697" s="29">
        <v>7.4457083764219201</v>
      </c>
      <c r="G697" s="29">
        <v>92.554291623577996</v>
      </c>
    </row>
    <row r="698" spans="1:7" x14ac:dyDescent="0.25">
      <c r="A698" t="s">
        <v>852</v>
      </c>
      <c r="B698" s="29">
        <v>4203</v>
      </c>
      <c r="C698" s="29">
        <v>318</v>
      </c>
      <c r="D698" s="29">
        <v>3885</v>
      </c>
      <c r="E698" s="29" t="s">
        <v>2072</v>
      </c>
      <c r="F698" s="29">
        <v>7.5660242683797199</v>
      </c>
      <c r="G698" s="29">
        <v>92.433975731620194</v>
      </c>
    </row>
    <row r="699" spans="1:7" x14ac:dyDescent="0.25">
      <c r="A699" t="s">
        <v>853</v>
      </c>
      <c r="B699" s="29">
        <v>104</v>
      </c>
      <c r="C699" s="29">
        <v>56</v>
      </c>
      <c r="D699" s="29">
        <v>48</v>
      </c>
      <c r="E699" s="29" t="s">
        <v>2072</v>
      </c>
      <c r="F699" s="29">
        <v>53.846153846153797</v>
      </c>
      <c r="G699" s="29">
        <v>46.153846153846096</v>
      </c>
    </row>
    <row r="700" spans="1:7" x14ac:dyDescent="0.25">
      <c r="A700" t="s">
        <v>854</v>
      </c>
      <c r="B700" s="29">
        <v>4099</v>
      </c>
      <c r="C700" s="29">
        <v>262</v>
      </c>
      <c r="D700" s="29">
        <v>3837</v>
      </c>
      <c r="E700" s="29" t="s">
        <v>2072</v>
      </c>
      <c r="F700" s="29">
        <v>6.3918028787509096</v>
      </c>
      <c r="G700" s="29">
        <v>93.608197121249006</v>
      </c>
    </row>
    <row r="701" spans="1:7" x14ac:dyDescent="0.25">
      <c r="A701" t="s">
        <v>855</v>
      </c>
      <c r="B701" s="29">
        <v>8275</v>
      </c>
      <c r="C701" s="29">
        <v>663</v>
      </c>
      <c r="D701" s="29">
        <v>7611</v>
      </c>
      <c r="E701" s="29">
        <v>1</v>
      </c>
      <c r="F701" s="29">
        <v>8.0130529369107997</v>
      </c>
      <c r="G701" s="29">
        <v>91.986947063089204</v>
      </c>
    </row>
    <row r="702" spans="1:7" x14ac:dyDescent="0.25">
      <c r="A702" t="s">
        <v>856</v>
      </c>
      <c r="B702" s="29">
        <v>260</v>
      </c>
      <c r="C702" s="29">
        <v>157</v>
      </c>
      <c r="D702" s="29">
        <v>103</v>
      </c>
      <c r="E702" s="29" t="s">
        <v>2072</v>
      </c>
      <c r="F702" s="29">
        <v>60.384615384615302</v>
      </c>
      <c r="G702" s="29">
        <v>39.615384615384599</v>
      </c>
    </row>
    <row r="703" spans="1:7" x14ac:dyDescent="0.25">
      <c r="A703" t="s">
        <v>857</v>
      </c>
      <c r="B703" s="29">
        <v>8015</v>
      </c>
      <c r="C703" s="29">
        <v>506</v>
      </c>
      <c r="D703" s="29">
        <v>7508</v>
      </c>
      <c r="E703" s="29">
        <v>1</v>
      </c>
      <c r="F703" s="29">
        <v>6.3139505864736698</v>
      </c>
      <c r="G703" s="29">
        <v>93.686049413526305</v>
      </c>
    </row>
    <row r="704" spans="1:7" x14ac:dyDescent="0.25">
      <c r="A704" t="s">
        <v>858</v>
      </c>
      <c r="B704" s="29">
        <v>138</v>
      </c>
      <c r="C704" s="29">
        <v>4</v>
      </c>
      <c r="D704" s="29">
        <v>134</v>
      </c>
      <c r="E704" s="29" t="s">
        <v>2072</v>
      </c>
      <c r="F704" s="29">
        <v>2.8985507246376798</v>
      </c>
      <c r="G704" s="29">
        <v>97.101449275362299</v>
      </c>
    </row>
    <row r="705" spans="1:7" x14ac:dyDescent="0.25">
      <c r="A705" t="s">
        <v>859</v>
      </c>
      <c r="B705" s="29">
        <v>138</v>
      </c>
      <c r="C705" s="29">
        <v>4</v>
      </c>
      <c r="D705" s="29">
        <v>134</v>
      </c>
      <c r="E705" s="29" t="s">
        <v>2072</v>
      </c>
      <c r="F705" s="29">
        <v>2.8985507246376798</v>
      </c>
      <c r="G705" s="29">
        <v>97.101449275362299</v>
      </c>
    </row>
    <row r="706" spans="1:7" x14ac:dyDescent="0.25">
      <c r="A706" t="s">
        <v>860</v>
      </c>
      <c r="B706" s="29">
        <v>114</v>
      </c>
      <c r="C706" s="29" t="s">
        <v>2072</v>
      </c>
      <c r="D706" s="29">
        <v>114</v>
      </c>
      <c r="E706" s="29" t="s">
        <v>2072</v>
      </c>
      <c r="F706" s="29" t="s">
        <v>2072</v>
      </c>
      <c r="G706" s="29">
        <v>100</v>
      </c>
    </row>
    <row r="707" spans="1:7" x14ac:dyDescent="0.25">
      <c r="A707" t="s">
        <v>861</v>
      </c>
      <c r="B707" s="29">
        <v>114</v>
      </c>
      <c r="C707" s="29" t="s">
        <v>2072</v>
      </c>
      <c r="D707" s="29">
        <v>114</v>
      </c>
      <c r="E707" s="29" t="s">
        <v>2072</v>
      </c>
      <c r="F707" s="29" t="s">
        <v>2072</v>
      </c>
      <c r="G707" s="29">
        <v>100</v>
      </c>
    </row>
    <row r="708" spans="1:7" x14ac:dyDescent="0.25">
      <c r="A708" t="s">
        <v>862</v>
      </c>
      <c r="B708" s="29">
        <v>3623</v>
      </c>
      <c r="C708" s="29">
        <v>312</v>
      </c>
      <c r="D708" s="29">
        <v>3307</v>
      </c>
      <c r="E708" s="29">
        <v>4</v>
      </c>
      <c r="F708" s="29">
        <v>8.6211660679745705</v>
      </c>
      <c r="G708" s="29">
        <v>91.378833932025401</v>
      </c>
    </row>
    <row r="709" spans="1:7" x14ac:dyDescent="0.25">
      <c r="A709" t="s">
        <v>863</v>
      </c>
      <c r="B709" s="29">
        <v>102</v>
      </c>
      <c r="C709" s="29">
        <v>56</v>
      </c>
      <c r="D709" s="29">
        <v>46</v>
      </c>
      <c r="E709" s="29" t="s">
        <v>2072</v>
      </c>
      <c r="F709" s="29">
        <v>54.901960784313701</v>
      </c>
      <c r="G709" s="29">
        <v>45.0980392156862</v>
      </c>
    </row>
    <row r="710" spans="1:7" x14ac:dyDescent="0.25">
      <c r="A710" t="s">
        <v>864</v>
      </c>
      <c r="B710" s="29">
        <v>3521</v>
      </c>
      <c r="C710" s="29">
        <v>256</v>
      </c>
      <c r="D710" s="29">
        <v>3261</v>
      </c>
      <c r="E710" s="29">
        <v>4</v>
      </c>
      <c r="F710" s="29">
        <v>7.2789309070230299</v>
      </c>
      <c r="G710" s="29">
        <v>92.721069092976904</v>
      </c>
    </row>
    <row r="711" spans="1:7" x14ac:dyDescent="0.25">
      <c r="A711" t="s">
        <v>865</v>
      </c>
      <c r="B711" s="29">
        <v>162</v>
      </c>
      <c r="C711" s="29">
        <v>11</v>
      </c>
      <c r="D711" s="29">
        <v>151</v>
      </c>
      <c r="E711" s="29" t="s">
        <v>2072</v>
      </c>
      <c r="F711" s="29">
        <v>6.7901234567901199</v>
      </c>
      <c r="G711" s="29">
        <v>93.209876543209802</v>
      </c>
    </row>
    <row r="712" spans="1:7" x14ac:dyDescent="0.25">
      <c r="A712" t="s">
        <v>866</v>
      </c>
      <c r="B712" s="29">
        <v>8</v>
      </c>
      <c r="C712" s="29">
        <v>4</v>
      </c>
      <c r="D712" s="29">
        <v>4</v>
      </c>
      <c r="E712" s="29" t="s">
        <v>2072</v>
      </c>
      <c r="F712" s="29">
        <v>50</v>
      </c>
      <c r="G712" s="29">
        <v>50</v>
      </c>
    </row>
    <row r="713" spans="1:7" x14ac:dyDescent="0.25">
      <c r="A713" t="s">
        <v>867</v>
      </c>
      <c r="B713" s="29">
        <v>154</v>
      </c>
      <c r="C713" s="29">
        <v>7</v>
      </c>
      <c r="D713" s="29">
        <v>147</v>
      </c>
      <c r="E713" s="29" t="s">
        <v>2072</v>
      </c>
      <c r="F713" s="29">
        <v>4.5454545454545396</v>
      </c>
      <c r="G713" s="29">
        <v>95.454545454545396</v>
      </c>
    </row>
    <row r="714" spans="1:7" x14ac:dyDescent="0.25">
      <c r="A714" t="s">
        <v>868</v>
      </c>
      <c r="B714" s="29">
        <v>48648</v>
      </c>
      <c r="C714" s="29">
        <v>4081</v>
      </c>
      <c r="D714" s="29">
        <v>44554</v>
      </c>
      <c r="E714" s="29">
        <v>13</v>
      </c>
      <c r="F714" s="29">
        <v>8.3910763853192094</v>
      </c>
      <c r="G714" s="29">
        <v>91.608923614680705</v>
      </c>
    </row>
    <row r="715" spans="1:7" x14ac:dyDescent="0.25">
      <c r="A715" t="s">
        <v>869</v>
      </c>
      <c r="B715" s="29">
        <v>1410</v>
      </c>
      <c r="C715" s="29">
        <v>885</v>
      </c>
      <c r="D715" s="29">
        <v>525</v>
      </c>
      <c r="E715" s="29" t="s">
        <v>2072</v>
      </c>
      <c r="F715" s="29">
        <v>62.7659574468085</v>
      </c>
      <c r="G715" s="29">
        <v>37.234042553191401</v>
      </c>
    </row>
    <row r="716" spans="1:7" x14ac:dyDescent="0.25">
      <c r="A716" t="s">
        <v>870</v>
      </c>
      <c r="B716" s="29">
        <v>47238</v>
      </c>
      <c r="C716" s="29">
        <v>3196</v>
      </c>
      <c r="D716" s="29">
        <v>44029</v>
      </c>
      <c r="E716" s="29">
        <v>13</v>
      </c>
      <c r="F716" s="29">
        <v>6.7676019057702401</v>
      </c>
      <c r="G716" s="29">
        <v>93.232398094229694</v>
      </c>
    </row>
    <row r="717" spans="1:7" x14ac:dyDescent="0.25">
      <c r="A717" t="s">
        <v>871</v>
      </c>
      <c r="B717" s="29">
        <v>134</v>
      </c>
      <c r="C717" s="29" t="s">
        <v>2072</v>
      </c>
      <c r="D717" s="29">
        <v>133</v>
      </c>
      <c r="E717" s="29">
        <v>1</v>
      </c>
      <c r="F717" s="29" t="s">
        <v>2072</v>
      </c>
      <c r="G717" s="29">
        <v>100</v>
      </c>
    </row>
    <row r="718" spans="1:7" x14ac:dyDescent="0.25">
      <c r="A718" t="s">
        <v>872</v>
      </c>
      <c r="B718" s="29">
        <v>134</v>
      </c>
      <c r="C718" s="29" t="s">
        <v>2072</v>
      </c>
      <c r="D718" s="29">
        <v>133</v>
      </c>
      <c r="E718" s="29">
        <v>1</v>
      </c>
      <c r="F718" s="29" t="s">
        <v>2072</v>
      </c>
      <c r="G718" s="29">
        <v>100</v>
      </c>
    </row>
    <row r="719" spans="1:7" x14ac:dyDescent="0.25">
      <c r="A719" t="s">
        <v>873</v>
      </c>
      <c r="B719" s="29">
        <v>2797</v>
      </c>
      <c r="C719" s="29">
        <v>228</v>
      </c>
      <c r="D719" s="29">
        <v>2569</v>
      </c>
      <c r="E719" s="29" t="s">
        <v>2072</v>
      </c>
      <c r="F719" s="29">
        <v>8.1515909903468007</v>
      </c>
      <c r="G719" s="29">
        <v>91.848409009653196</v>
      </c>
    </row>
    <row r="720" spans="1:7" x14ac:dyDescent="0.25">
      <c r="A720" t="s">
        <v>874</v>
      </c>
      <c r="B720" s="29">
        <v>106</v>
      </c>
      <c r="C720" s="29">
        <v>70</v>
      </c>
      <c r="D720" s="29">
        <v>36</v>
      </c>
      <c r="E720" s="29" t="s">
        <v>2072</v>
      </c>
      <c r="F720" s="29">
        <v>66.037735849056602</v>
      </c>
      <c r="G720" s="29">
        <v>33.962264150943398</v>
      </c>
    </row>
    <row r="721" spans="1:7" x14ac:dyDescent="0.25">
      <c r="A721" t="s">
        <v>875</v>
      </c>
      <c r="B721" s="29">
        <v>2691</v>
      </c>
      <c r="C721" s="29">
        <v>158</v>
      </c>
      <c r="D721" s="29">
        <v>2533</v>
      </c>
      <c r="E721" s="29" t="s">
        <v>2072</v>
      </c>
      <c r="F721" s="29">
        <v>5.8714232627276104</v>
      </c>
      <c r="G721" s="29">
        <v>94.128576737272297</v>
      </c>
    </row>
    <row r="722" spans="1:7" x14ac:dyDescent="0.25">
      <c r="A722" t="s">
        <v>876</v>
      </c>
      <c r="B722" s="29">
        <v>819</v>
      </c>
      <c r="C722" s="29">
        <v>38</v>
      </c>
      <c r="D722" s="29">
        <v>781</v>
      </c>
      <c r="E722" s="29" t="s">
        <v>2072</v>
      </c>
      <c r="F722" s="29">
        <v>4.6398046398046402</v>
      </c>
      <c r="G722" s="29">
        <v>95.360195360195306</v>
      </c>
    </row>
    <row r="723" spans="1:7" x14ac:dyDescent="0.25">
      <c r="A723" t="s">
        <v>877</v>
      </c>
      <c r="B723" s="29">
        <v>12</v>
      </c>
      <c r="C723" s="29">
        <v>4</v>
      </c>
      <c r="D723" s="29">
        <v>8</v>
      </c>
      <c r="E723" s="29" t="s">
        <v>2072</v>
      </c>
      <c r="F723" s="29">
        <v>33.3333333333333</v>
      </c>
      <c r="G723" s="29">
        <v>66.6666666666666</v>
      </c>
    </row>
    <row r="724" spans="1:7" x14ac:dyDescent="0.25">
      <c r="A724" t="s">
        <v>878</v>
      </c>
      <c r="B724" s="29">
        <v>807</v>
      </c>
      <c r="C724" s="29">
        <v>34</v>
      </c>
      <c r="D724" s="29">
        <v>773</v>
      </c>
      <c r="E724" s="29" t="s">
        <v>2072</v>
      </c>
      <c r="F724" s="29">
        <v>4.2131350681536501</v>
      </c>
      <c r="G724" s="29">
        <v>95.786864931846296</v>
      </c>
    </row>
    <row r="725" spans="1:7" x14ac:dyDescent="0.25">
      <c r="A725" t="s">
        <v>879</v>
      </c>
      <c r="B725" s="29">
        <v>1099</v>
      </c>
      <c r="C725" s="29">
        <v>62</v>
      </c>
      <c r="D725" s="29">
        <v>1037</v>
      </c>
      <c r="E725" s="29" t="s">
        <v>2072</v>
      </c>
      <c r="F725" s="29">
        <v>5.6414922656960798</v>
      </c>
      <c r="G725" s="29">
        <v>94.358507734303899</v>
      </c>
    </row>
    <row r="726" spans="1:7" x14ac:dyDescent="0.25">
      <c r="A726" t="s">
        <v>880</v>
      </c>
      <c r="B726" s="29">
        <v>38</v>
      </c>
      <c r="C726" s="29">
        <v>16</v>
      </c>
      <c r="D726" s="29">
        <v>22</v>
      </c>
      <c r="E726" s="29" t="s">
        <v>2072</v>
      </c>
      <c r="F726" s="29">
        <v>42.105263157894697</v>
      </c>
      <c r="G726" s="29">
        <v>57.894736842105203</v>
      </c>
    </row>
    <row r="727" spans="1:7" x14ac:dyDescent="0.25">
      <c r="A727" t="s">
        <v>881</v>
      </c>
      <c r="B727" s="29">
        <v>1061</v>
      </c>
      <c r="C727" s="29">
        <v>46</v>
      </c>
      <c r="D727" s="29">
        <v>1015</v>
      </c>
      <c r="E727" s="29" t="s">
        <v>2072</v>
      </c>
      <c r="F727" s="29">
        <v>4.3355325164938696</v>
      </c>
      <c r="G727" s="29">
        <v>95.664467483506101</v>
      </c>
    </row>
    <row r="728" spans="1:7" x14ac:dyDescent="0.25">
      <c r="A728" t="s">
        <v>882</v>
      </c>
      <c r="B728" s="29">
        <v>2742</v>
      </c>
      <c r="C728" s="29">
        <v>191</v>
      </c>
      <c r="D728" s="29">
        <v>2546</v>
      </c>
      <c r="E728" s="29">
        <v>5</v>
      </c>
      <c r="F728" s="29">
        <v>6.9784435513335703</v>
      </c>
      <c r="G728" s="29">
        <v>93.021556448666402</v>
      </c>
    </row>
    <row r="729" spans="1:7" x14ac:dyDescent="0.25">
      <c r="A729" t="s">
        <v>883</v>
      </c>
      <c r="B729" s="29">
        <v>58</v>
      </c>
      <c r="C729" s="29">
        <v>30</v>
      </c>
      <c r="D729" s="29">
        <v>28</v>
      </c>
      <c r="E729" s="29" t="s">
        <v>2072</v>
      </c>
      <c r="F729" s="29">
        <v>51.724137931034399</v>
      </c>
      <c r="G729" s="29">
        <v>48.275862068965502</v>
      </c>
    </row>
    <row r="730" spans="1:7" x14ac:dyDescent="0.25">
      <c r="A730" t="s">
        <v>884</v>
      </c>
      <c r="B730" s="29">
        <v>2684</v>
      </c>
      <c r="C730" s="29">
        <v>161</v>
      </c>
      <c r="D730" s="29">
        <v>2518</v>
      </c>
      <c r="E730" s="29">
        <v>5</v>
      </c>
      <c r="F730" s="29">
        <v>6.0097051138484501</v>
      </c>
      <c r="G730" s="29">
        <v>93.990294886151503</v>
      </c>
    </row>
    <row r="731" spans="1:7" x14ac:dyDescent="0.25">
      <c r="A731" t="s">
        <v>885</v>
      </c>
      <c r="B731" s="29">
        <v>2862</v>
      </c>
      <c r="C731" s="29">
        <v>244</v>
      </c>
      <c r="D731" s="29">
        <v>2617</v>
      </c>
      <c r="E731" s="29">
        <v>1</v>
      </c>
      <c r="F731" s="29">
        <v>8.5284865431667196</v>
      </c>
      <c r="G731" s="29">
        <v>91.471513456833193</v>
      </c>
    </row>
    <row r="732" spans="1:7" x14ac:dyDescent="0.25">
      <c r="A732" t="s">
        <v>886</v>
      </c>
      <c r="B732" s="29">
        <v>99</v>
      </c>
      <c r="C732" s="29">
        <v>72</v>
      </c>
      <c r="D732" s="29">
        <v>26</v>
      </c>
      <c r="E732" s="29">
        <v>1</v>
      </c>
      <c r="F732" s="29">
        <v>73.469387755102005</v>
      </c>
      <c r="G732" s="29">
        <v>26.530612244897899</v>
      </c>
    </row>
    <row r="733" spans="1:7" x14ac:dyDescent="0.25">
      <c r="A733" t="s">
        <v>887</v>
      </c>
      <c r="B733" s="29">
        <v>2763</v>
      </c>
      <c r="C733" s="29">
        <v>172</v>
      </c>
      <c r="D733" s="29">
        <v>2591</v>
      </c>
      <c r="E733" s="29" t="s">
        <v>2072</v>
      </c>
      <c r="F733" s="29">
        <v>6.2251176257690899</v>
      </c>
      <c r="G733" s="29">
        <v>93.774882374230899</v>
      </c>
    </row>
    <row r="734" spans="1:7" x14ac:dyDescent="0.25">
      <c r="A734" t="s">
        <v>888</v>
      </c>
      <c r="B734" s="29">
        <v>4981</v>
      </c>
      <c r="C734" s="29">
        <v>444</v>
      </c>
      <c r="D734" s="29">
        <v>4537</v>
      </c>
      <c r="E734" s="29" t="s">
        <v>2072</v>
      </c>
      <c r="F734" s="29">
        <v>8.9138727163220199</v>
      </c>
      <c r="G734" s="29">
        <v>91.086127283677897</v>
      </c>
    </row>
    <row r="735" spans="1:7" x14ac:dyDescent="0.25">
      <c r="A735" t="s">
        <v>889</v>
      </c>
      <c r="B735" s="29">
        <v>139</v>
      </c>
      <c r="C735" s="29">
        <v>117</v>
      </c>
      <c r="D735" s="29">
        <v>22</v>
      </c>
      <c r="E735" s="29" t="s">
        <v>2072</v>
      </c>
      <c r="F735" s="29">
        <v>84.172661870503504</v>
      </c>
      <c r="G735" s="29">
        <v>15.8273381294964</v>
      </c>
    </row>
    <row r="736" spans="1:7" x14ac:dyDescent="0.25">
      <c r="A736" t="s">
        <v>890</v>
      </c>
      <c r="B736" s="29">
        <v>4842</v>
      </c>
      <c r="C736" s="29">
        <v>327</v>
      </c>
      <c r="D736" s="29">
        <v>4515</v>
      </c>
      <c r="E736" s="29" t="s">
        <v>2072</v>
      </c>
      <c r="F736" s="29">
        <v>6.7534076827757099</v>
      </c>
      <c r="G736" s="29">
        <v>93.246592317224199</v>
      </c>
    </row>
    <row r="737" spans="1:7" x14ac:dyDescent="0.25">
      <c r="A737" t="s">
        <v>891</v>
      </c>
      <c r="B737" s="29">
        <v>12883</v>
      </c>
      <c r="C737" s="29">
        <v>1173</v>
      </c>
      <c r="D737" s="29">
        <v>11710</v>
      </c>
      <c r="E737" s="29" t="s">
        <v>2072</v>
      </c>
      <c r="F737" s="29">
        <v>9.1050221221765106</v>
      </c>
      <c r="G737" s="29">
        <v>90.894977877823493</v>
      </c>
    </row>
    <row r="738" spans="1:7" x14ac:dyDescent="0.25">
      <c r="A738" t="s">
        <v>892</v>
      </c>
      <c r="B738" s="29">
        <v>357</v>
      </c>
      <c r="C738" s="29">
        <v>257</v>
      </c>
      <c r="D738" s="29">
        <v>100</v>
      </c>
      <c r="E738" s="29" t="s">
        <v>2072</v>
      </c>
      <c r="F738" s="29">
        <v>71.988795518207198</v>
      </c>
      <c r="G738" s="29">
        <v>28.011204481792699</v>
      </c>
    </row>
    <row r="739" spans="1:7" x14ac:dyDescent="0.25">
      <c r="A739" t="s">
        <v>893</v>
      </c>
      <c r="B739" s="29">
        <v>12526</v>
      </c>
      <c r="C739" s="29">
        <v>916</v>
      </c>
      <c r="D739" s="29">
        <v>11610</v>
      </c>
      <c r="E739" s="29" t="s">
        <v>2072</v>
      </c>
      <c r="F739" s="29">
        <v>7.3127893980520504</v>
      </c>
      <c r="G739" s="29">
        <v>92.687210601947896</v>
      </c>
    </row>
    <row r="740" spans="1:7" x14ac:dyDescent="0.25">
      <c r="A740" t="s">
        <v>894</v>
      </c>
      <c r="B740" s="29">
        <v>1864</v>
      </c>
      <c r="C740" s="29">
        <v>158</v>
      </c>
      <c r="D740" s="29">
        <v>1703</v>
      </c>
      <c r="E740" s="29">
        <v>3</v>
      </c>
      <c r="F740" s="29">
        <v>8.4900591080064398</v>
      </c>
      <c r="G740" s="29">
        <v>91.509940891993494</v>
      </c>
    </row>
    <row r="741" spans="1:7" x14ac:dyDescent="0.25">
      <c r="A741" t="s">
        <v>895</v>
      </c>
      <c r="B741" s="29">
        <v>51</v>
      </c>
      <c r="C741" s="29">
        <v>41</v>
      </c>
      <c r="D741" s="29">
        <v>10</v>
      </c>
      <c r="E741" s="29" t="s">
        <v>2072</v>
      </c>
      <c r="F741" s="29">
        <v>80.392156862745097</v>
      </c>
      <c r="G741" s="29">
        <v>19.6078431372549</v>
      </c>
    </row>
    <row r="742" spans="1:7" x14ac:dyDescent="0.25">
      <c r="A742" t="s">
        <v>896</v>
      </c>
      <c r="B742" s="29">
        <v>1813</v>
      </c>
      <c r="C742" s="29">
        <v>117</v>
      </c>
      <c r="D742" s="29">
        <v>1693</v>
      </c>
      <c r="E742" s="29">
        <v>3</v>
      </c>
      <c r="F742" s="29">
        <v>6.4640883977900501</v>
      </c>
      <c r="G742" s="29">
        <v>93.535911602209893</v>
      </c>
    </row>
    <row r="743" spans="1:7" x14ac:dyDescent="0.25">
      <c r="A743" t="s">
        <v>897</v>
      </c>
      <c r="B743" s="29">
        <v>4118</v>
      </c>
      <c r="C743" s="29">
        <v>311</v>
      </c>
      <c r="D743" s="29">
        <v>3807</v>
      </c>
      <c r="E743" s="29" t="s">
        <v>2072</v>
      </c>
      <c r="F743" s="29">
        <v>7.5522098105876596</v>
      </c>
      <c r="G743" s="29">
        <v>92.447790189412302</v>
      </c>
    </row>
    <row r="744" spans="1:7" x14ac:dyDescent="0.25">
      <c r="A744" t="s">
        <v>898</v>
      </c>
      <c r="B744" s="29">
        <v>120</v>
      </c>
      <c r="C744" s="29">
        <v>76</v>
      </c>
      <c r="D744" s="29">
        <v>44</v>
      </c>
      <c r="E744" s="29" t="s">
        <v>2072</v>
      </c>
      <c r="F744" s="29">
        <v>63.3333333333333</v>
      </c>
      <c r="G744" s="29">
        <v>36.6666666666666</v>
      </c>
    </row>
    <row r="745" spans="1:7" x14ac:dyDescent="0.25">
      <c r="A745" t="s">
        <v>899</v>
      </c>
      <c r="B745" s="29">
        <v>3998</v>
      </c>
      <c r="C745" s="29">
        <v>235</v>
      </c>
      <c r="D745" s="29">
        <v>3763</v>
      </c>
      <c r="E745" s="29" t="s">
        <v>2072</v>
      </c>
      <c r="F745" s="29">
        <v>5.8779389694847399</v>
      </c>
      <c r="G745" s="29">
        <v>94.122061030515198</v>
      </c>
    </row>
    <row r="746" spans="1:7" x14ac:dyDescent="0.25">
      <c r="A746" t="s">
        <v>900</v>
      </c>
      <c r="B746" s="29">
        <v>8145</v>
      </c>
      <c r="C746" s="29">
        <v>592</v>
      </c>
      <c r="D746" s="29">
        <v>7545</v>
      </c>
      <c r="E746" s="29">
        <v>8</v>
      </c>
      <c r="F746" s="29">
        <v>7.2754086272581997</v>
      </c>
      <c r="G746" s="29">
        <v>92.724591372741799</v>
      </c>
    </row>
    <row r="747" spans="1:7" x14ac:dyDescent="0.25">
      <c r="A747" t="s">
        <v>901</v>
      </c>
      <c r="B747" s="29">
        <v>239</v>
      </c>
      <c r="C747" s="29">
        <v>151</v>
      </c>
      <c r="D747" s="29">
        <v>88</v>
      </c>
      <c r="E747" s="29" t="s">
        <v>2072</v>
      </c>
      <c r="F747" s="29">
        <v>63.179916317991598</v>
      </c>
      <c r="G747" s="29">
        <v>36.820083682008303</v>
      </c>
    </row>
    <row r="748" spans="1:7" x14ac:dyDescent="0.25">
      <c r="A748" t="s">
        <v>902</v>
      </c>
      <c r="B748" s="29">
        <v>7906</v>
      </c>
      <c r="C748" s="29">
        <v>441</v>
      </c>
      <c r="D748" s="29">
        <v>7457</v>
      </c>
      <c r="E748" s="29">
        <v>8</v>
      </c>
      <c r="F748" s="29">
        <v>5.5836920739427702</v>
      </c>
      <c r="G748" s="29">
        <v>94.4163079260572</v>
      </c>
    </row>
    <row r="749" spans="1:7" x14ac:dyDescent="0.25">
      <c r="A749" t="s">
        <v>903</v>
      </c>
      <c r="B749" s="29">
        <v>142</v>
      </c>
      <c r="C749" s="29">
        <v>2</v>
      </c>
      <c r="D749" s="29">
        <v>140</v>
      </c>
      <c r="E749" s="29" t="s">
        <v>2072</v>
      </c>
      <c r="F749" s="29">
        <v>1.40845070422535</v>
      </c>
      <c r="G749" s="29">
        <v>98.591549295774598</v>
      </c>
    </row>
    <row r="750" spans="1:7" x14ac:dyDescent="0.25">
      <c r="A750" t="s">
        <v>904</v>
      </c>
      <c r="B750" s="29">
        <v>142</v>
      </c>
      <c r="C750" s="29">
        <v>2</v>
      </c>
      <c r="D750" s="29">
        <v>140</v>
      </c>
      <c r="E750" s="29" t="s">
        <v>2072</v>
      </c>
      <c r="F750" s="29">
        <v>1.40845070422535</v>
      </c>
      <c r="G750" s="29">
        <v>98.591549295774598</v>
      </c>
    </row>
    <row r="751" spans="1:7" x14ac:dyDescent="0.25">
      <c r="A751" t="s">
        <v>905</v>
      </c>
      <c r="B751" s="29">
        <v>105</v>
      </c>
      <c r="C751" s="29">
        <v>1</v>
      </c>
      <c r="D751" s="29">
        <v>104</v>
      </c>
      <c r="E751" s="29" t="s">
        <v>2072</v>
      </c>
      <c r="F751" s="29">
        <v>0.952380952380952</v>
      </c>
      <c r="G751" s="29">
        <v>99.047619047618994</v>
      </c>
    </row>
    <row r="752" spans="1:7" x14ac:dyDescent="0.25">
      <c r="A752" t="s">
        <v>906</v>
      </c>
      <c r="B752" s="29">
        <v>105</v>
      </c>
      <c r="C752" s="29">
        <v>1</v>
      </c>
      <c r="D752" s="29">
        <v>104</v>
      </c>
      <c r="E752" s="29" t="s">
        <v>2072</v>
      </c>
      <c r="F752" s="29">
        <v>0.952380952380952</v>
      </c>
      <c r="G752" s="29">
        <v>99.047619047618994</v>
      </c>
    </row>
    <row r="753" spans="1:7" x14ac:dyDescent="0.25">
      <c r="A753" t="s">
        <v>907</v>
      </c>
      <c r="B753" s="29">
        <v>3371</v>
      </c>
      <c r="C753" s="29">
        <v>307</v>
      </c>
      <c r="D753" s="29">
        <v>3062</v>
      </c>
      <c r="E753" s="29">
        <v>2</v>
      </c>
      <c r="F753" s="29">
        <v>9.1124962897002</v>
      </c>
      <c r="G753" s="29">
        <v>90.887503710299697</v>
      </c>
    </row>
    <row r="754" spans="1:7" x14ac:dyDescent="0.25">
      <c r="A754" t="s">
        <v>908</v>
      </c>
      <c r="B754" s="29">
        <v>104</v>
      </c>
      <c r="C754" s="29">
        <v>65</v>
      </c>
      <c r="D754" s="29">
        <v>39</v>
      </c>
      <c r="E754" s="29" t="s">
        <v>2072</v>
      </c>
      <c r="F754" s="29">
        <v>62.5</v>
      </c>
      <c r="G754" s="29">
        <v>37.5</v>
      </c>
    </row>
    <row r="755" spans="1:7" x14ac:dyDescent="0.25">
      <c r="A755" t="s">
        <v>909</v>
      </c>
      <c r="B755" s="29">
        <v>3267</v>
      </c>
      <c r="C755" s="29">
        <v>242</v>
      </c>
      <c r="D755" s="29">
        <v>3023</v>
      </c>
      <c r="E755" s="29">
        <v>2</v>
      </c>
      <c r="F755" s="29">
        <v>7.4119448698315402</v>
      </c>
      <c r="G755" s="29">
        <v>92.588055130168399</v>
      </c>
    </row>
    <row r="756" spans="1:7" x14ac:dyDescent="0.25">
      <c r="A756" t="s">
        <v>910</v>
      </c>
      <c r="B756" s="29">
        <v>123</v>
      </c>
      <c r="C756" s="29">
        <v>3</v>
      </c>
      <c r="D756" s="29">
        <v>120</v>
      </c>
      <c r="E756" s="29" t="s">
        <v>2072</v>
      </c>
      <c r="F756" s="29">
        <v>2.4390243902439002</v>
      </c>
      <c r="G756" s="29">
        <v>97.560975609756099</v>
      </c>
    </row>
    <row r="757" spans="1:7" x14ac:dyDescent="0.25">
      <c r="A757" t="s">
        <v>911</v>
      </c>
      <c r="B757" s="29">
        <v>123</v>
      </c>
      <c r="C757" s="29">
        <v>3</v>
      </c>
      <c r="D757" s="29">
        <v>120</v>
      </c>
      <c r="E757" s="29" t="s">
        <v>2072</v>
      </c>
      <c r="F757" s="29">
        <v>2.4390243902439002</v>
      </c>
      <c r="G757" s="29">
        <v>97.560975609756099</v>
      </c>
    </row>
    <row r="758" spans="1:7" x14ac:dyDescent="0.25">
      <c r="A758" t="s">
        <v>912</v>
      </c>
      <c r="B758" s="29">
        <v>46188</v>
      </c>
      <c r="C758" s="29">
        <v>3754</v>
      </c>
      <c r="D758" s="29">
        <v>42414</v>
      </c>
      <c r="E758" s="29">
        <v>20</v>
      </c>
      <c r="F758" s="29">
        <v>8.1311731069138808</v>
      </c>
      <c r="G758" s="29">
        <v>91.868826893086094</v>
      </c>
    </row>
    <row r="759" spans="1:7" x14ac:dyDescent="0.25">
      <c r="A759" t="s">
        <v>913</v>
      </c>
      <c r="B759" s="29">
        <v>1323</v>
      </c>
      <c r="C759" s="29">
        <v>899</v>
      </c>
      <c r="D759" s="29">
        <v>423</v>
      </c>
      <c r="E759" s="29">
        <v>1</v>
      </c>
      <c r="F759" s="29">
        <v>68.0030257186081</v>
      </c>
      <c r="G759" s="29">
        <v>31.9969742813918</v>
      </c>
    </row>
    <row r="760" spans="1:7" x14ac:dyDescent="0.25">
      <c r="A760" t="s">
        <v>914</v>
      </c>
      <c r="B760" s="29">
        <v>44865</v>
      </c>
      <c r="C760" s="29">
        <v>2855</v>
      </c>
      <c r="D760" s="29">
        <v>41991</v>
      </c>
      <c r="E760" s="29">
        <v>19</v>
      </c>
      <c r="F760" s="29">
        <v>6.3662311019934803</v>
      </c>
      <c r="G760" s="29">
        <v>93.633768898006494</v>
      </c>
    </row>
    <row r="761" spans="1:7" x14ac:dyDescent="0.25">
      <c r="A761" t="s">
        <v>915</v>
      </c>
      <c r="B761" s="29">
        <v>137</v>
      </c>
      <c r="C761" s="29" t="s">
        <v>2072</v>
      </c>
      <c r="D761" s="29">
        <v>136</v>
      </c>
      <c r="E761" s="29">
        <v>1</v>
      </c>
      <c r="F761" s="29" t="s">
        <v>2072</v>
      </c>
      <c r="G761" s="29">
        <v>100</v>
      </c>
    </row>
    <row r="762" spans="1:7" x14ac:dyDescent="0.25">
      <c r="A762" t="s">
        <v>916</v>
      </c>
      <c r="B762" s="29">
        <v>137</v>
      </c>
      <c r="C762" s="29" t="s">
        <v>2072</v>
      </c>
      <c r="D762" s="29">
        <v>136</v>
      </c>
      <c r="E762" s="29">
        <v>1</v>
      </c>
      <c r="F762" s="29" t="s">
        <v>2072</v>
      </c>
      <c r="G762" s="29">
        <v>100</v>
      </c>
    </row>
    <row r="763" spans="1:7" x14ac:dyDescent="0.25">
      <c r="A763" t="s">
        <v>917</v>
      </c>
      <c r="B763" s="29">
        <v>2885</v>
      </c>
      <c r="C763" s="29">
        <v>252</v>
      </c>
      <c r="D763" s="29">
        <v>2633</v>
      </c>
      <c r="E763" s="29" t="s">
        <v>2072</v>
      </c>
      <c r="F763" s="29">
        <v>8.7348353552859592</v>
      </c>
      <c r="G763" s="29">
        <v>91.265164644714005</v>
      </c>
    </row>
    <row r="764" spans="1:7" x14ac:dyDescent="0.25">
      <c r="A764" t="s">
        <v>918</v>
      </c>
      <c r="B764" s="29">
        <v>90</v>
      </c>
      <c r="C764" s="29">
        <v>62</v>
      </c>
      <c r="D764" s="29">
        <v>28</v>
      </c>
      <c r="E764" s="29" t="s">
        <v>2072</v>
      </c>
      <c r="F764" s="29">
        <v>68.8888888888888</v>
      </c>
      <c r="G764" s="29">
        <v>31.1111111111111</v>
      </c>
    </row>
    <row r="765" spans="1:7" x14ac:dyDescent="0.25">
      <c r="A765" t="s">
        <v>919</v>
      </c>
      <c r="B765" s="29">
        <v>2795</v>
      </c>
      <c r="C765" s="29">
        <v>190</v>
      </c>
      <c r="D765" s="29">
        <v>2605</v>
      </c>
      <c r="E765" s="29" t="s">
        <v>2072</v>
      </c>
      <c r="F765" s="29">
        <v>6.7978533094812104</v>
      </c>
      <c r="G765" s="29">
        <v>93.202146690518703</v>
      </c>
    </row>
    <row r="766" spans="1:7" x14ac:dyDescent="0.25">
      <c r="A766" t="s">
        <v>920</v>
      </c>
      <c r="B766" s="29">
        <v>853</v>
      </c>
      <c r="C766" s="29">
        <v>54</v>
      </c>
      <c r="D766" s="29">
        <v>799</v>
      </c>
      <c r="E766" s="29" t="s">
        <v>2072</v>
      </c>
      <c r="F766" s="29">
        <v>6.3305978898006998</v>
      </c>
      <c r="G766" s="29">
        <v>93.6694021101993</v>
      </c>
    </row>
    <row r="767" spans="1:7" x14ac:dyDescent="0.25">
      <c r="A767" t="s">
        <v>921</v>
      </c>
      <c r="B767" s="29">
        <v>22</v>
      </c>
      <c r="C767" s="29">
        <v>14</v>
      </c>
      <c r="D767" s="29">
        <v>8</v>
      </c>
      <c r="E767" s="29" t="s">
        <v>2072</v>
      </c>
      <c r="F767" s="29">
        <v>63.636363636363598</v>
      </c>
      <c r="G767" s="29">
        <v>36.363636363636303</v>
      </c>
    </row>
    <row r="768" spans="1:7" x14ac:dyDescent="0.25">
      <c r="A768" t="s">
        <v>922</v>
      </c>
      <c r="B768" s="29">
        <v>831</v>
      </c>
      <c r="C768" s="29">
        <v>40</v>
      </c>
      <c r="D768" s="29">
        <v>791</v>
      </c>
      <c r="E768" s="29" t="s">
        <v>2072</v>
      </c>
      <c r="F768" s="29">
        <v>4.8134777376654601</v>
      </c>
      <c r="G768" s="29">
        <v>95.186522262334506</v>
      </c>
    </row>
    <row r="769" spans="1:7" x14ac:dyDescent="0.25">
      <c r="A769" t="s">
        <v>923</v>
      </c>
      <c r="B769" s="29">
        <v>1081</v>
      </c>
      <c r="C769" s="29">
        <v>65</v>
      </c>
      <c r="D769" s="29">
        <v>1016</v>
      </c>
      <c r="E769" s="29" t="s">
        <v>2072</v>
      </c>
      <c r="F769" s="29">
        <v>6.0129509713228497</v>
      </c>
      <c r="G769" s="29">
        <v>93.987049028677106</v>
      </c>
    </row>
    <row r="770" spans="1:7" x14ac:dyDescent="0.25">
      <c r="A770" t="s">
        <v>924</v>
      </c>
      <c r="B770" s="29">
        <v>18</v>
      </c>
      <c r="C770" s="29">
        <v>12</v>
      </c>
      <c r="D770" s="29">
        <v>6</v>
      </c>
      <c r="E770" s="29" t="s">
        <v>2072</v>
      </c>
      <c r="F770" s="29">
        <v>66.6666666666666</v>
      </c>
      <c r="G770" s="29">
        <v>33.3333333333333</v>
      </c>
    </row>
    <row r="771" spans="1:7" x14ac:dyDescent="0.25">
      <c r="A771" t="s">
        <v>925</v>
      </c>
      <c r="B771" s="29">
        <v>1063</v>
      </c>
      <c r="C771" s="29">
        <v>53</v>
      </c>
      <c r="D771" s="29">
        <v>1010</v>
      </c>
      <c r="E771" s="29" t="s">
        <v>2072</v>
      </c>
      <c r="F771" s="29">
        <v>4.9858889934148598</v>
      </c>
      <c r="G771" s="29">
        <v>95.014111006585097</v>
      </c>
    </row>
    <row r="772" spans="1:7" x14ac:dyDescent="0.25">
      <c r="A772" t="s">
        <v>926</v>
      </c>
      <c r="B772" s="29">
        <v>2697</v>
      </c>
      <c r="C772" s="29">
        <v>182</v>
      </c>
      <c r="D772" s="29">
        <v>2508</v>
      </c>
      <c r="E772" s="29">
        <v>7</v>
      </c>
      <c r="F772" s="29">
        <v>6.76579925650557</v>
      </c>
      <c r="G772" s="29">
        <v>93.234200743494398</v>
      </c>
    </row>
    <row r="773" spans="1:7" x14ac:dyDescent="0.25">
      <c r="A773" t="s">
        <v>927</v>
      </c>
      <c r="B773" s="29">
        <v>62</v>
      </c>
      <c r="C773" s="29">
        <v>36</v>
      </c>
      <c r="D773" s="29">
        <v>26</v>
      </c>
      <c r="E773" s="29" t="s">
        <v>2072</v>
      </c>
      <c r="F773" s="29">
        <v>58.064516129032199</v>
      </c>
      <c r="G773" s="29">
        <v>41.935483870967701</v>
      </c>
    </row>
    <row r="774" spans="1:7" x14ac:dyDescent="0.25">
      <c r="A774" t="s">
        <v>928</v>
      </c>
      <c r="B774" s="29">
        <v>2635</v>
      </c>
      <c r="C774" s="29">
        <v>146</v>
      </c>
      <c r="D774" s="29">
        <v>2482</v>
      </c>
      <c r="E774" s="29">
        <v>7</v>
      </c>
      <c r="F774" s="29">
        <v>5.55555555555555</v>
      </c>
      <c r="G774" s="29">
        <v>94.4444444444444</v>
      </c>
    </row>
    <row r="775" spans="1:7" x14ac:dyDescent="0.25">
      <c r="A775" t="s">
        <v>929</v>
      </c>
      <c r="B775" s="29">
        <v>2889</v>
      </c>
      <c r="C775" s="29">
        <v>255</v>
      </c>
      <c r="D775" s="29">
        <v>2634</v>
      </c>
      <c r="E775" s="29" t="s">
        <v>2072</v>
      </c>
      <c r="F775" s="29">
        <v>8.8265835929387304</v>
      </c>
      <c r="G775" s="29">
        <v>91.173416407061197</v>
      </c>
    </row>
    <row r="776" spans="1:7" x14ac:dyDescent="0.25">
      <c r="A776" t="s">
        <v>930</v>
      </c>
      <c r="B776" s="29">
        <v>82</v>
      </c>
      <c r="C776" s="29">
        <v>66</v>
      </c>
      <c r="D776" s="29">
        <v>16</v>
      </c>
      <c r="E776" s="29" t="s">
        <v>2072</v>
      </c>
      <c r="F776" s="29">
        <v>80.487804878048706</v>
      </c>
      <c r="G776" s="29">
        <v>19.512195121951201</v>
      </c>
    </row>
    <row r="777" spans="1:7" x14ac:dyDescent="0.25">
      <c r="A777" t="s">
        <v>931</v>
      </c>
      <c r="B777" s="29">
        <v>2807</v>
      </c>
      <c r="C777" s="29">
        <v>189</v>
      </c>
      <c r="D777" s="29">
        <v>2618</v>
      </c>
      <c r="E777" s="29" t="s">
        <v>2072</v>
      </c>
      <c r="F777" s="29">
        <v>6.7331670822942602</v>
      </c>
      <c r="G777" s="29">
        <v>93.266832917705699</v>
      </c>
    </row>
    <row r="778" spans="1:7" x14ac:dyDescent="0.25">
      <c r="A778" t="s">
        <v>932</v>
      </c>
      <c r="B778" s="29">
        <v>5195</v>
      </c>
      <c r="C778" s="29">
        <v>465</v>
      </c>
      <c r="D778" s="29">
        <v>4730</v>
      </c>
      <c r="E778" s="29" t="s">
        <v>2072</v>
      </c>
      <c r="F778" s="29">
        <v>8.9509143407122203</v>
      </c>
      <c r="G778" s="29">
        <v>91.049085659287698</v>
      </c>
    </row>
    <row r="779" spans="1:7" x14ac:dyDescent="0.25">
      <c r="A779" t="s">
        <v>933</v>
      </c>
      <c r="B779" s="29">
        <v>152</v>
      </c>
      <c r="C779" s="29">
        <v>118</v>
      </c>
      <c r="D779" s="29">
        <v>34</v>
      </c>
      <c r="E779" s="29" t="s">
        <v>2072</v>
      </c>
      <c r="F779" s="29">
        <v>77.631578947368396</v>
      </c>
      <c r="G779" s="29">
        <v>22.368421052631501</v>
      </c>
    </row>
    <row r="780" spans="1:7" x14ac:dyDescent="0.25">
      <c r="A780" t="s">
        <v>934</v>
      </c>
      <c r="B780" s="29">
        <v>5043</v>
      </c>
      <c r="C780" s="29">
        <v>347</v>
      </c>
      <c r="D780" s="29">
        <v>4696</v>
      </c>
      <c r="E780" s="29" t="s">
        <v>2072</v>
      </c>
      <c r="F780" s="29">
        <v>6.8808249058100301</v>
      </c>
      <c r="G780" s="29">
        <v>93.119175094189899</v>
      </c>
    </row>
    <row r="781" spans="1:7" x14ac:dyDescent="0.25">
      <c r="A781" t="s">
        <v>935</v>
      </c>
      <c r="B781" s="29">
        <v>13184</v>
      </c>
      <c r="C781" s="29">
        <v>1129</v>
      </c>
      <c r="D781" s="29">
        <v>12054</v>
      </c>
      <c r="E781" s="29">
        <v>1</v>
      </c>
      <c r="F781" s="29">
        <v>8.5640597739512998</v>
      </c>
      <c r="G781" s="29">
        <v>91.4359402260487</v>
      </c>
    </row>
    <row r="782" spans="1:7" x14ac:dyDescent="0.25">
      <c r="A782" t="s">
        <v>936</v>
      </c>
      <c r="B782" s="29">
        <v>335</v>
      </c>
      <c r="C782" s="29">
        <v>217</v>
      </c>
      <c r="D782" s="29">
        <v>118</v>
      </c>
      <c r="E782" s="29" t="s">
        <v>2072</v>
      </c>
      <c r="F782" s="29">
        <v>64.776119402985003</v>
      </c>
      <c r="G782" s="29">
        <v>35.223880597014897</v>
      </c>
    </row>
    <row r="783" spans="1:7" x14ac:dyDescent="0.25">
      <c r="A783" t="s">
        <v>937</v>
      </c>
      <c r="B783" s="29">
        <v>12849</v>
      </c>
      <c r="C783" s="29">
        <v>912</v>
      </c>
      <c r="D783" s="29">
        <v>11936</v>
      </c>
      <c r="E783" s="29">
        <v>1</v>
      </c>
      <c r="F783" s="29">
        <v>7.0983810709838098</v>
      </c>
      <c r="G783" s="29">
        <v>92.901618929016195</v>
      </c>
    </row>
    <row r="784" spans="1:7" x14ac:dyDescent="0.25">
      <c r="A784" t="s">
        <v>938</v>
      </c>
      <c r="B784" s="29">
        <v>1890</v>
      </c>
      <c r="C784" s="29">
        <v>145</v>
      </c>
      <c r="D784" s="29">
        <v>1739</v>
      </c>
      <c r="E784" s="29">
        <v>6</v>
      </c>
      <c r="F784" s="29">
        <v>7.6963906581740904</v>
      </c>
      <c r="G784" s="29">
        <v>92.303609341825904</v>
      </c>
    </row>
    <row r="785" spans="1:7" x14ac:dyDescent="0.25">
      <c r="A785" t="s">
        <v>939</v>
      </c>
      <c r="B785" s="29">
        <v>28</v>
      </c>
      <c r="C785" s="29">
        <v>26</v>
      </c>
      <c r="D785" s="29">
        <v>2</v>
      </c>
      <c r="E785" s="29" t="s">
        <v>2072</v>
      </c>
      <c r="F785" s="29">
        <v>92.857142857142804</v>
      </c>
      <c r="G785" s="29">
        <v>7.1428571428571397</v>
      </c>
    </row>
    <row r="786" spans="1:7" x14ac:dyDescent="0.25">
      <c r="A786" t="s">
        <v>940</v>
      </c>
      <c r="B786" s="29">
        <v>1862</v>
      </c>
      <c r="C786" s="29">
        <v>119</v>
      </c>
      <c r="D786" s="29">
        <v>1737</v>
      </c>
      <c r="E786" s="29">
        <v>6</v>
      </c>
      <c r="F786" s="29">
        <v>6.4116379310344804</v>
      </c>
      <c r="G786" s="29">
        <v>93.588362068965495</v>
      </c>
    </row>
    <row r="787" spans="1:7" x14ac:dyDescent="0.25">
      <c r="A787" t="s">
        <v>941</v>
      </c>
      <c r="B787" s="29">
        <v>4214</v>
      </c>
      <c r="C787" s="29">
        <v>335</v>
      </c>
      <c r="D787" s="29">
        <v>3879</v>
      </c>
      <c r="E787" s="29" t="s">
        <v>2072</v>
      </c>
      <c r="F787" s="29">
        <v>7.9496915045087704</v>
      </c>
      <c r="G787" s="29">
        <v>92.050308495491194</v>
      </c>
    </row>
    <row r="788" spans="1:7" x14ac:dyDescent="0.25">
      <c r="A788" t="s">
        <v>942</v>
      </c>
      <c r="B788" s="29">
        <v>128</v>
      </c>
      <c r="C788" s="29">
        <v>82</v>
      </c>
      <c r="D788" s="29">
        <v>46</v>
      </c>
      <c r="E788" s="29" t="s">
        <v>2072</v>
      </c>
      <c r="F788" s="29">
        <v>64.0625</v>
      </c>
      <c r="G788" s="29">
        <v>35.9375</v>
      </c>
    </row>
    <row r="789" spans="1:7" x14ac:dyDescent="0.25">
      <c r="A789" t="s">
        <v>943</v>
      </c>
      <c r="B789" s="29">
        <v>4086</v>
      </c>
      <c r="C789" s="29">
        <v>253</v>
      </c>
      <c r="D789" s="29">
        <v>3833</v>
      </c>
      <c r="E789" s="29" t="s">
        <v>2072</v>
      </c>
      <c r="F789" s="29">
        <v>6.1918746940773302</v>
      </c>
      <c r="G789" s="29">
        <v>93.808125305922601</v>
      </c>
    </row>
    <row r="790" spans="1:7" x14ac:dyDescent="0.25">
      <c r="A790" t="s">
        <v>944</v>
      </c>
      <c r="B790" s="29">
        <v>8512</v>
      </c>
      <c r="C790" s="29">
        <v>641</v>
      </c>
      <c r="D790" s="29">
        <v>7867</v>
      </c>
      <c r="E790" s="29">
        <v>4</v>
      </c>
      <c r="F790" s="29">
        <v>7.5340855665256203</v>
      </c>
      <c r="G790" s="29">
        <v>92.465914433474296</v>
      </c>
    </row>
    <row r="791" spans="1:7" x14ac:dyDescent="0.25">
      <c r="A791" t="s">
        <v>945</v>
      </c>
      <c r="B791" s="29">
        <v>245</v>
      </c>
      <c r="C791" s="29">
        <v>163</v>
      </c>
      <c r="D791" s="29">
        <v>82</v>
      </c>
      <c r="E791" s="29" t="s">
        <v>2072</v>
      </c>
      <c r="F791" s="29">
        <v>66.530612244897895</v>
      </c>
      <c r="G791" s="29">
        <v>33.469387755101998</v>
      </c>
    </row>
    <row r="792" spans="1:7" x14ac:dyDescent="0.25">
      <c r="A792" t="s">
        <v>946</v>
      </c>
      <c r="B792" s="29">
        <v>8267</v>
      </c>
      <c r="C792" s="29">
        <v>478</v>
      </c>
      <c r="D792" s="29">
        <v>7785</v>
      </c>
      <c r="E792" s="29">
        <v>4</v>
      </c>
      <c r="F792" s="29">
        <v>5.7848239138327404</v>
      </c>
      <c r="G792" s="29">
        <v>94.215176086167205</v>
      </c>
    </row>
    <row r="793" spans="1:7" x14ac:dyDescent="0.25">
      <c r="A793" t="s">
        <v>947</v>
      </c>
      <c r="B793" s="29">
        <v>143</v>
      </c>
      <c r="C793" s="29">
        <v>3</v>
      </c>
      <c r="D793" s="29">
        <v>140</v>
      </c>
      <c r="E793" s="29" t="s">
        <v>2072</v>
      </c>
      <c r="F793" s="29">
        <v>2.0979020979020899</v>
      </c>
      <c r="G793" s="29">
        <v>97.902097902097907</v>
      </c>
    </row>
    <row r="794" spans="1:7" x14ac:dyDescent="0.25">
      <c r="A794" t="s">
        <v>948</v>
      </c>
      <c r="B794" s="29">
        <v>143</v>
      </c>
      <c r="C794" s="29">
        <v>3</v>
      </c>
      <c r="D794" s="29">
        <v>140</v>
      </c>
      <c r="E794" s="29" t="s">
        <v>2072</v>
      </c>
      <c r="F794" s="29">
        <v>2.0979020979020899</v>
      </c>
      <c r="G794" s="29">
        <v>97.902097902097907</v>
      </c>
    </row>
    <row r="795" spans="1:7" x14ac:dyDescent="0.25">
      <c r="A795" t="s">
        <v>949</v>
      </c>
      <c r="B795" s="29">
        <v>85</v>
      </c>
      <c r="C795" s="29">
        <v>5</v>
      </c>
      <c r="D795" s="29">
        <v>80</v>
      </c>
      <c r="E795" s="29" t="s">
        <v>2072</v>
      </c>
      <c r="F795" s="29">
        <v>5.8823529411764701</v>
      </c>
      <c r="G795" s="29">
        <v>94.117647058823493</v>
      </c>
    </row>
    <row r="796" spans="1:7" x14ac:dyDescent="0.25">
      <c r="A796" t="s">
        <v>950</v>
      </c>
      <c r="B796" s="29">
        <v>2</v>
      </c>
      <c r="C796" s="29">
        <v>2</v>
      </c>
      <c r="D796" s="29" t="s">
        <v>2072</v>
      </c>
      <c r="E796" s="29" t="s">
        <v>2072</v>
      </c>
      <c r="F796" s="29">
        <v>100</v>
      </c>
      <c r="G796" s="29" t="s">
        <v>2072</v>
      </c>
    </row>
    <row r="797" spans="1:7" x14ac:dyDescent="0.25">
      <c r="A797" t="s">
        <v>951</v>
      </c>
      <c r="B797" s="29">
        <v>83</v>
      </c>
      <c r="C797" s="29">
        <v>3</v>
      </c>
      <c r="D797" s="29">
        <v>80</v>
      </c>
      <c r="E797" s="29" t="s">
        <v>2072</v>
      </c>
      <c r="F797" s="29">
        <v>3.6144578313253</v>
      </c>
      <c r="G797" s="29">
        <v>96.385542168674704</v>
      </c>
    </row>
    <row r="798" spans="1:7" x14ac:dyDescent="0.25">
      <c r="A798" t="s">
        <v>952</v>
      </c>
      <c r="B798" s="29">
        <v>3560</v>
      </c>
      <c r="C798" s="29">
        <v>318</v>
      </c>
      <c r="D798" s="29">
        <v>3242</v>
      </c>
      <c r="E798" s="29" t="s">
        <v>2072</v>
      </c>
      <c r="F798" s="29">
        <v>8.9325842696629199</v>
      </c>
      <c r="G798" s="29">
        <v>91.067415730337004</v>
      </c>
    </row>
    <row r="799" spans="1:7" x14ac:dyDescent="0.25">
      <c r="A799" t="s">
        <v>953</v>
      </c>
      <c r="B799" s="29">
        <v>84</v>
      </c>
      <c r="C799" s="29">
        <v>67</v>
      </c>
      <c r="D799" s="29">
        <v>17</v>
      </c>
      <c r="E799" s="29" t="s">
        <v>2072</v>
      </c>
      <c r="F799" s="29">
        <v>79.761904761904702</v>
      </c>
      <c r="G799" s="29">
        <v>20.238095238095202</v>
      </c>
    </row>
    <row r="800" spans="1:7" x14ac:dyDescent="0.25">
      <c r="A800" t="s">
        <v>954</v>
      </c>
      <c r="B800" s="29">
        <v>3476</v>
      </c>
      <c r="C800" s="29">
        <v>251</v>
      </c>
      <c r="D800" s="29">
        <v>3225</v>
      </c>
      <c r="E800" s="29" t="s">
        <v>2072</v>
      </c>
      <c r="F800" s="29">
        <v>7.2209436133486697</v>
      </c>
      <c r="G800" s="29">
        <v>92.779056386651305</v>
      </c>
    </row>
    <row r="801" spans="1:7" x14ac:dyDescent="0.25">
      <c r="A801" t="s">
        <v>955</v>
      </c>
      <c r="B801" s="29">
        <v>157</v>
      </c>
      <c r="C801" s="29">
        <v>1</v>
      </c>
      <c r="D801" s="29">
        <v>156</v>
      </c>
      <c r="E801" s="29" t="s">
        <v>2072</v>
      </c>
      <c r="F801" s="29">
        <v>0.63694267515923497</v>
      </c>
      <c r="G801" s="29">
        <v>99.363057324840696</v>
      </c>
    </row>
    <row r="802" spans="1:7" x14ac:dyDescent="0.25">
      <c r="A802" t="s">
        <v>956</v>
      </c>
      <c r="B802" s="29">
        <v>157</v>
      </c>
      <c r="C802" s="29">
        <v>1</v>
      </c>
      <c r="D802" s="29">
        <v>156</v>
      </c>
      <c r="E802" s="29" t="s">
        <v>2072</v>
      </c>
      <c r="F802" s="29">
        <v>0.63694267515923497</v>
      </c>
      <c r="G802" s="29">
        <v>99.363057324840696</v>
      </c>
    </row>
    <row r="803" spans="1:7" x14ac:dyDescent="0.25">
      <c r="A803" t="s">
        <v>957</v>
      </c>
      <c r="B803" s="29">
        <v>47571</v>
      </c>
      <c r="C803" s="29">
        <v>3852</v>
      </c>
      <c r="D803" s="29">
        <v>43701</v>
      </c>
      <c r="E803" s="29">
        <v>18</v>
      </c>
      <c r="F803" s="29">
        <v>8.1004353037663197</v>
      </c>
      <c r="G803" s="29">
        <v>91.899564696233597</v>
      </c>
    </row>
    <row r="804" spans="1:7" x14ac:dyDescent="0.25">
      <c r="A804" t="s">
        <v>958</v>
      </c>
      <c r="B804" s="29">
        <v>1250</v>
      </c>
      <c r="C804" s="29">
        <v>867</v>
      </c>
      <c r="D804" s="29">
        <v>383</v>
      </c>
      <c r="E804" s="29" t="s">
        <v>2072</v>
      </c>
      <c r="F804" s="29">
        <v>69.36</v>
      </c>
      <c r="G804" s="29">
        <v>30.64</v>
      </c>
    </row>
    <row r="805" spans="1:7" x14ac:dyDescent="0.25">
      <c r="A805" t="s">
        <v>959</v>
      </c>
      <c r="B805" s="29">
        <v>46321</v>
      </c>
      <c r="C805" s="29">
        <v>2985</v>
      </c>
      <c r="D805" s="29">
        <v>43318</v>
      </c>
      <c r="E805" s="29">
        <v>18</v>
      </c>
      <c r="F805" s="29">
        <v>6.4466665226875097</v>
      </c>
      <c r="G805" s="29">
        <v>93.553333477312407</v>
      </c>
    </row>
    <row r="806" spans="1:7" x14ac:dyDescent="0.25">
      <c r="A806" t="s">
        <v>960</v>
      </c>
      <c r="B806" s="29">
        <v>226</v>
      </c>
      <c r="C806" s="29">
        <v>2</v>
      </c>
      <c r="D806" s="29">
        <v>224</v>
      </c>
      <c r="E806" s="29" t="s">
        <v>2072</v>
      </c>
      <c r="F806" s="29">
        <v>0.88495575221238898</v>
      </c>
      <c r="G806" s="29">
        <v>99.115044247787594</v>
      </c>
    </row>
    <row r="807" spans="1:7" x14ac:dyDescent="0.25">
      <c r="A807" t="s">
        <v>1961</v>
      </c>
      <c r="B807" s="29">
        <v>2</v>
      </c>
      <c r="C807" s="29">
        <v>2</v>
      </c>
      <c r="D807" s="29" t="s">
        <v>2072</v>
      </c>
      <c r="E807" s="29" t="s">
        <v>2072</v>
      </c>
      <c r="F807" s="29">
        <v>100</v>
      </c>
      <c r="G807" s="29" t="s">
        <v>2072</v>
      </c>
    </row>
    <row r="808" spans="1:7" x14ac:dyDescent="0.25">
      <c r="A808" t="s">
        <v>961</v>
      </c>
      <c r="B808" s="29">
        <v>224</v>
      </c>
      <c r="C808" s="29" t="s">
        <v>2072</v>
      </c>
      <c r="D808" s="29">
        <v>224</v>
      </c>
      <c r="E808" s="29" t="s">
        <v>2072</v>
      </c>
      <c r="F808" s="29" t="s">
        <v>2072</v>
      </c>
      <c r="G808" s="29">
        <v>100</v>
      </c>
    </row>
    <row r="809" spans="1:7" x14ac:dyDescent="0.25">
      <c r="A809" t="s">
        <v>962</v>
      </c>
      <c r="B809" s="29">
        <v>2690</v>
      </c>
      <c r="C809" s="29">
        <v>270</v>
      </c>
      <c r="D809" s="29">
        <v>2420</v>
      </c>
      <c r="E809" s="29" t="s">
        <v>2072</v>
      </c>
      <c r="F809" s="29">
        <v>10.037174721189499</v>
      </c>
      <c r="G809" s="29">
        <v>89.962825278810399</v>
      </c>
    </row>
    <row r="810" spans="1:7" x14ac:dyDescent="0.25">
      <c r="A810" t="s">
        <v>963</v>
      </c>
      <c r="B810" s="29">
        <v>96</v>
      </c>
      <c r="C810" s="29">
        <v>72</v>
      </c>
      <c r="D810" s="29">
        <v>24</v>
      </c>
      <c r="E810" s="29" t="s">
        <v>2072</v>
      </c>
      <c r="F810" s="29">
        <v>75</v>
      </c>
      <c r="G810" s="29">
        <v>25</v>
      </c>
    </row>
    <row r="811" spans="1:7" x14ac:dyDescent="0.25">
      <c r="A811" t="s">
        <v>964</v>
      </c>
      <c r="B811" s="29">
        <v>2594</v>
      </c>
      <c r="C811" s="29">
        <v>198</v>
      </c>
      <c r="D811" s="29">
        <v>2396</v>
      </c>
      <c r="E811" s="29" t="s">
        <v>2072</v>
      </c>
      <c r="F811" s="29">
        <v>7.63299922898997</v>
      </c>
      <c r="G811" s="29">
        <v>92.367000771009998</v>
      </c>
    </row>
    <row r="812" spans="1:7" x14ac:dyDescent="0.25">
      <c r="A812" t="s">
        <v>965</v>
      </c>
      <c r="B812" s="29">
        <v>670</v>
      </c>
      <c r="C812" s="29">
        <v>32</v>
      </c>
      <c r="D812" s="29">
        <v>638</v>
      </c>
      <c r="E812" s="29" t="s">
        <v>2072</v>
      </c>
      <c r="F812" s="29">
        <v>4.7761194029850698</v>
      </c>
      <c r="G812" s="29">
        <v>95.223880597014897</v>
      </c>
    </row>
    <row r="813" spans="1:7" x14ac:dyDescent="0.25">
      <c r="A813" t="s">
        <v>966</v>
      </c>
      <c r="B813" s="29">
        <v>8</v>
      </c>
      <c r="C813" s="29">
        <v>2</v>
      </c>
      <c r="D813" s="29">
        <v>6</v>
      </c>
      <c r="E813" s="29" t="s">
        <v>2072</v>
      </c>
      <c r="F813" s="29">
        <v>25</v>
      </c>
      <c r="G813" s="29">
        <v>75</v>
      </c>
    </row>
    <row r="814" spans="1:7" x14ac:dyDescent="0.25">
      <c r="A814" t="s">
        <v>967</v>
      </c>
      <c r="B814" s="29">
        <v>662</v>
      </c>
      <c r="C814" s="29">
        <v>30</v>
      </c>
      <c r="D814" s="29">
        <v>632</v>
      </c>
      <c r="E814" s="29" t="s">
        <v>2072</v>
      </c>
      <c r="F814" s="29">
        <v>4.5317220543806602</v>
      </c>
      <c r="G814" s="29">
        <v>95.468277945619306</v>
      </c>
    </row>
    <row r="815" spans="1:7" x14ac:dyDescent="0.25">
      <c r="A815" t="s">
        <v>968</v>
      </c>
      <c r="B815" s="29">
        <v>1074</v>
      </c>
      <c r="C815" s="29">
        <v>79</v>
      </c>
      <c r="D815" s="29">
        <v>995</v>
      </c>
      <c r="E815" s="29" t="s">
        <v>2072</v>
      </c>
      <c r="F815" s="29">
        <v>7.3556797020484099</v>
      </c>
      <c r="G815" s="29">
        <v>92.644320297951595</v>
      </c>
    </row>
    <row r="816" spans="1:7" x14ac:dyDescent="0.25">
      <c r="A816" t="s">
        <v>969</v>
      </c>
      <c r="B816" s="29">
        <v>30</v>
      </c>
      <c r="C816" s="29">
        <v>20</v>
      </c>
      <c r="D816" s="29">
        <v>10</v>
      </c>
      <c r="E816" s="29" t="s">
        <v>2072</v>
      </c>
      <c r="F816" s="29">
        <v>66.6666666666666</v>
      </c>
      <c r="G816" s="29">
        <v>33.3333333333333</v>
      </c>
    </row>
    <row r="817" spans="1:7" x14ac:dyDescent="0.25">
      <c r="A817" t="s">
        <v>970</v>
      </c>
      <c r="B817" s="29">
        <v>1044</v>
      </c>
      <c r="C817" s="29">
        <v>59</v>
      </c>
      <c r="D817" s="29">
        <v>985</v>
      </c>
      <c r="E817" s="29" t="s">
        <v>2072</v>
      </c>
      <c r="F817" s="29">
        <v>5.6513409961685799</v>
      </c>
      <c r="G817" s="29">
        <v>94.348659003831401</v>
      </c>
    </row>
    <row r="818" spans="1:7" x14ac:dyDescent="0.25">
      <c r="A818" t="s">
        <v>971</v>
      </c>
      <c r="B818" s="29">
        <v>2566</v>
      </c>
      <c r="C818" s="29">
        <v>177</v>
      </c>
      <c r="D818" s="29">
        <v>2384</v>
      </c>
      <c r="E818" s="29">
        <v>5</v>
      </c>
      <c r="F818" s="29">
        <v>6.9113627489261997</v>
      </c>
      <c r="G818" s="29">
        <v>93.088637251073806</v>
      </c>
    </row>
    <row r="819" spans="1:7" x14ac:dyDescent="0.25">
      <c r="A819" t="s">
        <v>972</v>
      </c>
      <c r="B819" s="29">
        <v>72</v>
      </c>
      <c r="C819" s="29">
        <v>44</v>
      </c>
      <c r="D819" s="29">
        <v>28</v>
      </c>
      <c r="E819" s="29" t="s">
        <v>2072</v>
      </c>
      <c r="F819" s="29">
        <v>61.1111111111111</v>
      </c>
      <c r="G819" s="29">
        <v>38.8888888888888</v>
      </c>
    </row>
    <row r="820" spans="1:7" x14ac:dyDescent="0.25">
      <c r="A820" t="s">
        <v>973</v>
      </c>
      <c r="B820" s="29">
        <v>2494</v>
      </c>
      <c r="C820" s="29">
        <v>133</v>
      </c>
      <c r="D820" s="29">
        <v>2356</v>
      </c>
      <c r="E820" s="29">
        <v>5</v>
      </c>
      <c r="F820" s="29">
        <v>5.3435114503816701</v>
      </c>
      <c r="G820" s="29">
        <v>94.656488549618302</v>
      </c>
    </row>
    <row r="821" spans="1:7" x14ac:dyDescent="0.25">
      <c r="A821" t="s">
        <v>974</v>
      </c>
      <c r="B821" s="29">
        <v>2772</v>
      </c>
      <c r="C821" s="29">
        <v>254</v>
      </c>
      <c r="D821" s="29">
        <v>2518</v>
      </c>
      <c r="E821" s="29" t="s">
        <v>2072</v>
      </c>
      <c r="F821" s="29">
        <v>9.1630591630591596</v>
      </c>
      <c r="G821" s="29">
        <v>90.836940836940798</v>
      </c>
    </row>
    <row r="822" spans="1:7" x14ac:dyDescent="0.25">
      <c r="A822" t="s">
        <v>975</v>
      </c>
      <c r="B822" s="29">
        <v>70</v>
      </c>
      <c r="C822" s="29">
        <v>50</v>
      </c>
      <c r="D822" s="29">
        <v>20</v>
      </c>
      <c r="E822" s="29" t="s">
        <v>2072</v>
      </c>
      <c r="F822" s="29">
        <v>71.428571428571402</v>
      </c>
      <c r="G822" s="29">
        <v>28.571428571428498</v>
      </c>
    </row>
    <row r="823" spans="1:7" x14ac:dyDescent="0.25">
      <c r="A823" t="s">
        <v>976</v>
      </c>
      <c r="B823" s="29">
        <v>2702</v>
      </c>
      <c r="C823" s="29">
        <v>204</v>
      </c>
      <c r="D823" s="29">
        <v>2498</v>
      </c>
      <c r="E823" s="29" t="s">
        <v>2072</v>
      </c>
      <c r="F823" s="29">
        <v>7.5499629903774901</v>
      </c>
      <c r="G823" s="29">
        <v>92.450037009622505</v>
      </c>
    </row>
    <row r="824" spans="1:7" x14ac:dyDescent="0.25">
      <c r="A824" t="s">
        <v>977</v>
      </c>
      <c r="B824" s="29">
        <v>4763</v>
      </c>
      <c r="C824" s="29">
        <v>441</v>
      </c>
      <c r="D824" s="29">
        <v>4315</v>
      </c>
      <c r="E824" s="29">
        <v>7</v>
      </c>
      <c r="F824" s="29">
        <v>9.2724978973927605</v>
      </c>
      <c r="G824" s="29">
        <v>90.727502102607204</v>
      </c>
    </row>
    <row r="825" spans="1:7" x14ac:dyDescent="0.25">
      <c r="A825" t="s">
        <v>978</v>
      </c>
      <c r="B825" s="29">
        <v>149</v>
      </c>
      <c r="C825" s="29">
        <v>118</v>
      </c>
      <c r="D825" s="29">
        <v>26</v>
      </c>
      <c r="E825" s="29">
        <v>5</v>
      </c>
      <c r="F825" s="29">
        <v>81.9444444444444</v>
      </c>
      <c r="G825" s="29">
        <v>18.0555555555555</v>
      </c>
    </row>
    <row r="826" spans="1:7" x14ac:dyDescent="0.25">
      <c r="A826" t="s">
        <v>979</v>
      </c>
      <c r="B826" s="29">
        <v>4614</v>
      </c>
      <c r="C826" s="29">
        <v>323</v>
      </c>
      <c r="D826" s="29">
        <v>4289</v>
      </c>
      <c r="E826" s="29">
        <v>2</v>
      </c>
      <c r="F826" s="29">
        <v>7.0034692107545498</v>
      </c>
      <c r="G826" s="29">
        <v>92.996530789245398</v>
      </c>
    </row>
    <row r="827" spans="1:7" x14ac:dyDescent="0.25">
      <c r="A827" t="s">
        <v>980</v>
      </c>
      <c r="B827" s="29">
        <v>12934</v>
      </c>
      <c r="C827" s="29">
        <v>1144</v>
      </c>
      <c r="D827" s="29">
        <v>11790</v>
      </c>
      <c r="E827" s="29" t="s">
        <v>2072</v>
      </c>
      <c r="F827" s="29">
        <v>8.8449049018091799</v>
      </c>
      <c r="G827" s="29">
        <v>91.155095098190799</v>
      </c>
    </row>
    <row r="828" spans="1:7" x14ac:dyDescent="0.25">
      <c r="A828" t="s">
        <v>981</v>
      </c>
      <c r="B828" s="29">
        <v>370</v>
      </c>
      <c r="C828" s="29">
        <v>238</v>
      </c>
      <c r="D828" s="29">
        <v>132</v>
      </c>
      <c r="E828" s="29" t="s">
        <v>2072</v>
      </c>
      <c r="F828" s="29">
        <v>64.324324324324294</v>
      </c>
      <c r="G828" s="29">
        <v>35.675675675675599</v>
      </c>
    </row>
    <row r="829" spans="1:7" x14ac:dyDescent="0.25">
      <c r="A829" t="s">
        <v>982</v>
      </c>
      <c r="B829" s="29">
        <v>12564</v>
      </c>
      <c r="C829" s="29">
        <v>906</v>
      </c>
      <c r="D829" s="29">
        <v>11658</v>
      </c>
      <c r="E829" s="29" t="s">
        <v>2072</v>
      </c>
      <c r="F829" s="29">
        <v>7.2110792741165204</v>
      </c>
      <c r="G829" s="29">
        <v>92.788920725883401</v>
      </c>
    </row>
    <row r="830" spans="1:7" x14ac:dyDescent="0.25">
      <c r="A830" t="s">
        <v>983</v>
      </c>
      <c r="B830" s="29">
        <v>1886</v>
      </c>
      <c r="C830" s="29">
        <v>173</v>
      </c>
      <c r="D830" s="29">
        <v>1713</v>
      </c>
      <c r="E830" s="29" t="s">
        <v>2072</v>
      </c>
      <c r="F830" s="29">
        <v>9.1728525980911897</v>
      </c>
      <c r="G830" s="29">
        <v>90.827147401908803</v>
      </c>
    </row>
    <row r="831" spans="1:7" x14ac:dyDescent="0.25">
      <c r="A831" t="s">
        <v>984</v>
      </c>
      <c r="B831" s="29">
        <v>55</v>
      </c>
      <c r="C831" s="29">
        <v>41</v>
      </c>
      <c r="D831" s="29">
        <v>14</v>
      </c>
      <c r="E831" s="29" t="s">
        <v>2072</v>
      </c>
      <c r="F831" s="29">
        <v>74.545454545454504</v>
      </c>
      <c r="G831" s="29">
        <v>25.4545454545454</v>
      </c>
    </row>
    <row r="832" spans="1:7" x14ac:dyDescent="0.25">
      <c r="A832" t="s">
        <v>985</v>
      </c>
      <c r="B832" s="29">
        <v>1831</v>
      </c>
      <c r="C832" s="29">
        <v>132</v>
      </c>
      <c r="D832" s="29">
        <v>1699</v>
      </c>
      <c r="E832" s="29" t="s">
        <v>2072</v>
      </c>
      <c r="F832" s="29">
        <v>7.2091753140360399</v>
      </c>
      <c r="G832" s="29">
        <v>92.790824685963898</v>
      </c>
    </row>
    <row r="833" spans="1:7" x14ac:dyDescent="0.25">
      <c r="A833" t="s">
        <v>986</v>
      </c>
      <c r="B833" s="29">
        <v>4040</v>
      </c>
      <c r="C833" s="29">
        <v>298</v>
      </c>
      <c r="D833" s="29">
        <v>3742</v>
      </c>
      <c r="E833" s="29" t="s">
        <v>2072</v>
      </c>
      <c r="F833" s="29">
        <v>7.3762376237623704</v>
      </c>
      <c r="G833" s="29">
        <v>92.623762376237593</v>
      </c>
    </row>
    <row r="834" spans="1:7" x14ac:dyDescent="0.25">
      <c r="A834" t="s">
        <v>987</v>
      </c>
      <c r="B834" s="29">
        <v>99</v>
      </c>
      <c r="C834" s="29">
        <v>61</v>
      </c>
      <c r="D834" s="29">
        <v>38</v>
      </c>
      <c r="E834" s="29" t="s">
        <v>2072</v>
      </c>
      <c r="F834" s="29">
        <v>61.616161616161598</v>
      </c>
      <c r="G834" s="29">
        <v>38.383838383838302</v>
      </c>
    </row>
    <row r="835" spans="1:7" x14ac:dyDescent="0.25">
      <c r="A835" t="s">
        <v>988</v>
      </c>
      <c r="B835" s="29">
        <v>3941</v>
      </c>
      <c r="C835" s="29">
        <v>237</v>
      </c>
      <c r="D835" s="29">
        <v>3704</v>
      </c>
      <c r="E835" s="29" t="s">
        <v>2072</v>
      </c>
      <c r="F835" s="29">
        <v>6.01370210606445</v>
      </c>
      <c r="G835" s="29">
        <v>93.9862978939355</v>
      </c>
    </row>
    <row r="836" spans="1:7" x14ac:dyDescent="0.25">
      <c r="A836" t="s">
        <v>989</v>
      </c>
      <c r="B836" s="29">
        <v>7885</v>
      </c>
      <c r="C836" s="29">
        <v>598</v>
      </c>
      <c r="D836" s="29">
        <v>7286</v>
      </c>
      <c r="E836" s="29">
        <v>1</v>
      </c>
      <c r="F836" s="29">
        <v>7.5849822425164799</v>
      </c>
      <c r="G836" s="29">
        <v>92.415017757483497</v>
      </c>
    </row>
    <row r="837" spans="1:7" x14ac:dyDescent="0.25">
      <c r="A837" t="s">
        <v>990</v>
      </c>
      <c r="B837" s="29">
        <v>245</v>
      </c>
      <c r="C837" s="29">
        <v>159</v>
      </c>
      <c r="D837" s="29">
        <v>86</v>
      </c>
      <c r="E837" s="29" t="s">
        <v>2072</v>
      </c>
      <c r="F837" s="29">
        <v>64.897959183673393</v>
      </c>
      <c r="G837" s="29">
        <v>35.1020408163265</v>
      </c>
    </row>
    <row r="838" spans="1:7" x14ac:dyDescent="0.25">
      <c r="A838" t="s">
        <v>991</v>
      </c>
      <c r="B838" s="29">
        <v>7640</v>
      </c>
      <c r="C838" s="29">
        <v>439</v>
      </c>
      <c r="D838" s="29">
        <v>7200</v>
      </c>
      <c r="E838" s="29">
        <v>1</v>
      </c>
      <c r="F838" s="29">
        <v>5.7468255007199804</v>
      </c>
      <c r="G838" s="29">
        <v>94.253174499279993</v>
      </c>
    </row>
    <row r="839" spans="1:7" x14ac:dyDescent="0.25">
      <c r="A839" t="s">
        <v>992</v>
      </c>
      <c r="B839" s="29">
        <v>124</v>
      </c>
      <c r="C839" s="29">
        <v>3</v>
      </c>
      <c r="D839" s="29">
        <v>121</v>
      </c>
      <c r="E839" s="29" t="s">
        <v>2072</v>
      </c>
      <c r="F839" s="29">
        <v>2.4193548387096699</v>
      </c>
      <c r="G839" s="29">
        <v>97.580645161290306</v>
      </c>
    </row>
    <row r="840" spans="1:7" x14ac:dyDescent="0.25">
      <c r="A840" t="s">
        <v>993</v>
      </c>
      <c r="B840" s="29">
        <v>124</v>
      </c>
      <c r="C840" s="29">
        <v>3</v>
      </c>
      <c r="D840" s="29">
        <v>121</v>
      </c>
      <c r="E840" s="29" t="s">
        <v>2072</v>
      </c>
      <c r="F840" s="29">
        <v>2.4193548387096699</v>
      </c>
      <c r="G840" s="29">
        <v>97.580645161290306</v>
      </c>
    </row>
    <row r="841" spans="1:7" x14ac:dyDescent="0.25">
      <c r="A841" t="s">
        <v>994</v>
      </c>
      <c r="B841" s="29">
        <v>101</v>
      </c>
      <c r="C841" s="29">
        <v>5</v>
      </c>
      <c r="D841" s="29">
        <v>96</v>
      </c>
      <c r="E841" s="29" t="s">
        <v>2072</v>
      </c>
      <c r="F841" s="29">
        <v>4.9504950495049496</v>
      </c>
      <c r="G841" s="29">
        <v>95.049504950495006</v>
      </c>
    </row>
    <row r="842" spans="1:7" x14ac:dyDescent="0.25">
      <c r="A842" t="s">
        <v>995</v>
      </c>
      <c r="B842" s="29">
        <v>101</v>
      </c>
      <c r="C842" s="29">
        <v>5</v>
      </c>
      <c r="D842" s="29">
        <v>96</v>
      </c>
      <c r="E842" s="29" t="s">
        <v>2072</v>
      </c>
      <c r="F842" s="29">
        <v>4.9504950495049496</v>
      </c>
      <c r="G842" s="29">
        <v>95.049504950495006</v>
      </c>
    </row>
    <row r="843" spans="1:7" x14ac:dyDescent="0.25">
      <c r="A843" t="s">
        <v>996</v>
      </c>
      <c r="B843" s="29">
        <v>3381</v>
      </c>
      <c r="C843" s="29">
        <v>308</v>
      </c>
      <c r="D843" s="29">
        <v>3073</v>
      </c>
      <c r="E843" s="29" t="s">
        <v>2072</v>
      </c>
      <c r="F843" s="29">
        <v>9.1097308488612807</v>
      </c>
      <c r="G843" s="29">
        <v>90.890269151138696</v>
      </c>
    </row>
    <row r="844" spans="1:7" x14ac:dyDescent="0.25">
      <c r="A844" t="s">
        <v>997</v>
      </c>
      <c r="B844" s="29">
        <v>97</v>
      </c>
      <c r="C844" s="29">
        <v>69</v>
      </c>
      <c r="D844" s="29">
        <v>28</v>
      </c>
      <c r="E844" s="29" t="s">
        <v>2072</v>
      </c>
      <c r="F844" s="29">
        <v>71.134020618556704</v>
      </c>
      <c r="G844" s="29">
        <v>28.8659793814432</v>
      </c>
    </row>
    <row r="845" spans="1:7" x14ac:dyDescent="0.25">
      <c r="A845" t="s">
        <v>998</v>
      </c>
      <c r="B845" s="29">
        <v>3284</v>
      </c>
      <c r="C845" s="29">
        <v>239</v>
      </c>
      <c r="D845" s="29">
        <v>3045</v>
      </c>
      <c r="E845" s="29" t="s">
        <v>2072</v>
      </c>
      <c r="F845" s="29">
        <v>7.2777101096224097</v>
      </c>
      <c r="G845" s="29">
        <v>92.722289890377496</v>
      </c>
    </row>
    <row r="846" spans="1:7" x14ac:dyDescent="0.25">
      <c r="A846" t="s">
        <v>999</v>
      </c>
      <c r="B846" s="29">
        <v>120</v>
      </c>
      <c r="C846" s="29">
        <v>2</v>
      </c>
      <c r="D846" s="29">
        <v>118</v>
      </c>
      <c r="E846" s="29" t="s">
        <v>2072</v>
      </c>
      <c r="F846" s="29">
        <v>1.6666666666666601</v>
      </c>
      <c r="G846" s="29">
        <v>98.3333333333333</v>
      </c>
    </row>
    <row r="847" spans="1:7" x14ac:dyDescent="0.25">
      <c r="A847" t="s">
        <v>1000</v>
      </c>
      <c r="B847" s="29">
        <v>120</v>
      </c>
      <c r="C847" s="29">
        <v>2</v>
      </c>
      <c r="D847" s="29">
        <v>118</v>
      </c>
      <c r="E847" s="29" t="s">
        <v>2072</v>
      </c>
      <c r="F847" s="29">
        <v>1.6666666666666601</v>
      </c>
      <c r="G847" s="29">
        <v>98.3333333333333</v>
      </c>
    </row>
    <row r="848" spans="1:7" x14ac:dyDescent="0.25">
      <c r="A848" t="s">
        <v>1001</v>
      </c>
      <c r="B848" s="29">
        <v>45217</v>
      </c>
      <c r="C848" s="29">
        <v>3784</v>
      </c>
      <c r="D848" s="29">
        <v>41420</v>
      </c>
      <c r="E848" s="29">
        <v>13</v>
      </c>
      <c r="F848" s="29">
        <v>8.3709406247234703</v>
      </c>
      <c r="G848" s="29">
        <v>91.629059375276498</v>
      </c>
    </row>
    <row r="849" spans="1:7" x14ac:dyDescent="0.25">
      <c r="A849" t="s">
        <v>1002</v>
      </c>
      <c r="B849" s="29">
        <v>1291</v>
      </c>
      <c r="C849" s="29">
        <v>874</v>
      </c>
      <c r="D849" s="29">
        <v>412</v>
      </c>
      <c r="E849" s="29">
        <v>5</v>
      </c>
      <c r="F849" s="29">
        <v>67.962674961119703</v>
      </c>
      <c r="G849" s="29">
        <v>32.037325038880198</v>
      </c>
    </row>
    <row r="850" spans="1:7" x14ac:dyDescent="0.25">
      <c r="A850" t="s">
        <v>1003</v>
      </c>
      <c r="B850" s="29">
        <v>43926</v>
      </c>
      <c r="C850" s="29">
        <v>2910</v>
      </c>
      <c r="D850" s="29">
        <v>41008</v>
      </c>
      <c r="E850" s="29">
        <v>8</v>
      </c>
      <c r="F850" s="29">
        <v>6.6259847898356004</v>
      </c>
      <c r="G850" s="29">
        <v>93.374015210164401</v>
      </c>
    </row>
    <row r="851" spans="1:7" x14ac:dyDescent="0.25">
      <c r="A851" t="s">
        <v>1004</v>
      </c>
      <c r="B851" s="29">
        <v>211</v>
      </c>
      <c r="C851" s="29" t="s">
        <v>2072</v>
      </c>
      <c r="D851" s="29">
        <v>211</v>
      </c>
      <c r="E851" s="29" t="s">
        <v>2072</v>
      </c>
      <c r="F851" s="29" t="s">
        <v>2072</v>
      </c>
      <c r="G851" s="29">
        <v>100</v>
      </c>
    </row>
    <row r="852" spans="1:7" x14ac:dyDescent="0.25">
      <c r="A852" t="s">
        <v>1005</v>
      </c>
      <c r="B852" s="29">
        <v>211</v>
      </c>
      <c r="C852" s="29" t="s">
        <v>2072</v>
      </c>
      <c r="D852" s="29">
        <v>211</v>
      </c>
      <c r="E852" s="29" t="s">
        <v>2072</v>
      </c>
      <c r="F852" s="29" t="s">
        <v>2072</v>
      </c>
      <c r="G852" s="29">
        <v>100</v>
      </c>
    </row>
    <row r="853" spans="1:7" x14ac:dyDescent="0.25">
      <c r="A853" t="s">
        <v>1978</v>
      </c>
      <c r="B853" s="29">
        <v>2674</v>
      </c>
      <c r="C853" s="29">
        <v>232</v>
      </c>
      <c r="D853" s="29">
        <v>2442</v>
      </c>
      <c r="E853" s="29" t="s">
        <v>2072</v>
      </c>
      <c r="F853" s="29">
        <v>8.6761406133133807</v>
      </c>
      <c r="G853" s="29">
        <v>91.323859386686607</v>
      </c>
    </row>
    <row r="854" spans="1:7" x14ac:dyDescent="0.25">
      <c r="A854" t="s">
        <v>1979</v>
      </c>
      <c r="B854" s="29">
        <v>60</v>
      </c>
      <c r="C854" s="29">
        <v>44</v>
      </c>
      <c r="D854" s="29">
        <v>16</v>
      </c>
      <c r="E854" s="29" t="s">
        <v>2072</v>
      </c>
      <c r="F854" s="29">
        <v>73.3333333333333</v>
      </c>
      <c r="G854" s="29">
        <v>26.6666666666666</v>
      </c>
    </row>
    <row r="855" spans="1:7" x14ac:dyDescent="0.25">
      <c r="A855" t="s">
        <v>1980</v>
      </c>
      <c r="B855" s="29">
        <v>2614</v>
      </c>
      <c r="C855" s="29">
        <v>188</v>
      </c>
      <c r="D855" s="29">
        <v>2426</v>
      </c>
      <c r="E855" s="29" t="s">
        <v>2072</v>
      </c>
      <c r="F855" s="29">
        <v>7.1920428462126997</v>
      </c>
      <c r="G855" s="29">
        <v>92.807957153787299</v>
      </c>
    </row>
    <row r="856" spans="1:7" x14ac:dyDescent="0.25">
      <c r="A856" t="s">
        <v>1981</v>
      </c>
      <c r="B856" s="29">
        <v>622</v>
      </c>
      <c r="C856" s="29">
        <v>39</v>
      </c>
      <c r="D856" s="29">
        <v>583</v>
      </c>
      <c r="E856" s="29" t="s">
        <v>2072</v>
      </c>
      <c r="F856" s="29">
        <v>6.2700964630225</v>
      </c>
      <c r="G856" s="29">
        <v>93.729903536977403</v>
      </c>
    </row>
    <row r="857" spans="1:7" x14ac:dyDescent="0.25">
      <c r="A857" t="s">
        <v>1982</v>
      </c>
      <c r="B857" s="29">
        <v>16</v>
      </c>
      <c r="C857" s="29">
        <v>8</v>
      </c>
      <c r="D857" s="29">
        <v>8</v>
      </c>
      <c r="E857" s="29" t="s">
        <v>2072</v>
      </c>
      <c r="F857" s="29">
        <v>50</v>
      </c>
      <c r="G857" s="29">
        <v>50</v>
      </c>
    </row>
    <row r="858" spans="1:7" x14ac:dyDescent="0.25">
      <c r="A858" t="s">
        <v>1983</v>
      </c>
      <c r="B858" s="29">
        <v>606</v>
      </c>
      <c r="C858" s="29">
        <v>31</v>
      </c>
      <c r="D858" s="29">
        <v>575</v>
      </c>
      <c r="E858" s="29" t="s">
        <v>2072</v>
      </c>
      <c r="F858" s="29">
        <v>5.1155115511551097</v>
      </c>
      <c r="G858" s="29">
        <v>94.884488448844806</v>
      </c>
    </row>
    <row r="859" spans="1:7" x14ac:dyDescent="0.25">
      <c r="A859" t="s">
        <v>1984</v>
      </c>
      <c r="B859" s="29">
        <v>1088</v>
      </c>
      <c r="C859" s="29">
        <v>89</v>
      </c>
      <c r="D859" s="29">
        <v>999</v>
      </c>
      <c r="E859" s="29" t="s">
        <v>2072</v>
      </c>
      <c r="F859" s="29">
        <v>8.1801470588235201</v>
      </c>
      <c r="G859" s="29">
        <v>91.819852941176407</v>
      </c>
    </row>
    <row r="860" spans="1:7" x14ac:dyDescent="0.25">
      <c r="A860" t="s">
        <v>1985</v>
      </c>
      <c r="B860" s="29">
        <v>30</v>
      </c>
      <c r="C860" s="29">
        <v>18</v>
      </c>
      <c r="D860" s="29">
        <v>12</v>
      </c>
      <c r="E860" s="29" t="s">
        <v>2072</v>
      </c>
      <c r="F860" s="29">
        <v>60</v>
      </c>
      <c r="G860" s="29">
        <v>40</v>
      </c>
    </row>
    <row r="861" spans="1:7" x14ac:dyDescent="0.25">
      <c r="A861" t="s">
        <v>1986</v>
      </c>
      <c r="B861" s="29">
        <v>1058</v>
      </c>
      <c r="C861" s="29">
        <v>71</v>
      </c>
      <c r="D861" s="29">
        <v>987</v>
      </c>
      <c r="E861" s="29" t="s">
        <v>2072</v>
      </c>
      <c r="F861" s="29">
        <v>6.7107750472589798</v>
      </c>
      <c r="G861" s="29">
        <v>93.289224952740994</v>
      </c>
    </row>
    <row r="862" spans="1:7" x14ac:dyDescent="0.25">
      <c r="A862" t="s">
        <v>1987</v>
      </c>
      <c r="B862" s="29">
        <v>2680</v>
      </c>
      <c r="C862" s="29">
        <v>216</v>
      </c>
      <c r="D862" s="29">
        <v>2462</v>
      </c>
      <c r="E862" s="29">
        <v>2</v>
      </c>
      <c r="F862" s="29">
        <v>8.0657206870799101</v>
      </c>
      <c r="G862" s="29">
        <v>91.934279312919998</v>
      </c>
    </row>
    <row r="863" spans="1:7" x14ac:dyDescent="0.25">
      <c r="A863" t="s">
        <v>1988</v>
      </c>
      <c r="B863" s="29">
        <v>76</v>
      </c>
      <c r="C863" s="29">
        <v>64</v>
      </c>
      <c r="D863" s="29">
        <v>12</v>
      </c>
      <c r="E863" s="29" t="s">
        <v>2072</v>
      </c>
      <c r="F863" s="29">
        <v>84.210526315789394</v>
      </c>
      <c r="G863" s="29">
        <v>15.789473684210501</v>
      </c>
    </row>
    <row r="864" spans="1:7" x14ac:dyDescent="0.25">
      <c r="A864" t="s">
        <v>1989</v>
      </c>
      <c r="B864" s="29">
        <v>2604</v>
      </c>
      <c r="C864" s="29">
        <v>152</v>
      </c>
      <c r="D864" s="29">
        <v>2450</v>
      </c>
      <c r="E864" s="29">
        <v>2</v>
      </c>
      <c r="F864" s="29">
        <v>5.84166026133743</v>
      </c>
      <c r="G864" s="29">
        <v>94.158339738662505</v>
      </c>
    </row>
    <row r="865" spans="1:7" x14ac:dyDescent="0.25">
      <c r="A865" t="s">
        <v>1990</v>
      </c>
      <c r="B865" s="29">
        <v>2693</v>
      </c>
      <c r="C865" s="29">
        <v>246</v>
      </c>
      <c r="D865" s="29">
        <v>2447</v>
      </c>
      <c r="E865" s="29" t="s">
        <v>2072</v>
      </c>
      <c r="F865" s="29">
        <v>9.1347939101373896</v>
      </c>
      <c r="G865" s="29">
        <v>90.865206089862596</v>
      </c>
    </row>
    <row r="866" spans="1:7" x14ac:dyDescent="0.25">
      <c r="A866" t="s">
        <v>1991</v>
      </c>
      <c r="B866" s="29">
        <v>66</v>
      </c>
      <c r="C866" s="29">
        <v>46</v>
      </c>
      <c r="D866" s="29">
        <v>20</v>
      </c>
      <c r="E866" s="29" t="s">
        <v>2072</v>
      </c>
      <c r="F866" s="29">
        <v>69.696969696969703</v>
      </c>
      <c r="G866" s="29">
        <v>30.303030303030301</v>
      </c>
    </row>
    <row r="867" spans="1:7" x14ac:dyDescent="0.25">
      <c r="A867" t="s">
        <v>1992</v>
      </c>
      <c r="B867" s="29">
        <v>2627</v>
      </c>
      <c r="C867" s="29">
        <v>200</v>
      </c>
      <c r="D867" s="29">
        <v>2427</v>
      </c>
      <c r="E867" s="29" t="s">
        <v>2072</v>
      </c>
      <c r="F867" s="29">
        <v>7.6132470498667599</v>
      </c>
      <c r="G867" s="29">
        <v>92.3867529501332</v>
      </c>
    </row>
    <row r="868" spans="1:7" x14ac:dyDescent="0.25">
      <c r="A868" t="s">
        <v>1993</v>
      </c>
      <c r="B868" s="29">
        <v>4666</v>
      </c>
      <c r="C868" s="29">
        <v>432</v>
      </c>
      <c r="D868" s="29">
        <v>4233</v>
      </c>
      <c r="E868" s="29">
        <v>1</v>
      </c>
      <c r="F868" s="29">
        <v>9.2604501607717005</v>
      </c>
      <c r="G868" s="29">
        <v>90.739549839228204</v>
      </c>
    </row>
    <row r="869" spans="1:7" x14ac:dyDescent="0.25">
      <c r="A869" t="s">
        <v>1994</v>
      </c>
      <c r="B869" s="29">
        <v>128</v>
      </c>
      <c r="C869" s="29">
        <v>96</v>
      </c>
      <c r="D869" s="29">
        <v>32</v>
      </c>
      <c r="E869" s="29" t="s">
        <v>2072</v>
      </c>
      <c r="F869" s="29">
        <v>75</v>
      </c>
      <c r="G869" s="29">
        <v>25</v>
      </c>
    </row>
    <row r="870" spans="1:7" x14ac:dyDescent="0.25">
      <c r="A870" t="s">
        <v>1995</v>
      </c>
      <c r="B870" s="29">
        <v>4538</v>
      </c>
      <c r="C870" s="29">
        <v>336</v>
      </c>
      <c r="D870" s="29">
        <v>4201</v>
      </c>
      <c r="E870" s="29">
        <v>1</v>
      </c>
      <c r="F870" s="29">
        <v>7.4057747410182904</v>
      </c>
      <c r="G870" s="29">
        <v>92.594225258981695</v>
      </c>
    </row>
    <row r="871" spans="1:7" x14ac:dyDescent="0.25">
      <c r="A871" t="s">
        <v>1996</v>
      </c>
      <c r="B871" s="29">
        <v>13402</v>
      </c>
      <c r="C871" s="29">
        <v>1234</v>
      </c>
      <c r="D871" s="29">
        <v>12168</v>
      </c>
      <c r="E871" s="29" t="s">
        <v>2072</v>
      </c>
      <c r="F871" s="29">
        <v>9.2075809580659502</v>
      </c>
      <c r="G871" s="29">
        <v>90.792419041933996</v>
      </c>
    </row>
    <row r="872" spans="1:7" x14ac:dyDescent="0.25">
      <c r="A872" t="s">
        <v>1997</v>
      </c>
      <c r="B872" s="29">
        <v>371</v>
      </c>
      <c r="C872" s="29">
        <v>286</v>
      </c>
      <c r="D872" s="29">
        <v>85</v>
      </c>
      <c r="E872" s="29" t="s">
        <v>2072</v>
      </c>
      <c r="F872" s="29">
        <v>77.088948787061994</v>
      </c>
      <c r="G872" s="29">
        <v>22.911051212937998</v>
      </c>
    </row>
    <row r="873" spans="1:7" x14ac:dyDescent="0.25">
      <c r="A873" t="s">
        <v>1998</v>
      </c>
      <c r="B873" s="29">
        <v>13031</v>
      </c>
      <c r="C873" s="29">
        <v>948</v>
      </c>
      <c r="D873" s="29">
        <v>12083</v>
      </c>
      <c r="E873" s="29" t="s">
        <v>2072</v>
      </c>
      <c r="F873" s="29">
        <v>7.2749597114572904</v>
      </c>
      <c r="G873" s="29">
        <v>92.725040288542701</v>
      </c>
    </row>
    <row r="874" spans="1:7" x14ac:dyDescent="0.25">
      <c r="A874" t="s">
        <v>1999</v>
      </c>
      <c r="B874" s="29">
        <v>1801</v>
      </c>
      <c r="C874" s="29">
        <v>161</v>
      </c>
      <c r="D874" s="29">
        <v>1640</v>
      </c>
      <c r="E874" s="29" t="s">
        <v>2072</v>
      </c>
      <c r="F874" s="29">
        <v>8.93947806774014</v>
      </c>
      <c r="G874" s="29">
        <v>91.060521932259803</v>
      </c>
    </row>
    <row r="875" spans="1:7" x14ac:dyDescent="0.25">
      <c r="A875" t="s">
        <v>2000</v>
      </c>
      <c r="B875" s="29">
        <v>44</v>
      </c>
      <c r="C875" s="29">
        <v>32</v>
      </c>
      <c r="D875" s="29">
        <v>12</v>
      </c>
      <c r="E875" s="29" t="s">
        <v>2072</v>
      </c>
      <c r="F875" s="29">
        <v>72.727272727272705</v>
      </c>
      <c r="G875" s="29">
        <v>27.272727272727199</v>
      </c>
    </row>
    <row r="876" spans="1:7" x14ac:dyDescent="0.25">
      <c r="A876" t="s">
        <v>2001</v>
      </c>
      <c r="B876" s="29">
        <v>1757</v>
      </c>
      <c r="C876" s="29">
        <v>129</v>
      </c>
      <c r="D876" s="29">
        <v>1628</v>
      </c>
      <c r="E876" s="29" t="s">
        <v>2072</v>
      </c>
      <c r="F876" s="29">
        <v>7.3420603301081302</v>
      </c>
      <c r="G876" s="29">
        <v>92.657939669891803</v>
      </c>
    </row>
    <row r="877" spans="1:7" x14ac:dyDescent="0.25">
      <c r="A877" t="s">
        <v>2002</v>
      </c>
      <c r="B877" s="29">
        <v>4008</v>
      </c>
      <c r="C877" s="29">
        <v>354</v>
      </c>
      <c r="D877" s="29">
        <v>3654</v>
      </c>
      <c r="E877" s="29" t="s">
        <v>2072</v>
      </c>
      <c r="F877" s="29">
        <v>8.8323353293413103</v>
      </c>
      <c r="G877" s="29">
        <v>91.167664670658695</v>
      </c>
    </row>
    <row r="878" spans="1:7" x14ac:dyDescent="0.25">
      <c r="A878" t="s">
        <v>2003</v>
      </c>
      <c r="B878" s="29">
        <v>132</v>
      </c>
      <c r="C878" s="29">
        <v>86</v>
      </c>
      <c r="D878" s="29">
        <v>46</v>
      </c>
      <c r="E878" s="29" t="s">
        <v>2072</v>
      </c>
      <c r="F878" s="29">
        <v>65.151515151515099</v>
      </c>
      <c r="G878" s="29">
        <v>34.848484848484802</v>
      </c>
    </row>
    <row r="879" spans="1:7" x14ac:dyDescent="0.25">
      <c r="A879" t="s">
        <v>2004</v>
      </c>
      <c r="B879" s="29">
        <v>3876</v>
      </c>
      <c r="C879" s="29">
        <v>268</v>
      </c>
      <c r="D879" s="29">
        <v>3608</v>
      </c>
      <c r="E879" s="29" t="s">
        <v>2072</v>
      </c>
      <c r="F879" s="29">
        <v>6.9143446852425097</v>
      </c>
      <c r="G879" s="29">
        <v>93.085655314757403</v>
      </c>
    </row>
    <row r="880" spans="1:7" x14ac:dyDescent="0.25">
      <c r="A880" t="s">
        <v>2005</v>
      </c>
      <c r="B880" s="29">
        <v>7472</v>
      </c>
      <c r="C880" s="29">
        <v>498</v>
      </c>
      <c r="D880" s="29">
        <v>6973</v>
      </c>
      <c r="E880" s="29">
        <v>1</v>
      </c>
      <c r="F880" s="29">
        <v>6.6657743273992702</v>
      </c>
      <c r="G880" s="29">
        <v>93.334225672600695</v>
      </c>
    </row>
    <row r="881" spans="1:7" x14ac:dyDescent="0.25">
      <c r="A881" t="s">
        <v>2006</v>
      </c>
      <c r="B881" s="29">
        <v>199</v>
      </c>
      <c r="C881" s="29">
        <v>135</v>
      </c>
      <c r="D881" s="29">
        <v>64</v>
      </c>
      <c r="E881" s="29" t="s">
        <v>2072</v>
      </c>
      <c r="F881" s="29">
        <v>67.8391959798995</v>
      </c>
      <c r="G881" s="29">
        <v>32.1608040201005</v>
      </c>
    </row>
    <row r="882" spans="1:7" x14ac:dyDescent="0.25">
      <c r="A882" t="s">
        <v>2007</v>
      </c>
      <c r="B882" s="29">
        <v>7273</v>
      </c>
      <c r="C882" s="29">
        <v>363</v>
      </c>
      <c r="D882" s="29">
        <v>6909</v>
      </c>
      <c r="E882" s="29">
        <v>1</v>
      </c>
      <c r="F882" s="29">
        <v>4.9917491749174898</v>
      </c>
      <c r="G882" s="29">
        <v>95.008250825082499</v>
      </c>
    </row>
    <row r="883" spans="1:7" x14ac:dyDescent="0.25">
      <c r="A883" t="s">
        <v>2008</v>
      </c>
      <c r="B883" s="29">
        <v>107</v>
      </c>
      <c r="C883" s="29">
        <v>1</v>
      </c>
      <c r="D883" s="29">
        <v>106</v>
      </c>
      <c r="E883" s="29" t="s">
        <v>2072</v>
      </c>
      <c r="F883" s="29">
        <v>0.934579439252336</v>
      </c>
      <c r="G883" s="29">
        <v>99.065420560747597</v>
      </c>
    </row>
    <row r="884" spans="1:7" x14ac:dyDescent="0.25">
      <c r="A884" t="s">
        <v>2009</v>
      </c>
      <c r="B884" s="29">
        <v>107</v>
      </c>
      <c r="C884" s="29">
        <v>1</v>
      </c>
      <c r="D884" s="29">
        <v>106</v>
      </c>
      <c r="E884" s="29" t="s">
        <v>2072</v>
      </c>
      <c r="F884" s="29">
        <v>0.934579439252336</v>
      </c>
      <c r="G884" s="29">
        <v>99.065420560747597</v>
      </c>
    </row>
    <row r="885" spans="1:7" x14ac:dyDescent="0.25">
      <c r="A885" t="s">
        <v>2010</v>
      </c>
      <c r="B885" s="29">
        <v>65</v>
      </c>
      <c r="C885" s="29">
        <v>1</v>
      </c>
      <c r="D885" s="29">
        <v>64</v>
      </c>
      <c r="E885" s="29" t="s">
        <v>2072</v>
      </c>
      <c r="F885" s="29">
        <v>1.5384615384615301</v>
      </c>
      <c r="G885" s="29">
        <v>98.461538461538396</v>
      </c>
    </row>
    <row r="886" spans="1:7" x14ac:dyDescent="0.25">
      <c r="A886" t="s">
        <v>2011</v>
      </c>
      <c r="B886" s="29">
        <v>65</v>
      </c>
      <c r="C886" s="29">
        <v>1</v>
      </c>
      <c r="D886" s="29">
        <v>64</v>
      </c>
      <c r="E886" s="29" t="s">
        <v>2072</v>
      </c>
      <c r="F886" s="29">
        <v>1.5384615384615301</v>
      </c>
      <c r="G886" s="29">
        <v>98.461538461538396</v>
      </c>
    </row>
    <row r="887" spans="1:7" x14ac:dyDescent="0.25">
      <c r="A887" t="s">
        <v>2012</v>
      </c>
      <c r="B887" s="29">
        <v>3214</v>
      </c>
      <c r="C887" s="29">
        <v>346</v>
      </c>
      <c r="D887" s="29">
        <v>2868</v>
      </c>
      <c r="E887" s="29" t="s">
        <v>2072</v>
      </c>
      <c r="F887" s="29">
        <v>10.765401369010499</v>
      </c>
      <c r="G887" s="29">
        <v>89.234598630989396</v>
      </c>
    </row>
    <row r="888" spans="1:7" x14ac:dyDescent="0.25">
      <c r="A888" t="s">
        <v>2013</v>
      </c>
      <c r="B888" s="29">
        <v>106</v>
      </c>
      <c r="C888" s="29">
        <v>82</v>
      </c>
      <c r="D888" s="29">
        <v>24</v>
      </c>
      <c r="E888" s="29" t="s">
        <v>2072</v>
      </c>
      <c r="F888" s="29">
        <v>77.358490566037702</v>
      </c>
      <c r="G888" s="29">
        <v>22.641509433962199</v>
      </c>
    </row>
    <row r="889" spans="1:7" x14ac:dyDescent="0.25">
      <c r="A889" t="s">
        <v>2014</v>
      </c>
      <c r="B889" s="29">
        <v>3108</v>
      </c>
      <c r="C889" s="29">
        <v>264</v>
      </c>
      <c r="D889" s="29">
        <v>2844</v>
      </c>
      <c r="E889" s="29" t="s">
        <v>2072</v>
      </c>
      <c r="F889" s="29">
        <v>8.4942084942084897</v>
      </c>
      <c r="G889" s="29">
        <v>91.505791505791507</v>
      </c>
    </row>
    <row r="890" spans="1:7" x14ac:dyDescent="0.25">
      <c r="A890" t="s">
        <v>2015</v>
      </c>
      <c r="B890" s="29">
        <v>133</v>
      </c>
      <c r="C890" s="29">
        <v>6</v>
      </c>
      <c r="D890" s="29">
        <v>127</v>
      </c>
      <c r="E890" s="29" t="s">
        <v>2072</v>
      </c>
      <c r="F890" s="29">
        <v>4.5112781954887202</v>
      </c>
      <c r="G890" s="29">
        <v>95.488721804511201</v>
      </c>
    </row>
    <row r="891" spans="1:7" x14ac:dyDescent="0.25">
      <c r="A891" t="s">
        <v>2016</v>
      </c>
      <c r="B891" s="29">
        <v>133</v>
      </c>
      <c r="C891" s="29">
        <v>6</v>
      </c>
      <c r="D891" s="29">
        <v>127</v>
      </c>
      <c r="E891" s="29" t="s">
        <v>2072</v>
      </c>
      <c r="F891" s="29">
        <v>4.5112781954887202</v>
      </c>
      <c r="G891" s="29">
        <v>95.488721804511201</v>
      </c>
    </row>
    <row r="892" spans="1:7" x14ac:dyDescent="0.25">
      <c r="A892" t="s">
        <v>2017</v>
      </c>
      <c r="B892" s="29">
        <v>44835</v>
      </c>
      <c r="C892" s="29">
        <v>3855</v>
      </c>
      <c r="D892" s="29">
        <v>40976</v>
      </c>
      <c r="E892" s="29">
        <v>4</v>
      </c>
      <c r="F892" s="29">
        <v>8.5989605406972807</v>
      </c>
      <c r="G892" s="29">
        <v>91.401039459302694</v>
      </c>
    </row>
    <row r="893" spans="1:7" x14ac:dyDescent="0.25">
      <c r="A893" t="s">
        <v>2018</v>
      </c>
      <c r="B893" s="29">
        <v>1230</v>
      </c>
      <c r="C893" s="29">
        <v>897</v>
      </c>
      <c r="D893" s="29">
        <v>333</v>
      </c>
      <c r="E893" s="29" t="s">
        <v>2072</v>
      </c>
      <c r="F893" s="29">
        <v>72.926829268292593</v>
      </c>
      <c r="G893" s="29">
        <v>27.0731707317073</v>
      </c>
    </row>
    <row r="894" spans="1:7" x14ac:dyDescent="0.25">
      <c r="A894" t="s">
        <v>2019</v>
      </c>
      <c r="B894" s="29">
        <v>43605</v>
      </c>
      <c r="C894" s="29">
        <v>2958</v>
      </c>
      <c r="D894" s="29">
        <v>40643</v>
      </c>
      <c r="E894" s="29">
        <v>4</v>
      </c>
      <c r="F894" s="29">
        <v>6.7842480677048602</v>
      </c>
      <c r="G894" s="29">
        <v>93.215751932295106</v>
      </c>
    </row>
    <row r="895" spans="1:7" x14ac:dyDescent="0.25">
      <c r="A895" t="s">
        <v>2020</v>
      </c>
      <c r="B895" s="29">
        <v>210</v>
      </c>
      <c r="C895" s="29" t="s">
        <v>2072</v>
      </c>
      <c r="D895" s="29">
        <v>210</v>
      </c>
      <c r="E895" s="29" t="s">
        <v>2072</v>
      </c>
      <c r="F895" s="29" t="s">
        <v>2072</v>
      </c>
      <c r="G895" s="29">
        <v>100</v>
      </c>
    </row>
    <row r="896" spans="1:7" x14ac:dyDescent="0.25">
      <c r="A896" t="s">
        <v>2021</v>
      </c>
      <c r="B896" s="29">
        <v>2</v>
      </c>
      <c r="C896" s="29" t="s">
        <v>2072</v>
      </c>
      <c r="D896" s="29">
        <v>2</v>
      </c>
      <c r="E896" s="29" t="s">
        <v>2072</v>
      </c>
      <c r="F896" s="29" t="s">
        <v>2072</v>
      </c>
      <c r="G896" s="29">
        <v>100</v>
      </c>
    </row>
    <row r="897" spans="1:7" x14ac:dyDescent="0.25">
      <c r="A897" t="s">
        <v>2022</v>
      </c>
      <c r="B897" s="29">
        <v>208</v>
      </c>
      <c r="C897" s="29" t="s">
        <v>2072</v>
      </c>
      <c r="D897" s="29">
        <v>208</v>
      </c>
      <c r="E897" s="29" t="s">
        <v>2072</v>
      </c>
      <c r="F897" s="29" t="s">
        <v>2072</v>
      </c>
      <c r="G897" s="2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8AA2-0C8E-464E-ADFD-ED964B7032B5}">
  <dimension ref="A1:O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9.140625" style="1" hidden="1" customWidth="1"/>
    <col min="2" max="2" width="23.7109375" style="1" customWidth="1"/>
    <col min="3" max="9" width="10.7109375" style="1" customWidth="1"/>
    <col min="10" max="10" width="2.7109375" style="1" customWidth="1"/>
    <col min="11" max="15" width="10.7109375" style="1" customWidth="1"/>
    <col min="16" max="16384" width="9.140625" style="1"/>
  </cols>
  <sheetData>
    <row r="1" spans="1:15" ht="15.75" x14ac:dyDescent="0.25">
      <c r="B1" s="2" t="s">
        <v>2076</v>
      </c>
    </row>
    <row r="2" spans="1:15" ht="15.75" x14ac:dyDescent="0.25">
      <c r="B2" s="2" t="s">
        <v>67</v>
      </c>
    </row>
    <row r="3" spans="1:15" s="3" customFormat="1" ht="12.75" x14ac:dyDescent="0.2">
      <c r="B3" s="5"/>
    </row>
    <row r="4" spans="1:15" s="3" customFormat="1" ht="12.75" x14ac:dyDescent="0.2">
      <c r="B4" s="6" t="s">
        <v>28</v>
      </c>
      <c r="D4" s="6" t="s">
        <v>28</v>
      </c>
    </row>
    <row r="5" spans="1:15" s="3" customFormat="1" ht="12.75" x14ac:dyDescent="0.2">
      <c r="C5" s="5" t="s">
        <v>0</v>
      </c>
      <c r="K5" s="5" t="s">
        <v>1</v>
      </c>
    </row>
    <row r="6" spans="1:15" s="3" customFormat="1" ht="30" customHeight="1" x14ac:dyDescent="0.2">
      <c r="C6" s="14" t="s">
        <v>17</v>
      </c>
      <c r="D6" s="14" t="s">
        <v>1971</v>
      </c>
      <c r="E6" s="14" t="s">
        <v>100</v>
      </c>
      <c r="F6" s="14" t="s">
        <v>101</v>
      </c>
      <c r="G6" s="14" t="s">
        <v>102</v>
      </c>
      <c r="H6" s="14" t="s">
        <v>103</v>
      </c>
      <c r="I6" s="20" t="s">
        <v>31</v>
      </c>
      <c r="K6" s="14" t="s">
        <v>1971</v>
      </c>
      <c r="L6" s="14" t="s">
        <v>100</v>
      </c>
      <c r="M6" s="14" t="s">
        <v>101</v>
      </c>
      <c r="N6" s="14" t="s">
        <v>102</v>
      </c>
      <c r="O6" s="14" t="s">
        <v>103</v>
      </c>
    </row>
    <row r="7" spans="1:15" s="3" customFormat="1" ht="12.75" x14ac:dyDescent="0.2">
      <c r="A7" s="4" t="s">
        <v>68</v>
      </c>
      <c r="B7" s="3" t="s">
        <v>3</v>
      </c>
      <c r="C7" s="16">
        <f>IF(ISERROR(VLOOKUP(CONCATENATE(Lookup!$E$2,$A7,Lookup!$B$2),t7.3,2, FALSE)),"-",VLOOKUP(CONCATENATE(Lookup!$E$2,$A7,Lookup!$B$2),t7.3,2, FALSE))</f>
        <v>2674</v>
      </c>
      <c r="D7" s="16">
        <f>IF(ISERROR(VLOOKUP(CONCATENATE(Lookup!$E$2,$A7,Lookup!$B$2),t7.3,3, FALSE)),"-",VLOOKUP(CONCATENATE(Lookup!$E$2,$A7,Lookup!$B$2),t7.3,3, FALSE))</f>
        <v>8</v>
      </c>
      <c r="E7" s="16">
        <f>IF(ISERROR(VLOOKUP(CONCATENATE(Lookup!$E$2,$A7,Lookup!$B$2),t7.3,4, FALSE)),"-",VLOOKUP(CONCATENATE(Lookup!$E$2,$A7,Lookup!$B$2),t7.3,4, FALSE))</f>
        <v>24</v>
      </c>
      <c r="F7" s="16">
        <f>IF(ISERROR(VLOOKUP(CONCATENATE(Lookup!$E$2,$A7,Lookup!$B$2),t7.3,5, FALSE)),"-",VLOOKUP(CONCATENATE(Lookup!$E$2,$A7,Lookup!$B$2),t7.3,5, FALSE))</f>
        <v>200</v>
      </c>
      <c r="G7" s="16">
        <f>IF(ISERROR(VLOOKUP(CONCATENATE(Lookup!$E$2,$A7,Lookup!$B$2),t7.3,6, FALSE)),"-",VLOOKUP(CONCATENATE(Lookup!$E$2,$A7,Lookup!$B$2),t7.3,6, FALSE))</f>
        <v>2405</v>
      </c>
      <c r="H7" s="16">
        <f>IF(ISERROR(VLOOKUP(CONCATENATE(Lookup!$E$2,$A7,Lookup!$B$2),t7.3,7, FALSE)),"-",VLOOKUP(CONCATENATE(Lookup!$E$2,$A7,Lookup!$B$2),t7.3,7, FALSE))</f>
        <v>37</v>
      </c>
      <c r="I7" s="16" t="str">
        <f>IF(ISERROR(VLOOKUP(CONCATENATE(Lookup!$E$2,$A7,Lookup!$B$2),t7.3,8, FALSE)),"-",VLOOKUP(CONCATENATE(Lookup!$E$2,$A7,Lookup!$B$2),t7.3,8, FALSE))</f>
        <v>-</v>
      </c>
      <c r="J7" s="16" t="s">
        <v>30</v>
      </c>
      <c r="K7" s="17">
        <f>IF(ISERROR(VLOOKUP(CONCATENATE(Lookup!$E$2,$A7,Lookup!$B$2),t7.3,9, FALSE)),"-",VLOOKUP(CONCATENATE(Lookup!$E$2,$A7,Lookup!$B$2),t7.3,9, FALSE))</f>
        <v>0.29917726252804699</v>
      </c>
      <c r="L7" s="17">
        <f>IF(ISERROR(VLOOKUP(CONCATENATE(Lookup!$E$2,$A7,Lookup!$B$2),t7.3,10, FALSE)),"-",VLOOKUP(CONCATENATE(Lookup!$E$2,$A7,Lookup!$B$2),t7.3,10, FALSE))</f>
        <v>0.89753178758414298</v>
      </c>
      <c r="M7" s="17">
        <f>IF(ISERROR(VLOOKUP(CONCATENATE(Lookup!$E$2,$A7,Lookup!$B$2),t7.3,11, FALSE)),"-",VLOOKUP(CONCATENATE(Lookup!$E$2,$A7,Lookup!$B$2),t7.3,11, FALSE))</f>
        <v>7.4794315632011896</v>
      </c>
      <c r="N7" s="17">
        <f>IF(ISERROR(VLOOKUP(CONCATENATE(Lookup!$E$2,$A7,Lookup!$B$2),t7.3,12, FALSE)),"-",VLOOKUP(CONCATENATE(Lookup!$E$2,$A7,Lookup!$B$2),t7.3,12, FALSE))</f>
        <v>89.940164547494305</v>
      </c>
      <c r="O7" s="17">
        <f>IF(ISERROR(VLOOKUP(CONCATENATE(Lookup!$E$2,$A7,Lookup!$B$2),t7.3,13, FALSE)),"-",VLOOKUP(CONCATENATE(Lookup!$E$2,$A7,Lookup!$B$2),t7.3,13, FALSE))</f>
        <v>1.3836948391922199</v>
      </c>
    </row>
    <row r="8" spans="1:15" s="3" customFormat="1" ht="12.75" x14ac:dyDescent="0.2">
      <c r="A8" s="4" t="s">
        <v>69</v>
      </c>
      <c r="B8" s="3" t="s">
        <v>4</v>
      </c>
      <c r="C8" s="16">
        <f>IF(ISERROR(VLOOKUP(CONCATENATE(Lookup!$E$2,$A8,Lookup!$B$2),t7.3,2, FALSE)),"-",VLOOKUP(CONCATENATE(Lookup!$E$2,$A8,Lookup!$B$2),t7.3,2, FALSE))</f>
        <v>622</v>
      </c>
      <c r="D8" s="16" t="str">
        <f>IF(ISERROR(VLOOKUP(CONCATENATE(Lookup!$E$2,$A8,Lookup!$B$2),t7.3,3, FALSE)),"-",VLOOKUP(CONCATENATE(Lookup!$E$2,$A8,Lookup!$B$2),t7.3,3, FALSE))</f>
        <v>-</v>
      </c>
      <c r="E8" s="16">
        <f>IF(ISERROR(VLOOKUP(CONCATENATE(Lookup!$E$2,$A8,Lookup!$B$2),t7.3,4, FALSE)),"-",VLOOKUP(CONCATENATE(Lookup!$E$2,$A8,Lookup!$B$2),t7.3,4, FALSE))</f>
        <v>4</v>
      </c>
      <c r="F8" s="16">
        <f>IF(ISERROR(VLOOKUP(CONCATENATE(Lookup!$E$2,$A8,Lookup!$B$2),t7.3,5, FALSE)),"-",VLOOKUP(CONCATENATE(Lookup!$E$2,$A8,Lookup!$B$2),t7.3,5, FALSE))</f>
        <v>35</v>
      </c>
      <c r="G8" s="16">
        <f>IF(ISERROR(VLOOKUP(CONCATENATE(Lookup!$E$2,$A8,Lookup!$B$2),t7.3,6, FALSE)),"-",VLOOKUP(CONCATENATE(Lookup!$E$2,$A8,Lookup!$B$2),t7.3,6, FALSE))</f>
        <v>577</v>
      </c>
      <c r="H8" s="16">
        <f>IF(ISERROR(VLOOKUP(CONCATENATE(Lookup!$E$2,$A8,Lookup!$B$2),t7.3,7, FALSE)),"-",VLOOKUP(CONCATENATE(Lookup!$E$2,$A8,Lookup!$B$2),t7.3,7, FALSE))</f>
        <v>6</v>
      </c>
      <c r="I8" s="16" t="str">
        <f>IF(ISERROR(VLOOKUP(CONCATENATE(Lookup!$E$2,$A8,Lookup!$B$2),t7.3,8, FALSE)),"-",VLOOKUP(CONCATENATE(Lookup!$E$2,$A8,Lookup!$B$2),t7.3,8, FALSE))</f>
        <v>-</v>
      </c>
      <c r="J8" s="16" t="s">
        <v>30</v>
      </c>
      <c r="K8" s="17" t="str">
        <f>IF(ISERROR(VLOOKUP(CONCATENATE(Lookup!$E$2,$A8,Lookup!$B$2),t7.3,9, FALSE)),"-",VLOOKUP(CONCATENATE(Lookup!$E$2,$A8,Lookup!$B$2),t7.3,9, FALSE))</f>
        <v>-</v>
      </c>
      <c r="L8" s="17">
        <f>IF(ISERROR(VLOOKUP(CONCATENATE(Lookup!$E$2,$A8,Lookup!$B$2),t7.3,10, FALSE)),"-",VLOOKUP(CONCATENATE(Lookup!$E$2,$A8,Lookup!$B$2),t7.3,10, FALSE))</f>
        <v>0.64308681672025703</v>
      </c>
      <c r="M8" s="17">
        <f>IF(ISERROR(VLOOKUP(CONCATENATE(Lookup!$E$2,$A8,Lookup!$B$2),t7.3,11, FALSE)),"-",VLOOKUP(CONCATENATE(Lookup!$E$2,$A8,Lookup!$B$2),t7.3,11, FALSE))</f>
        <v>5.6270096463022501</v>
      </c>
      <c r="N8" s="17">
        <f>IF(ISERROR(VLOOKUP(CONCATENATE(Lookup!$E$2,$A8,Lookup!$B$2),t7.3,12, FALSE)),"-",VLOOKUP(CONCATENATE(Lookup!$E$2,$A8,Lookup!$B$2),t7.3,12, FALSE))</f>
        <v>92.765273311897104</v>
      </c>
      <c r="O8" s="17">
        <f>IF(ISERROR(VLOOKUP(CONCATENATE(Lookup!$E$2,$A8,Lookup!$B$2),t7.3,13, FALSE)),"-",VLOOKUP(CONCATENATE(Lookup!$E$2,$A8,Lookup!$B$2),t7.3,13, FALSE))</f>
        <v>0.96463022508038598</v>
      </c>
    </row>
    <row r="9" spans="1:15" s="3" customFormat="1" ht="12.75" x14ac:dyDescent="0.2">
      <c r="A9" s="4" t="s">
        <v>70</v>
      </c>
      <c r="B9" s="3" t="s">
        <v>5</v>
      </c>
      <c r="C9" s="16">
        <f>IF(ISERROR(VLOOKUP(CONCATENATE(Lookup!$E$2,$A9,Lookup!$B$2),t7.3,2, FALSE)),"-",VLOOKUP(CONCATENATE(Lookup!$E$2,$A9,Lookup!$B$2),t7.3,2, FALSE))</f>
        <v>1088</v>
      </c>
      <c r="D9" s="16">
        <f>IF(ISERROR(VLOOKUP(CONCATENATE(Lookup!$E$2,$A9,Lookup!$B$2),t7.3,3, FALSE)),"-",VLOOKUP(CONCATENATE(Lookup!$E$2,$A9,Lookup!$B$2),t7.3,3, FALSE))</f>
        <v>3</v>
      </c>
      <c r="E9" s="16">
        <f>IF(ISERROR(VLOOKUP(CONCATENATE(Lookup!$E$2,$A9,Lookup!$B$2),t7.3,4, FALSE)),"-",VLOOKUP(CONCATENATE(Lookup!$E$2,$A9,Lookup!$B$2),t7.3,4, FALSE))</f>
        <v>4</v>
      </c>
      <c r="F9" s="16">
        <f>IF(ISERROR(VLOOKUP(CONCATENATE(Lookup!$E$2,$A9,Lookup!$B$2),t7.3,5, FALSE)),"-",VLOOKUP(CONCATENATE(Lookup!$E$2,$A9,Lookup!$B$2),t7.3,5, FALSE))</f>
        <v>82</v>
      </c>
      <c r="G9" s="16">
        <f>IF(ISERROR(VLOOKUP(CONCATENATE(Lookup!$E$2,$A9,Lookup!$B$2),t7.3,6, FALSE)),"-",VLOOKUP(CONCATENATE(Lookup!$E$2,$A9,Lookup!$B$2),t7.3,6, FALSE))</f>
        <v>987</v>
      </c>
      <c r="H9" s="16">
        <f>IF(ISERROR(VLOOKUP(CONCATENATE(Lookup!$E$2,$A9,Lookup!$B$2),t7.3,7, FALSE)),"-",VLOOKUP(CONCATENATE(Lookup!$E$2,$A9,Lookup!$B$2),t7.3,7, FALSE))</f>
        <v>12</v>
      </c>
      <c r="I9" s="16" t="str">
        <f>IF(ISERROR(VLOOKUP(CONCATENATE(Lookup!$E$2,$A9,Lookup!$B$2),t7.3,8, FALSE)),"-",VLOOKUP(CONCATENATE(Lookup!$E$2,$A9,Lookup!$B$2),t7.3,8, FALSE))</f>
        <v>-</v>
      </c>
      <c r="J9" s="16" t="s">
        <v>30</v>
      </c>
      <c r="K9" s="17">
        <f>IF(ISERROR(VLOOKUP(CONCATENATE(Lookup!$E$2,$A9,Lookup!$B$2),t7.3,9, FALSE)),"-",VLOOKUP(CONCATENATE(Lookup!$E$2,$A9,Lookup!$B$2),t7.3,9, FALSE))</f>
        <v>0.27573529411764702</v>
      </c>
      <c r="L9" s="17">
        <f>IF(ISERROR(VLOOKUP(CONCATENATE(Lookup!$E$2,$A9,Lookup!$B$2),t7.3,10, FALSE)),"-",VLOOKUP(CONCATENATE(Lookup!$E$2,$A9,Lookup!$B$2),t7.3,10, FALSE))</f>
        <v>0.36764705882352899</v>
      </c>
      <c r="M9" s="17">
        <f>IF(ISERROR(VLOOKUP(CONCATENATE(Lookup!$E$2,$A9,Lookup!$B$2),t7.3,11, FALSE)),"-",VLOOKUP(CONCATENATE(Lookup!$E$2,$A9,Lookup!$B$2),t7.3,11, FALSE))</f>
        <v>7.5367647058823497</v>
      </c>
      <c r="N9" s="17">
        <f>IF(ISERROR(VLOOKUP(CONCATENATE(Lookup!$E$2,$A9,Lookup!$B$2),t7.3,12, FALSE)),"-",VLOOKUP(CONCATENATE(Lookup!$E$2,$A9,Lookup!$B$2),t7.3,12, FALSE))</f>
        <v>90.716911764705799</v>
      </c>
      <c r="O9" s="17">
        <f>IF(ISERROR(VLOOKUP(CONCATENATE(Lookup!$E$2,$A9,Lookup!$B$2),t7.3,13, FALSE)),"-",VLOOKUP(CONCATENATE(Lookup!$E$2,$A9,Lookup!$B$2),t7.3,13, FALSE))</f>
        <v>1.1029411764705801</v>
      </c>
    </row>
    <row r="10" spans="1:15" s="3" customFormat="1" ht="12.75" x14ac:dyDescent="0.2">
      <c r="A10" s="4" t="s">
        <v>71</v>
      </c>
      <c r="B10" s="3" t="s">
        <v>6</v>
      </c>
      <c r="C10" s="16">
        <f>IF(ISERROR(VLOOKUP(CONCATENATE(Lookup!$E$2,$A10,Lookup!$B$2),t7.3,2, FALSE)),"-",VLOOKUP(CONCATENATE(Lookup!$E$2,$A10,Lookup!$B$2),t7.3,2, FALSE))</f>
        <v>2680</v>
      </c>
      <c r="D10" s="16">
        <f>IF(ISERROR(VLOOKUP(CONCATENATE(Lookup!$E$2,$A10,Lookup!$B$2),t7.3,3, FALSE)),"-",VLOOKUP(CONCATENATE(Lookup!$E$2,$A10,Lookup!$B$2),t7.3,3, FALSE))</f>
        <v>9</v>
      </c>
      <c r="E10" s="16">
        <f>IF(ISERROR(VLOOKUP(CONCATENATE(Lookup!$E$2,$A10,Lookup!$B$2),t7.3,4, FALSE)),"-",VLOOKUP(CONCATENATE(Lookup!$E$2,$A10,Lookup!$B$2),t7.3,4, FALSE))</f>
        <v>19</v>
      </c>
      <c r="F10" s="16">
        <f>IF(ISERROR(VLOOKUP(CONCATENATE(Lookup!$E$2,$A10,Lookup!$B$2),t7.3,5, FALSE)),"-",VLOOKUP(CONCATENATE(Lookup!$E$2,$A10,Lookup!$B$2),t7.3,5, FALSE))</f>
        <v>188</v>
      </c>
      <c r="G10" s="16">
        <f>IF(ISERROR(VLOOKUP(CONCATENATE(Lookup!$E$2,$A10,Lookup!$B$2),t7.3,6, FALSE)),"-",VLOOKUP(CONCATENATE(Lookup!$E$2,$A10,Lookup!$B$2),t7.3,6, FALSE))</f>
        <v>2449</v>
      </c>
      <c r="H10" s="16">
        <f>IF(ISERROR(VLOOKUP(CONCATENATE(Lookup!$E$2,$A10,Lookup!$B$2),t7.3,7, FALSE)),"-",VLOOKUP(CONCATENATE(Lookup!$E$2,$A10,Lookup!$B$2),t7.3,7, FALSE))</f>
        <v>13</v>
      </c>
      <c r="I10" s="16">
        <f>IF(ISERROR(VLOOKUP(CONCATENATE(Lookup!$E$2,$A10,Lookup!$B$2),t7.3,8, FALSE)),"-",VLOOKUP(CONCATENATE(Lookup!$E$2,$A10,Lookup!$B$2),t7.3,8, FALSE))</f>
        <v>2</v>
      </c>
      <c r="J10" s="16" t="s">
        <v>30</v>
      </c>
      <c r="K10" s="17">
        <f>IF(ISERROR(VLOOKUP(CONCATENATE(Lookup!$E$2,$A10,Lookup!$B$2),t7.3,9, FALSE)),"-",VLOOKUP(CONCATENATE(Lookup!$E$2,$A10,Lookup!$B$2),t7.3,9, FALSE))</f>
        <v>0.33607169529499598</v>
      </c>
      <c r="L10" s="17">
        <f>IF(ISERROR(VLOOKUP(CONCATENATE(Lookup!$E$2,$A10,Lookup!$B$2),t7.3,10, FALSE)),"-",VLOOKUP(CONCATENATE(Lookup!$E$2,$A10,Lookup!$B$2),t7.3,10, FALSE))</f>
        <v>0.70948469006721404</v>
      </c>
      <c r="M10" s="17">
        <f>IF(ISERROR(VLOOKUP(CONCATENATE(Lookup!$E$2,$A10,Lookup!$B$2),t7.3,11, FALSE)),"-",VLOOKUP(CONCATENATE(Lookup!$E$2,$A10,Lookup!$B$2),t7.3,11, FALSE))</f>
        <v>7.0201643017177</v>
      </c>
      <c r="N10" s="17">
        <f>IF(ISERROR(VLOOKUP(CONCATENATE(Lookup!$E$2,$A10,Lookup!$B$2),t7.3,12, FALSE)),"-",VLOOKUP(CONCATENATE(Lookup!$E$2,$A10,Lookup!$B$2),t7.3,12, FALSE))</f>
        <v>91.4488424197162</v>
      </c>
      <c r="O10" s="17">
        <f>IF(ISERROR(VLOOKUP(CONCATENATE(Lookup!$E$2,$A10,Lookup!$B$2),t7.3,13, FALSE)),"-",VLOOKUP(CONCATENATE(Lookup!$E$2,$A10,Lookup!$B$2),t7.3,13, FALSE))</f>
        <v>0.485436893203883</v>
      </c>
    </row>
    <row r="11" spans="1:15" s="3" customFormat="1" ht="12.75" x14ac:dyDescent="0.2">
      <c r="A11" s="4" t="s">
        <v>72</v>
      </c>
      <c r="B11" s="3" t="s">
        <v>7</v>
      </c>
      <c r="C11" s="16">
        <f>IF(ISERROR(VLOOKUP(CONCATENATE(Lookup!$E$2,$A11,Lookup!$B$2),t7.3,2, FALSE)),"-",VLOOKUP(CONCATENATE(Lookup!$E$2,$A11,Lookup!$B$2),t7.3,2, FALSE))</f>
        <v>2693</v>
      </c>
      <c r="D11" s="16">
        <f>IF(ISERROR(VLOOKUP(CONCATENATE(Lookup!$E$2,$A11,Lookup!$B$2),t7.3,3, FALSE)),"-",VLOOKUP(CONCATENATE(Lookup!$E$2,$A11,Lookup!$B$2),t7.3,3, FALSE))</f>
        <v>5</v>
      </c>
      <c r="E11" s="16">
        <f>IF(ISERROR(VLOOKUP(CONCATENATE(Lookup!$E$2,$A11,Lookup!$B$2),t7.3,4, FALSE)),"-",VLOOKUP(CONCATENATE(Lookup!$E$2,$A11,Lookup!$B$2),t7.3,4, FALSE))</f>
        <v>24</v>
      </c>
      <c r="F11" s="16">
        <f>IF(ISERROR(VLOOKUP(CONCATENATE(Lookup!$E$2,$A11,Lookup!$B$2),t7.3,5, FALSE)),"-",VLOOKUP(CONCATENATE(Lookup!$E$2,$A11,Lookup!$B$2),t7.3,5, FALSE))</f>
        <v>217</v>
      </c>
      <c r="G11" s="16">
        <f>IF(ISERROR(VLOOKUP(CONCATENATE(Lookup!$E$2,$A11,Lookup!$B$2),t7.3,6, FALSE)),"-",VLOOKUP(CONCATENATE(Lookup!$E$2,$A11,Lookup!$B$2),t7.3,6, FALSE))</f>
        <v>2419</v>
      </c>
      <c r="H11" s="16">
        <f>IF(ISERROR(VLOOKUP(CONCATENATE(Lookup!$E$2,$A11,Lookup!$B$2),t7.3,7, FALSE)),"-",VLOOKUP(CONCATENATE(Lookup!$E$2,$A11,Lookup!$B$2),t7.3,7, FALSE))</f>
        <v>28</v>
      </c>
      <c r="I11" s="16" t="str">
        <f>IF(ISERROR(VLOOKUP(CONCATENATE(Lookup!$E$2,$A11,Lookup!$B$2),t7.3,8, FALSE)),"-",VLOOKUP(CONCATENATE(Lookup!$E$2,$A11,Lookup!$B$2),t7.3,8, FALSE))</f>
        <v>-</v>
      </c>
      <c r="J11" s="16" t="s">
        <v>30</v>
      </c>
      <c r="K11" s="17">
        <f>IF(ISERROR(VLOOKUP(CONCATENATE(Lookup!$E$2,$A11,Lookup!$B$2),t7.3,9, FALSE)),"-",VLOOKUP(CONCATENATE(Lookup!$E$2,$A11,Lookup!$B$2),t7.3,9, FALSE))</f>
        <v>0.185666542888971</v>
      </c>
      <c r="L11" s="17">
        <f>IF(ISERROR(VLOOKUP(CONCATENATE(Lookup!$E$2,$A11,Lookup!$B$2),t7.3,10, FALSE)),"-",VLOOKUP(CONCATENATE(Lookup!$E$2,$A11,Lookup!$B$2),t7.3,10, FALSE))</f>
        <v>0.89119940586706203</v>
      </c>
      <c r="M11" s="17">
        <f>IF(ISERROR(VLOOKUP(CONCATENATE(Lookup!$E$2,$A11,Lookup!$B$2),t7.3,11, FALSE)),"-",VLOOKUP(CONCATENATE(Lookup!$E$2,$A11,Lookup!$B$2),t7.3,11, FALSE))</f>
        <v>8.0579279613813508</v>
      </c>
      <c r="N11" s="17">
        <f>IF(ISERROR(VLOOKUP(CONCATENATE(Lookup!$E$2,$A11,Lookup!$B$2),t7.3,12, FALSE)),"-",VLOOKUP(CONCATENATE(Lookup!$E$2,$A11,Lookup!$B$2),t7.3,12, FALSE))</f>
        <v>89.825473449684296</v>
      </c>
      <c r="O11" s="17">
        <f>IF(ISERROR(VLOOKUP(CONCATENATE(Lookup!$E$2,$A11,Lookup!$B$2),t7.3,13, FALSE)),"-",VLOOKUP(CONCATENATE(Lookup!$E$2,$A11,Lookup!$B$2),t7.3,13, FALSE))</f>
        <v>1.0397326401782301</v>
      </c>
    </row>
    <row r="12" spans="1:15" s="3" customFormat="1" ht="12.75" x14ac:dyDescent="0.2">
      <c r="A12" s="4" t="s">
        <v>73</v>
      </c>
      <c r="B12" s="3" t="s">
        <v>8</v>
      </c>
      <c r="C12" s="16">
        <f>IF(ISERROR(VLOOKUP(CONCATENATE(Lookup!$E$2,$A12,Lookup!$B$2),t7.3,2, FALSE)),"-",VLOOKUP(CONCATENATE(Lookup!$E$2,$A12,Lookup!$B$2),t7.3,2, FALSE))</f>
        <v>4666</v>
      </c>
      <c r="D12" s="16">
        <f>IF(ISERROR(VLOOKUP(CONCATENATE(Lookup!$E$2,$A12,Lookup!$B$2),t7.3,3, FALSE)),"-",VLOOKUP(CONCATENATE(Lookup!$E$2,$A12,Lookup!$B$2),t7.3,3, FALSE))</f>
        <v>25</v>
      </c>
      <c r="E12" s="16">
        <f>IF(ISERROR(VLOOKUP(CONCATENATE(Lookup!$E$2,$A12,Lookup!$B$2),t7.3,4, FALSE)),"-",VLOOKUP(CONCATENATE(Lookup!$E$2,$A12,Lookup!$B$2),t7.3,4, FALSE))</f>
        <v>37</v>
      </c>
      <c r="F12" s="16">
        <f>IF(ISERROR(VLOOKUP(CONCATENATE(Lookup!$E$2,$A12,Lookup!$B$2),t7.3,5, FALSE)),"-",VLOOKUP(CONCATENATE(Lookup!$E$2,$A12,Lookup!$B$2),t7.3,5, FALSE))</f>
        <v>370</v>
      </c>
      <c r="G12" s="16">
        <f>IF(ISERROR(VLOOKUP(CONCATENATE(Lookup!$E$2,$A12,Lookup!$B$2),t7.3,6, FALSE)),"-",VLOOKUP(CONCATENATE(Lookup!$E$2,$A12,Lookup!$B$2),t7.3,6, FALSE))</f>
        <v>4174</v>
      </c>
      <c r="H12" s="16">
        <f>IF(ISERROR(VLOOKUP(CONCATENATE(Lookup!$E$2,$A12,Lookup!$B$2),t7.3,7, FALSE)),"-",VLOOKUP(CONCATENATE(Lookup!$E$2,$A12,Lookup!$B$2),t7.3,7, FALSE))</f>
        <v>59</v>
      </c>
      <c r="I12" s="16">
        <f>IF(ISERROR(VLOOKUP(CONCATENATE(Lookup!$E$2,$A12,Lookup!$B$2),t7.3,8, FALSE)),"-",VLOOKUP(CONCATENATE(Lookup!$E$2,$A12,Lookup!$B$2),t7.3,8, FALSE))</f>
        <v>1</v>
      </c>
      <c r="J12" s="16" t="s">
        <v>30</v>
      </c>
      <c r="K12" s="17">
        <f>IF(ISERROR(VLOOKUP(CONCATENATE(Lookup!$E$2,$A12,Lookup!$B$2),t7.3,9, FALSE)),"-",VLOOKUP(CONCATENATE(Lookup!$E$2,$A12,Lookup!$B$2),t7.3,9, FALSE))</f>
        <v>0.53590568060021404</v>
      </c>
      <c r="L12" s="17">
        <f>IF(ISERROR(VLOOKUP(CONCATENATE(Lookup!$E$2,$A12,Lookup!$B$2),t7.3,10, FALSE)),"-",VLOOKUP(CONCATENATE(Lookup!$E$2,$A12,Lookup!$B$2),t7.3,10, FALSE))</f>
        <v>0.79314040728831703</v>
      </c>
      <c r="M12" s="17">
        <f>IF(ISERROR(VLOOKUP(CONCATENATE(Lookup!$E$2,$A12,Lookup!$B$2),t7.3,11, FALSE)),"-",VLOOKUP(CONCATENATE(Lookup!$E$2,$A12,Lookup!$B$2),t7.3,11, FALSE))</f>
        <v>7.9314040728831703</v>
      </c>
      <c r="N12" s="17">
        <f>IF(ISERROR(VLOOKUP(CONCATENATE(Lookup!$E$2,$A12,Lookup!$B$2),t7.3,12, FALSE)),"-",VLOOKUP(CONCATENATE(Lookup!$E$2,$A12,Lookup!$B$2),t7.3,12, FALSE))</f>
        <v>89.474812433011707</v>
      </c>
      <c r="O12" s="17">
        <f>IF(ISERROR(VLOOKUP(CONCATENATE(Lookup!$E$2,$A12,Lookup!$B$2),t7.3,13, FALSE)),"-",VLOOKUP(CONCATENATE(Lookup!$E$2,$A12,Lookup!$B$2),t7.3,13, FALSE))</f>
        <v>1.2647374062165</v>
      </c>
    </row>
    <row r="13" spans="1:15" s="3" customFormat="1" ht="12.75" x14ac:dyDescent="0.2">
      <c r="A13" s="4" t="s">
        <v>74</v>
      </c>
      <c r="B13" s="3" t="s">
        <v>9</v>
      </c>
      <c r="C13" s="16">
        <f>IF(ISERROR(VLOOKUP(CONCATENATE(Lookup!$E$2,$A13,Lookup!$B$2),t7.3,2, FALSE)),"-",VLOOKUP(CONCATENATE(Lookup!$E$2,$A13,Lookup!$B$2),t7.3,2, FALSE))</f>
        <v>13402</v>
      </c>
      <c r="D13" s="16">
        <f>IF(ISERROR(VLOOKUP(CONCATENATE(Lookup!$E$2,$A13,Lookup!$B$2),t7.3,3, FALSE)),"-",VLOOKUP(CONCATENATE(Lookup!$E$2,$A13,Lookup!$B$2),t7.3,3, FALSE))</f>
        <v>52</v>
      </c>
      <c r="E13" s="16">
        <f>IF(ISERROR(VLOOKUP(CONCATENATE(Lookup!$E$2,$A13,Lookup!$B$2),t7.3,4, FALSE)),"-",VLOOKUP(CONCATENATE(Lookup!$E$2,$A13,Lookup!$B$2),t7.3,4, FALSE))</f>
        <v>135</v>
      </c>
      <c r="F13" s="16">
        <f>IF(ISERROR(VLOOKUP(CONCATENATE(Lookup!$E$2,$A13,Lookup!$B$2),t7.3,5, FALSE)),"-",VLOOKUP(CONCATENATE(Lookup!$E$2,$A13,Lookup!$B$2),t7.3,5, FALSE))</f>
        <v>1047</v>
      </c>
      <c r="G13" s="16">
        <f>IF(ISERROR(VLOOKUP(CONCATENATE(Lookup!$E$2,$A13,Lookup!$B$2),t7.3,6, FALSE)),"-",VLOOKUP(CONCATENATE(Lookup!$E$2,$A13,Lookup!$B$2),t7.3,6, FALSE))</f>
        <v>12080</v>
      </c>
      <c r="H13" s="16">
        <f>IF(ISERROR(VLOOKUP(CONCATENATE(Lookup!$E$2,$A13,Lookup!$B$2),t7.3,7, FALSE)),"-",VLOOKUP(CONCATENATE(Lookup!$E$2,$A13,Lookup!$B$2),t7.3,7, FALSE))</f>
        <v>88</v>
      </c>
      <c r="I13" s="16" t="str">
        <f>IF(ISERROR(VLOOKUP(CONCATENATE(Lookup!$E$2,$A13,Lookup!$B$2),t7.3,8, FALSE)),"-",VLOOKUP(CONCATENATE(Lookup!$E$2,$A13,Lookup!$B$2),t7.3,8, FALSE))</f>
        <v>-</v>
      </c>
      <c r="J13" s="16" t="s">
        <v>30</v>
      </c>
      <c r="K13" s="17">
        <f>IF(ISERROR(VLOOKUP(CONCATENATE(Lookup!$E$2,$A13,Lookup!$B$2),t7.3,9, FALSE)),"-",VLOOKUP(CONCATENATE(Lookup!$E$2,$A13,Lookup!$B$2),t7.3,9, FALSE))</f>
        <v>0.38800179077749503</v>
      </c>
      <c r="L13" s="17">
        <f>IF(ISERROR(VLOOKUP(CONCATENATE(Lookup!$E$2,$A13,Lookup!$B$2),t7.3,10, FALSE)),"-",VLOOKUP(CONCATENATE(Lookup!$E$2,$A13,Lookup!$B$2),t7.3,10, FALSE))</f>
        <v>1.0073123414415699</v>
      </c>
      <c r="M13" s="17">
        <f>IF(ISERROR(VLOOKUP(CONCATENATE(Lookup!$E$2,$A13,Lookup!$B$2),t7.3,11, FALSE)),"-",VLOOKUP(CONCATENATE(Lookup!$E$2,$A13,Lookup!$B$2),t7.3,11, FALSE))</f>
        <v>7.8122668258468799</v>
      </c>
      <c r="N13" s="17">
        <f>IF(ISERROR(VLOOKUP(CONCATENATE(Lookup!$E$2,$A13,Lookup!$B$2),t7.3,12, FALSE)),"-",VLOOKUP(CONCATENATE(Lookup!$E$2,$A13,Lookup!$B$2),t7.3,12, FALSE))</f>
        <v>90.135800626772095</v>
      </c>
      <c r="O13" s="17">
        <f>IF(ISERROR(VLOOKUP(CONCATENATE(Lookup!$E$2,$A13,Lookup!$B$2),t7.3,13, FALSE)),"-",VLOOKUP(CONCATENATE(Lookup!$E$2,$A13,Lookup!$B$2),t7.3,13, FALSE))</f>
        <v>0.65661841516191599</v>
      </c>
    </row>
    <row r="14" spans="1:15" s="3" customFormat="1" ht="12.75" x14ac:dyDescent="0.2">
      <c r="A14" s="4" t="s">
        <v>75</v>
      </c>
      <c r="B14" s="3" t="s">
        <v>10</v>
      </c>
      <c r="C14" s="16">
        <f>IF(ISERROR(VLOOKUP(CONCATENATE(Lookup!$E$2,$A14,Lookup!$B$2),t7.3,2, FALSE)),"-",VLOOKUP(CONCATENATE(Lookup!$E$2,$A14,Lookup!$B$2),t7.3,2, FALSE))</f>
        <v>1801</v>
      </c>
      <c r="D14" s="16">
        <f>IF(ISERROR(VLOOKUP(CONCATENATE(Lookup!$E$2,$A14,Lookup!$B$2),t7.3,3, FALSE)),"-",VLOOKUP(CONCATENATE(Lookup!$E$2,$A14,Lookup!$B$2),t7.3,3, FALSE))</f>
        <v>2</v>
      </c>
      <c r="E14" s="16">
        <f>IF(ISERROR(VLOOKUP(CONCATENATE(Lookup!$E$2,$A14,Lookup!$B$2),t7.3,4, FALSE)),"-",VLOOKUP(CONCATENATE(Lookup!$E$2,$A14,Lookup!$B$2),t7.3,4, FALSE))</f>
        <v>14</v>
      </c>
      <c r="F14" s="16">
        <f>IF(ISERROR(VLOOKUP(CONCATENATE(Lookup!$E$2,$A14,Lookup!$B$2),t7.3,5, FALSE)),"-",VLOOKUP(CONCATENATE(Lookup!$E$2,$A14,Lookup!$B$2),t7.3,5, FALSE))</f>
        <v>145</v>
      </c>
      <c r="G14" s="16">
        <f>IF(ISERROR(VLOOKUP(CONCATENATE(Lookup!$E$2,$A14,Lookup!$B$2),t7.3,6, FALSE)),"-",VLOOKUP(CONCATENATE(Lookup!$E$2,$A14,Lookup!$B$2),t7.3,6, FALSE))</f>
        <v>1618</v>
      </c>
      <c r="H14" s="16">
        <f>IF(ISERROR(VLOOKUP(CONCATENATE(Lookup!$E$2,$A14,Lookup!$B$2),t7.3,7, FALSE)),"-",VLOOKUP(CONCATENATE(Lookup!$E$2,$A14,Lookup!$B$2),t7.3,7, FALSE))</f>
        <v>22</v>
      </c>
      <c r="I14" s="16" t="str">
        <f>IF(ISERROR(VLOOKUP(CONCATENATE(Lookup!$E$2,$A14,Lookup!$B$2),t7.3,8, FALSE)),"-",VLOOKUP(CONCATENATE(Lookup!$E$2,$A14,Lookup!$B$2),t7.3,8, FALSE))</f>
        <v>-</v>
      </c>
      <c r="J14" s="16" t="s">
        <v>30</v>
      </c>
      <c r="K14" s="17">
        <f>IF(ISERROR(VLOOKUP(CONCATENATE(Lookup!$E$2,$A14,Lookup!$B$2),t7.3,9, FALSE)),"-",VLOOKUP(CONCATENATE(Lookup!$E$2,$A14,Lookup!$B$2),t7.3,9, FALSE))</f>
        <v>0.11104941699055999</v>
      </c>
      <c r="L14" s="17">
        <f>IF(ISERROR(VLOOKUP(CONCATENATE(Lookup!$E$2,$A14,Lookup!$B$2),t7.3,10, FALSE)),"-",VLOOKUP(CONCATENATE(Lookup!$E$2,$A14,Lookup!$B$2),t7.3,10, FALSE))</f>
        <v>0.77734591893392502</v>
      </c>
      <c r="M14" s="17">
        <f>IF(ISERROR(VLOOKUP(CONCATENATE(Lookup!$E$2,$A14,Lookup!$B$2),t7.3,11, FALSE)),"-",VLOOKUP(CONCATENATE(Lookup!$E$2,$A14,Lookup!$B$2),t7.3,11, FALSE))</f>
        <v>8.0510827318156508</v>
      </c>
      <c r="N14" s="17">
        <f>IF(ISERROR(VLOOKUP(CONCATENATE(Lookup!$E$2,$A14,Lookup!$B$2),t7.3,12, FALSE)),"-",VLOOKUP(CONCATENATE(Lookup!$E$2,$A14,Lookup!$B$2),t7.3,12, FALSE))</f>
        <v>89.8389783453636</v>
      </c>
      <c r="O14" s="17">
        <f>IF(ISERROR(VLOOKUP(CONCATENATE(Lookup!$E$2,$A14,Lookup!$B$2),t7.3,13, FALSE)),"-",VLOOKUP(CONCATENATE(Lookup!$E$2,$A14,Lookup!$B$2),t7.3,13, FALSE))</f>
        <v>1.2215435868961599</v>
      </c>
    </row>
    <row r="15" spans="1:15" s="3" customFormat="1" ht="12.75" x14ac:dyDescent="0.2">
      <c r="A15" s="4" t="s">
        <v>76</v>
      </c>
      <c r="B15" s="3" t="s">
        <v>11</v>
      </c>
      <c r="C15" s="16">
        <f>IF(ISERROR(VLOOKUP(CONCATENATE(Lookup!$E$2,$A15,Lookup!$B$2),t7.3,2, FALSE)),"-",VLOOKUP(CONCATENATE(Lookup!$E$2,$A15,Lookup!$B$2),t7.3,2, FALSE))</f>
        <v>4008</v>
      </c>
      <c r="D15" s="16">
        <f>IF(ISERROR(VLOOKUP(CONCATENATE(Lookup!$E$2,$A15,Lookup!$B$2),t7.3,3, FALSE)),"-",VLOOKUP(CONCATENATE(Lookup!$E$2,$A15,Lookup!$B$2),t7.3,3, FALSE))</f>
        <v>20</v>
      </c>
      <c r="E15" s="16">
        <f>IF(ISERROR(VLOOKUP(CONCATENATE(Lookup!$E$2,$A15,Lookup!$B$2),t7.3,4, FALSE)),"-",VLOOKUP(CONCATENATE(Lookup!$E$2,$A15,Lookup!$B$2),t7.3,4, FALSE))</f>
        <v>45</v>
      </c>
      <c r="F15" s="16">
        <f>IF(ISERROR(VLOOKUP(CONCATENATE(Lookup!$E$2,$A15,Lookup!$B$2),t7.3,5, FALSE)),"-",VLOOKUP(CONCATENATE(Lookup!$E$2,$A15,Lookup!$B$2),t7.3,5, FALSE))</f>
        <v>289</v>
      </c>
      <c r="G15" s="16">
        <f>IF(ISERROR(VLOOKUP(CONCATENATE(Lookup!$E$2,$A15,Lookup!$B$2),t7.3,6, FALSE)),"-",VLOOKUP(CONCATENATE(Lookup!$E$2,$A15,Lookup!$B$2),t7.3,6, FALSE))</f>
        <v>3634</v>
      </c>
      <c r="H15" s="16">
        <f>IF(ISERROR(VLOOKUP(CONCATENATE(Lookup!$E$2,$A15,Lookup!$B$2),t7.3,7, FALSE)),"-",VLOOKUP(CONCATENATE(Lookup!$E$2,$A15,Lookup!$B$2),t7.3,7, FALSE))</f>
        <v>20</v>
      </c>
      <c r="I15" s="16" t="str">
        <f>IF(ISERROR(VLOOKUP(CONCATENATE(Lookup!$E$2,$A15,Lookup!$B$2),t7.3,8, FALSE)),"-",VLOOKUP(CONCATENATE(Lookup!$E$2,$A15,Lookup!$B$2),t7.3,8, FALSE))</f>
        <v>-</v>
      </c>
      <c r="J15" s="16" t="s">
        <v>30</v>
      </c>
      <c r="K15" s="17">
        <f>IF(ISERROR(VLOOKUP(CONCATENATE(Lookup!$E$2,$A15,Lookup!$B$2),t7.3,9, FALSE)),"-",VLOOKUP(CONCATENATE(Lookup!$E$2,$A15,Lookup!$B$2),t7.3,9, FALSE))</f>
        <v>0.49900199600798401</v>
      </c>
      <c r="L15" s="17">
        <f>IF(ISERROR(VLOOKUP(CONCATENATE(Lookup!$E$2,$A15,Lookup!$B$2),t7.3,10, FALSE)),"-",VLOOKUP(CONCATENATE(Lookup!$E$2,$A15,Lookup!$B$2),t7.3,10, FALSE))</f>
        <v>1.1227544910179601</v>
      </c>
      <c r="M15" s="17">
        <f>IF(ISERROR(VLOOKUP(CONCATENATE(Lookup!$E$2,$A15,Lookup!$B$2),t7.3,11, FALSE)),"-",VLOOKUP(CONCATENATE(Lookup!$E$2,$A15,Lookup!$B$2),t7.3,11, FALSE))</f>
        <v>7.2105788423153596</v>
      </c>
      <c r="N15" s="17">
        <f>IF(ISERROR(VLOOKUP(CONCATENATE(Lookup!$E$2,$A15,Lookup!$B$2),t7.3,12, FALSE)),"-",VLOOKUP(CONCATENATE(Lookup!$E$2,$A15,Lookup!$B$2),t7.3,12, FALSE))</f>
        <v>90.668662674650705</v>
      </c>
      <c r="O15" s="17">
        <f>IF(ISERROR(VLOOKUP(CONCATENATE(Lookup!$E$2,$A15,Lookup!$B$2),t7.3,13, FALSE)),"-",VLOOKUP(CONCATENATE(Lookup!$E$2,$A15,Lookup!$B$2),t7.3,13, FALSE))</f>
        <v>0.49900199600798401</v>
      </c>
    </row>
    <row r="16" spans="1:15" s="3" customFormat="1" ht="12.75" x14ac:dyDescent="0.2">
      <c r="A16" s="4" t="s">
        <v>77</v>
      </c>
      <c r="B16" s="3" t="s">
        <v>12</v>
      </c>
      <c r="C16" s="16">
        <f>IF(ISERROR(VLOOKUP(CONCATENATE(Lookup!$E$2,$A16,Lookup!$B$2),t7.3,2, FALSE)),"-",VLOOKUP(CONCATENATE(Lookup!$E$2,$A16,Lookup!$B$2),t7.3,2, FALSE))</f>
        <v>7472</v>
      </c>
      <c r="D16" s="16">
        <f>IF(ISERROR(VLOOKUP(CONCATENATE(Lookup!$E$2,$A16,Lookup!$B$2),t7.3,3, FALSE)),"-",VLOOKUP(CONCATENATE(Lookup!$E$2,$A16,Lookup!$B$2),t7.3,3, FALSE))</f>
        <v>28</v>
      </c>
      <c r="E16" s="16">
        <f>IF(ISERROR(VLOOKUP(CONCATENATE(Lookup!$E$2,$A16,Lookup!$B$2),t7.3,4, FALSE)),"-",VLOOKUP(CONCATENATE(Lookup!$E$2,$A16,Lookup!$B$2),t7.3,4, FALSE))</f>
        <v>38</v>
      </c>
      <c r="F16" s="16">
        <f>IF(ISERROR(VLOOKUP(CONCATENATE(Lookup!$E$2,$A16,Lookup!$B$2),t7.3,5, FALSE)),"-",VLOOKUP(CONCATENATE(Lookup!$E$2,$A16,Lookup!$B$2),t7.3,5, FALSE))</f>
        <v>432</v>
      </c>
      <c r="G16" s="16">
        <f>IF(ISERROR(VLOOKUP(CONCATENATE(Lookup!$E$2,$A16,Lookup!$B$2),t7.3,6, FALSE)),"-",VLOOKUP(CONCATENATE(Lookup!$E$2,$A16,Lookup!$B$2),t7.3,6, FALSE))</f>
        <v>6840</v>
      </c>
      <c r="H16" s="16">
        <f>IF(ISERROR(VLOOKUP(CONCATENATE(Lookup!$E$2,$A16,Lookup!$B$2),t7.3,7, FALSE)),"-",VLOOKUP(CONCATENATE(Lookup!$E$2,$A16,Lookup!$B$2),t7.3,7, FALSE))</f>
        <v>133</v>
      </c>
      <c r="I16" s="16">
        <f>IF(ISERROR(VLOOKUP(CONCATENATE(Lookup!$E$2,$A16,Lookup!$B$2),t7.3,8, FALSE)),"-",VLOOKUP(CONCATENATE(Lookup!$E$2,$A16,Lookup!$B$2),t7.3,8, FALSE))</f>
        <v>1</v>
      </c>
      <c r="J16" s="16" t="s">
        <v>30</v>
      </c>
      <c r="K16" s="17">
        <f>IF(ISERROR(VLOOKUP(CONCATENATE(Lookup!$E$2,$A16,Lookup!$B$2),t7.3,9, FALSE)),"-",VLOOKUP(CONCATENATE(Lookup!$E$2,$A16,Lookup!$B$2),t7.3,9, FALSE))</f>
        <v>0.37478249230357302</v>
      </c>
      <c r="L16" s="17">
        <f>IF(ISERROR(VLOOKUP(CONCATENATE(Lookup!$E$2,$A16,Lookup!$B$2),t7.3,10, FALSE)),"-",VLOOKUP(CONCATENATE(Lookup!$E$2,$A16,Lookup!$B$2),t7.3,10, FALSE))</f>
        <v>0.50863338241199296</v>
      </c>
      <c r="M16" s="17">
        <f>IF(ISERROR(VLOOKUP(CONCATENATE(Lookup!$E$2,$A16,Lookup!$B$2),t7.3,11, FALSE)),"-",VLOOKUP(CONCATENATE(Lookup!$E$2,$A16,Lookup!$B$2),t7.3,11, FALSE))</f>
        <v>5.7823584526837104</v>
      </c>
      <c r="N16" s="17">
        <f>IF(ISERROR(VLOOKUP(CONCATENATE(Lookup!$E$2,$A16,Lookup!$B$2),t7.3,12, FALSE)),"-",VLOOKUP(CONCATENATE(Lookup!$E$2,$A16,Lookup!$B$2),t7.3,12, FALSE))</f>
        <v>91.554008834158694</v>
      </c>
      <c r="O16" s="17">
        <f>IF(ISERROR(VLOOKUP(CONCATENATE(Lookup!$E$2,$A16,Lookup!$B$2),t7.3,13, FALSE)),"-",VLOOKUP(CONCATENATE(Lookup!$E$2,$A16,Lookup!$B$2),t7.3,13, FALSE))</f>
        <v>1.7802168384419701</v>
      </c>
    </row>
    <row r="17" spans="1:15" s="3" customFormat="1" ht="12.75" x14ac:dyDescent="0.2">
      <c r="A17" s="4" t="s">
        <v>78</v>
      </c>
      <c r="B17" s="3" t="s">
        <v>13</v>
      </c>
      <c r="C17" s="16">
        <f>IF(ISERROR(VLOOKUP(CONCATENATE(Lookup!$E$2,$A17,Lookup!$B$2),t7.3,2, FALSE)),"-",VLOOKUP(CONCATENATE(Lookup!$E$2,$A17,Lookup!$B$2),t7.3,2, FALSE))</f>
        <v>107</v>
      </c>
      <c r="D17" s="16" t="str">
        <f>IF(ISERROR(VLOOKUP(CONCATENATE(Lookup!$E$2,$A17,Lookup!$B$2),t7.3,3, FALSE)),"-",VLOOKUP(CONCATENATE(Lookup!$E$2,$A17,Lookup!$B$2),t7.3,3, FALSE))</f>
        <v>-</v>
      </c>
      <c r="E17" s="16" t="str">
        <f>IF(ISERROR(VLOOKUP(CONCATENATE(Lookup!$E$2,$A17,Lookup!$B$2),t7.3,4, FALSE)),"-",VLOOKUP(CONCATENATE(Lookup!$E$2,$A17,Lookup!$B$2),t7.3,4, FALSE))</f>
        <v>-</v>
      </c>
      <c r="F17" s="16">
        <f>IF(ISERROR(VLOOKUP(CONCATENATE(Lookup!$E$2,$A17,Lookup!$B$2),t7.3,5, FALSE)),"-",VLOOKUP(CONCATENATE(Lookup!$E$2,$A17,Lookup!$B$2),t7.3,5, FALSE))</f>
        <v>1</v>
      </c>
      <c r="G17" s="16">
        <f>IF(ISERROR(VLOOKUP(CONCATENATE(Lookup!$E$2,$A17,Lookup!$B$2),t7.3,6, FALSE)),"-",VLOOKUP(CONCATENATE(Lookup!$E$2,$A17,Lookup!$B$2),t7.3,6, FALSE))</f>
        <v>105</v>
      </c>
      <c r="H17" s="16">
        <f>IF(ISERROR(VLOOKUP(CONCATENATE(Lookup!$E$2,$A17,Lookup!$B$2),t7.3,7, FALSE)),"-",VLOOKUP(CONCATENATE(Lookup!$E$2,$A17,Lookup!$B$2),t7.3,7, FALSE))</f>
        <v>1</v>
      </c>
      <c r="I17" s="16" t="str">
        <f>IF(ISERROR(VLOOKUP(CONCATENATE(Lookup!$E$2,$A17,Lookup!$B$2),t7.3,8, FALSE)),"-",VLOOKUP(CONCATENATE(Lookup!$E$2,$A17,Lookup!$B$2),t7.3,8, FALSE))</f>
        <v>-</v>
      </c>
      <c r="J17" s="16" t="s">
        <v>30</v>
      </c>
      <c r="K17" s="17" t="str">
        <f>IF(ISERROR(VLOOKUP(CONCATENATE(Lookup!$E$2,$A17,Lookup!$B$2),t7.3,9, FALSE)),"-",VLOOKUP(CONCATENATE(Lookup!$E$2,$A17,Lookup!$B$2),t7.3,9, FALSE))</f>
        <v>-</v>
      </c>
      <c r="L17" s="17" t="str">
        <f>IF(ISERROR(VLOOKUP(CONCATENATE(Lookup!$E$2,$A17,Lookup!$B$2),t7.3,10, FALSE)),"-",VLOOKUP(CONCATENATE(Lookup!$E$2,$A17,Lookup!$B$2),t7.3,10, FALSE))</f>
        <v>-</v>
      </c>
      <c r="M17" s="17">
        <f>IF(ISERROR(VLOOKUP(CONCATENATE(Lookup!$E$2,$A17,Lookup!$B$2),t7.3,11, FALSE)),"-",VLOOKUP(CONCATENATE(Lookup!$E$2,$A17,Lookup!$B$2),t7.3,11, FALSE))</f>
        <v>0.934579439252336</v>
      </c>
      <c r="N17" s="17">
        <f>IF(ISERROR(VLOOKUP(CONCATENATE(Lookup!$E$2,$A17,Lookup!$B$2),t7.3,12, FALSE)),"-",VLOOKUP(CONCATENATE(Lookup!$E$2,$A17,Lookup!$B$2),t7.3,12, FALSE))</f>
        <v>98.130841121495294</v>
      </c>
      <c r="O17" s="17">
        <f>IF(ISERROR(VLOOKUP(CONCATENATE(Lookup!$E$2,$A17,Lookup!$B$2),t7.3,13, FALSE)),"-",VLOOKUP(CONCATENATE(Lookup!$E$2,$A17,Lookup!$B$2),t7.3,13, FALSE))</f>
        <v>0.934579439252336</v>
      </c>
    </row>
    <row r="18" spans="1:15" s="3" customFormat="1" ht="12.75" x14ac:dyDescent="0.2">
      <c r="A18" s="4" t="s">
        <v>79</v>
      </c>
      <c r="B18" s="3" t="s">
        <v>14</v>
      </c>
      <c r="C18" s="16">
        <f>IF(ISERROR(VLOOKUP(CONCATENATE(Lookup!$E$2,$A18,Lookup!$B$2),t7.3,2, FALSE)),"-",VLOOKUP(CONCATENATE(Lookup!$E$2,$A18,Lookup!$B$2),t7.3,2, FALSE))</f>
        <v>65</v>
      </c>
      <c r="D18" s="16" t="str">
        <f>IF(ISERROR(VLOOKUP(CONCATENATE(Lookup!$E$2,$A18,Lookup!$B$2),t7.3,3, FALSE)),"-",VLOOKUP(CONCATENATE(Lookup!$E$2,$A18,Lookup!$B$2),t7.3,3, FALSE))</f>
        <v>-</v>
      </c>
      <c r="E18" s="16" t="str">
        <f>IF(ISERROR(VLOOKUP(CONCATENATE(Lookup!$E$2,$A18,Lookup!$B$2),t7.3,4, FALSE)),"-",VLOOKUP(CONCATENATE(Lookup!$E$2,$A18,Lookup!$B$2),t7.3,4, FALSE))</f>
        <v>-</v>
      </c>
      <c r="F18" s="16">
        <f>IF(ISERROR(VLOOKUP(CONCATENATE(Lookup!$E$2,$A18,Lookup!$B$2),t7.3,5, FALSE)),"-",VLOOKUP(CONCATENATE(Lookup!$E$2,$A18,Lookup!$B$2),t7.3,5, FALSE))</f>
        <v>1</v>
      </c>
      <c r="G18" s="16">
        <f>IF(ISERROR(VLOOKUP(CONCATENATE(Lookup!$E$2,$A18,Lookup!$B$2),t7.3,6, FALSE)),"-",VLOOKUP(CONCATENATE(Lookup!$E$2,$A18,Lookup!$B$2),t7.3,6, FALSE))</f>
        <v>62</v>
      </c>
      <c r="H18" s="16">
        <f>IF(ISERROR(VLOOKUP(CONCATENATE(Lookup!$E$2,$A18,Lookup!$B$2),t7.3,7, FALSE)),"-",VLOOKUP(CONCATENATE(Lookup!$E$2,$A18,Lookup!$B$2),t7.3,7, FALSE))</f>
        <v>2</v>
      </c>
      <c r="I18" s="16" t="str">
        <f>IF(ISERROR(VLOOKUP(CONCATENATE(Lookup!$E$2,$A18,Lookup!$B$2),t7.3,8, FALSE)),"-",VLOOKUP(CONCATENATE(Lookup!$E$2,$A18,Lookup!$B$2),t7.3,8, FALSE))</f>
        <v>-</v>
      </c>
      <c r="J18" s="16" t="s">
        <v>30</v>
      </c>
      <c r="K18" s="17" t="str">
        <f>IF(ISERROR(VLOOKUP(CONCATENATE(Lookup!$E$2,$A18,Lookup!$B$2),t7.3,9, FALSE)),"-",VLOOKUP(CONCATENATE(Lookup!$E$2,$A18,Lookup!$B$2),t7.3,9, FALSE))</f>
        <v>-</v>
      </c>
      <c r="L18" s="17" t="str">
        <f>IF(ISERROR(VLOOKUP(CONCATENATE(Lookup!$E$2,$A18,Lookup!$B$2),t7.3,10, FALSE)),"-",VLOOKUP(CONCATENATE(Lookup!$E$2,$A18,Lookup!$B$2),t7.3,10, FALSE))</f>
        <v>-</v>
      </c>
      <c r="M18" s="17">
        <f>IF(ISERROR(VLOOKUP(CONCATENATE(Lookup!$E$2,$A18,Lookup!$B$2),t7.3,11, FALSE)),"-",VLOOKUP(CONCATENATE(Lookup!$E$2,$A18,Lookup!$B$2),t7.3,11, FALSE))</f>
        <v>1.5384615384615301</v>
      </c>
      <c r="N18" s="17">
        <f>IF(ISERROR(VLOOKUP(CONCATENATE(Lookup!$E$2,$A18,Lookup!$B$2),t7.3,12, FALSE)),"-",VLOOKUP(CONCATENATE(Lookup!$E$2,$A18,Lookup!$B$2),t7.3,12, FALSE))</f>
        <v>95.384615384615302</v>
      </c>
      <c r="O18" s="17">
        <f>IF(ISERROR(VLOOKUP(CONCATENATE(Lookup!$E$2,$A18,Lookup!$B$2),t7.3,13, FALSE)),"-",VLOOKUP(CONCATENATE(Lookup!$E$2,$A18,Lookup!$B$2),t7.3,13, FALSE))</f>
        <v>3.07692307692307</v>
      </c>
    </row>
    <row r="19" spans="1:15" s="3" customFormat="1" ht="12.75" x14ac:dyDescent="0.2">
      <c r="A19" s="4" t="s">
        <v>80</v>
      </c>
      <c r="B19" s="3" t="s">
        <v>15</v>
      </c>
      <c r="C19" s="16">
        <f>IF(ISERROR(VLOOKUP(CONCATENATE(Lookup!$E$2,$A19,Lookup!$B$2),t7.3,2, FALSE)),"-",VLOOKUP(CONCATENATE(Lookup!$E$2,$A19,Lookup!$B$2),t7.3,2, FALSE))</f>
        <v>3214</v>
      </c>
      <c r="D19" s="16">
        <f>IF(ISERROR(VLOOKUP(CONCATENATE(Lookup!$E$2,$A19,Lookup!$B$2),t7.3,3, FALSE)),"-",VLOOKUP(CONCATENATE(Lookup!$E$2,$A19,Lookup!$B$2),t7.3,3, FALSE))</f>
        <v>17</v>
      </c>
      <c r="E19" s="16">
        <f>IF(ISERROR(VLOOKUP(CONCATENATE(Lookup!$E$2,$A19,Lookup!$B$2),t7.3,4, FALSE)),"-",VLOOKUP(CONCATENATE(Lookup!$E$2,$A19,Lookup!$B$2),t7.3,4, FALSE))</f>
        <v>42</v>
      </c>
      <c r="F19" s="16">
        <f>IF(ISERROR(VLOOKUP(CONCATENATE(Lookup!$E$2,$A19,Lookup!$B$2),t7.3,5, FALSE)),"-",VLOOKUP(CONCATENATE(Lookup!$E$2,$A19,Lookup!$B$2),t7.3,5, FALSE))</f>
        <v>287</v>
      </c>
      <c r="G19" s="16">
        <f>IF(ISERROR(VLOOKUP(CONCATENATE(Lookup!$E$2,$A19,Lookup!$B$2),t7.3,6, FALSE)),"-",VLOOKUP(CONCATENATE(Lookup!$E$2,$A19,Lookup!$B$2),t7.3,6, FALSE))</f>
        <v>2809</v>
      </c>
      <c r="H19" s="16">
        <f>IF(ISERROR(VLOOKUP(CONCATENATE(Lookup!$E$2,$A19,Lookup!$B$2),t7.3,7, FALSE)),"-",VLOOKUP(CONCATENATE(Lookup!$E$2,$A19,Lookup!$B$2),t7.3,7, FALSE))</f>
        <v>59</v>
      </c>
      <c r="I19" s="16" t="str">
        <f>IF(ISERROR(VLOOKUP(CONCATENATE(Lookup!$E$2,$A19,Lookup!$B$2),t7.3,8, FALSE)),"-",VLOOKUP(CONCATENATE(Lookup!$E$2,$A19,Lookup!$B$2),t7.3,8, FALSE))</f>
        <v>-</v>
      </c>
      <c r="J19" s="16" t="s">
        <v>30</v>
      </c>
      <c r="K19" s="17">
        <f>IF(ISERROR(VLOOKUP(CONCATENATE(Lookup!$E$2,$A19,Lookup!$B$2),t7.3,9, FALSE)),"-",VLOOKUP(CONCATENATE(Lookup!$E$2,$A19,Lookup!$B$2),t7.3,9, FALSE))</f>
        <v>0.52893590541381397</v>
      </c>
      <c r="L19" s="17">
        <f>IF(ISERROR(VLOOKUP(CONCATENATE(Lookup!$E$2,$A19,Lookup!$B$2),t7.3,10, FALSE)),"-",VLOOKUP(CONCATENATE(Lookup!$E$2,$A19,Lookup!$B$2),t7.3,10, FALSE))</f>
        <v>1.30678282514001</v>
      </c>
      <c r="M19" s="17">
        <f>IF(ISERROR(VLOOKUP(CONCATENATE(Lookup!$E$2,$A19,Lookup!$B$2),t7.3,11, FALSE)),"-",VLOOKUP(CONCATENATE(Lookup!$E$2,$A19,Lookup!$B$2),t7.3,11, FALSE))</f>
        <v>8.9296826384567503</v>
      </c>
      <c r="N19" s="17">
        <f>IF(ISERROR(VLOOKUP(CONCATENATE(Lookup!$E$2,$A19,Lookup!$B$2),t7.3,12, FALSE)),"-",VLOOKUP(CONCATENATE(Lookup!$E$2,$A19,Lookup!$B$2),t7.3,12, FALSE))</f>
        <v>87.398879900435503</v>
      </c>
      <c r="O19" s="17">
        <f>IF(ISERROR(VLOOKUP(CONCATENATE(Lookup!$E$2,$A19,Lookup!$B$2),t7.3,13, FALSE)),"-",VLOOKUP(CONCATENATE(Lookup!$E$2,$A19,Lookup!$B$2),t7.3,13, FALSE))</f>
        <v>1.8357187305538201</v>
      </c>
    </row>
    <row r="20" spans="1:15" s="3" customFormat="1" ht="12.75" x14ac:dyDescent="0.2">
      <c r="A20" s="4" t="s">
        <v>81</v>
      </c>
      <c r="B20" s="3" t="s">
        <v>16</v>
      </c>
      <c r="C20" s="16">
        <f>IF(ISERROR(VLOOKUP(CONCATENATE(Lookup!$E$2,$A20,Lookup!$B$2),t7.3,2, FALSE)),"-",VLOOKUP(CONCATENATE(Lookup!$E$2,$A20,Lookup!$B$2),t7.3,2, FALSE))</f>
        <v>133</v>
      </c>
      <c r="D20" s="16" t="str">
        <f>IF(ISERROR(VLOOKUP(CONCATENATE(Lookup!$E$2,$A20,Lookup!$B$2),t7.3,3, FALSE)),"-",VLOOKUP(CONCATENATE(Lookup!$E$2,$A20,Lookup!$B$2),t7.3,3, FALSE))</f>
        <v>-</v>
      </c>
      <c r="E20" s="16" t="str">
        <f>IF(ISERROR(VLOOKUP(CONCATENATE(Lookup!$E$2,$A20,Lookup!$B$2),t7.3,4, FALSE)),"-",VLOOKUP(CONCATENATE(Lookup!$E$2,$A20,Lookup!$B$2),t7.3,4, FALSE))</f>
        <v>-</v>
      </c>
      <c r="F20" s="16">
        <f>IF(ISERROR(VLOOKUP(CONCATENATE(Lookup!$E$2,$A20,Lookup!$B$2),t7.3,5, FALSE)),"-",VLOOKUP(CONCATENATE(Lookup!$E$2,$A20,Lookup!$B$2),t7.3,5, FALSE))</f>
        <v>6</v>
      </c>
      <c r="G20" s="16">
        <f>IF(ISERROR(VLOOKUP(CONCATENATE(Lookup!$E$2,$A20,Lookup!$B$2),t7.3,6, FALSE)),"-",VLOOKUP(CONCATENATE(Lookup!$E$2,$A20,Lookup!$B$2),t7.3,6, FALSE))</f>
        <v>127</v>
      </c>
      <c r="H20" s="16" t="str">
        <f>IF(ISERROR(VLOOKUP(CONCATENATE(Lookup!$E$2,$A20,Lookup!$B$2),t7.3,7, FALSE)),"-",VLOOKUP(CONCATENATE(Lookup!$E$2,$A20,Lookup!$B$2),t7.3,7, FALSE))</f>
        <v>-</v>
      </c>
      <c r="I20" s="16" t="str">
        <f>IF(ISERROR(VLOOKUP(CONCATENATE(Lookup!$E$2,$A20,Lookup!$B$2),t7.3,8, FALSE)),"-",VLOOKUP(CONCATENATE(Lookup!$E$2,$A20,Lookup!$B$2),t7.3,8, FALSE))</f>
        <v>-</v>
      </c>
      <c r="J20" s="16" t="s">
        <v>30</v>
      </c>
      <c r="K20" s="17" t="str">
        <f>IF(ISERROR(VLOOKUP(CONCATENATE(Lookup!$E$2,$A20,Lookup!$B$2),t7.3,9, FALSE)),"-",VLOOKUP(CONCATENATE(Lookup!$E$2,$A20,Lookup!$B$2),t7.3,9, FALSE))</f>
        <v>-</v>
      </c>
      <c r="L20" s="17" t="str">
        <f>IF(ISERROR(VLOOKUP(CONCATENATE(Lookup!$E$2,$A20,Lookup!$B$2),t7.3,10, FALSE)),"-",VLOOKUP(CONCATENATE(Lookup!$E$2,$A20,Lookup!$B$2),t7.3,10, FALSE))</f>
        <v>-</v>
      </c>
      <c r="M20" s="17">
        <f>IF(ISERROR(VLOOKUP(CONCATENATE(Lookup!$E$2,$A20,Lookup!$B$2),t7.3,11, FALSE)),"-",VLOOKUP(CONCATENATE(Lookup!$E$2,$A20,Lookup!$B$2),t7.3,11, FALSE))</f>
        <v>4.5112781954887202</v>
      </c>
      <c r="N20" s="17">
        <f>IF(ISERROR(VLOOKUP(CONCATENATE(Lookup!$E$2,$A20,Lookup!$B$2),t7.3,12, FALSE)),"-",VLOOKUP(CONCATENATE(Lookup!$E$2,$A20,Lookup!$B$2),t7.3,12, FALSE))</f>
        <v>95.488721804511201</v>
      </c>
      <c r="O20" s="17" t="str">
        <f>IF(ISERROR(VLOOKUP(CONCATENATE(Lookup!$E$2,$A20,Lookup!$B$2),t7.3,13, FALSE)),"-",VLOOKUP(CONCATENATE(Lookup!$E$2,$A20,Lookup!$B$2),t7.3,13, FALSE))</f>
        <v>-</v>
      </c>
    </row>
    <row r="21" spans="1:15" s="3" customFormat="1" ht="12.75" x14ac:dyDescent="0.2">
      <c r="A21" s="4" t="s">
        <v>2</v>
      </c>
      <c r="B21" s="5" t="s">
        <v>2</v>
      </c>
      <c r="C21" s="18">
        <f>IF(ISERROR(VLOOKUP(CONCATENATE(Lookup!$E$2,$A21,Lookup!$B$2),t7.3,2, FALSE)),"-",VLOOKUP(CONCATENATE(Lookup!$E$2,$A21,Lookup!$B$2),t7.3,2, FALSE))</f>
        <v>44835</v>
      </c>
      <c r="D21" s="18">
        <f>IF(ISERROR(VLOOKUP(CONCATENATE(Lookup!$E$2,$A21,Lookup!$B$2),t7.3,3, FALSE)),"-",VLOOKUP(CONCATENATE(Lookup!$E$2,$A21,Lookup!$B$2),t7.3,3, FALSE))</f>
        <v>169</v>
      </c>
      <c r="E21" s="18">
        <f>IF(ISERROR(VLOOKUP(CONCATENATE(Lookup!$E$2,$A21,Lookup!$B$2),t7.3,4, FALSE)),"-",VLOOKUP(CONCATENATE(Lookup!$E$2,$A21,Lookup!$B$2),t7.3,4, FALSE))</f>
        <v>386</v>
      </c>
      <c r="F21" s="18">
        <f>IF(ISERROR(VLOOKUP(CONCATENATE(Lookup!$E$2,$A21,Lookup!$B$2),t7.3,5, FALSE)),"-",VLOOKUP(CONCATENATE(Lookup!$E$2,$A21,Lookup!$B$2),t7.3,5, FALSE))</f>
        <v>3300</v>
      </c>
      <c r="G21" s="18">
        <f>IF(ISERROR(VLOOKUP(CONCATENATE(Lookup!$E$2,$A21,Lookup!$B$2),t7.3,6, FALSE)),"-",VLOOKUP(CONCATENATE(Lookup!$E$2,$A21,Lookup!$B$2),t7.3,6, FALSE))</f>
        <v>40486</v>
      </c>
      <c r="H21" s="18">
        <f>IF(ISERROR(VLOOKUP(CONCATENATE(Lookup!$E$2,$A21,Lookup!$B$2),t7.3,7, FALSE)),"-",VLOOKUP(CONCATENATE(Lookup!$E$2,$A21,Lookup!$B$2),t7.3,7, FALSE))</f>
        <v>490</v>
      </c>
      <c r="I21" s="18">
        <f>IF(ISERROR(VLOOKUP(CONCATENATE(Lookup!$E$2,$A21,Lookup!$B$2),t7.3,8, FALSE)),"-",VLOOKUP(CONCATENATE(Lookup!$E$2,$A21,Lookup!$B$2),t7.3,8, FALSE))</f>
        <v>4</v>
      </c>
      <c r="J21" s="18" t="s">
        <v>30</v>
      </c>
      <c r="K21" s="19">
        <f>IF(ISERROR(VLOOKUP(CONCATENATE(Lookup!$E$2,$A21,Lookup!$B$2),t7.3,9, FALSE)),"-",VLOOKUP(CONCATENATE(Lookup!$E$2,$A21,Lookup!$B$2),t7.3,9, FALSE))</f>
        <v>0.37697129218621001</v>
      </c>
      <c r="L21" s="19">
        <f>IF(ISERROR(VLOOKUP(CONCATENATE(Lookup!$E$2,$A21,Lookup!$B$2),t7.3,10, FALSE)),"-",VLOOKUP(CONCATENATE(Lookup!$E$2,$A21,Lookup!$B$2),t7.3,10, FALSE))</f>
        <v>0.861011353750752</v>
      </c>
      <c r="M21" s="19">
        <f>IF(ISERROR(VLOOKUP(CONCATENATE(Lookup!$E$2,$A21,Lookup!$B$2),t7.3,11, FALSE)),"-",VLOOKUP(CONCATENATE(Lookup!$E$2,$A21,Lookup!$B$2),t7.3,11, FALSE))</f>
        <v>7.3609778947603202</v>
      </c>
      <c r="N21" s="19">
        <f>IF(ISERROR(VLOOKUP(CONCATENATE(Lookup!$E$2,$A21,Lookup!$B$2),t7.3,12, FALSE)),"-",VLOOKUP(CONCATENATE(Lookup!$E$2,$A21,Lookup!$B$2),t7.3,12, FALSE))</f>
        <v>90.308045771898904</v>
      </c>
      <c r="O21" s="19">
        <f>IF(ISERROR(VLOOKUP(CONCATENATE(Lookup!$E$2,$A21,Lookup!$B$2),t7.3,13, FALSE)),"-",VLOOKUP(CONCATENATE(Lookup!$E$2,$A21,Lookup!$B$2),t7.3,13, FALSE))</f>
        <v>1.0929936874038</v>
      </c>
    </row>
    <row r="22" spans="1:15" s="3" customFormat="1" ht="12.75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">
      <c r="B23" s="12" t="s">
        <v>1973</v>
      </c>
    </row>
    <row r="24" spans="1:15" x14ac:dyDescent="0.2">
      <c r="B24" s="13" t="s">
        <v>2077</v>
      </c>
    </row>
    <row r="25" spans="1:15" x14ac:dyDescent="0.2">
      <c r="B25" s="12" t="s">
        <v>104</v>
      </c>
    </row>
    <row r="26" spans="1:15" x14ac:dyDescent="0.2">
      <c r="B26" s="13" t="s">
        <v>90</v>
      </c>
    </row>
    <row r="27" spans="1:15" x14ac:dyDescent="0.2">
      <c r="B27" s="12" t="s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3</xdr:col>
                    <xdr:colOff>476250</xdr:colOff>
                    <xdr:row>3</xdr:row>
                    <xdr:rowOff>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Drop Down 3">
              <controlPr defaultSize="0" autoLine="0" autoPict="0">
                <anchor moveWithCells="1">
                  <from>
                    <xdr:col>1</xdr:col>
                    <xdr:colOff>457200</xdr:colOff>
                    <xdr:row>3</xdr:row>
                    <xdr:rowOff>0</xdr:rowOff>
                  </from>
                  <to>
                    <xdr:col>1</xdr:col>
                    <xdr:colOff>1533525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A35F-5FC7-4EF1-8E52-AAC26B5FB28B}">
  <dimension ref="A1:M897"/>
  <sheetViews>
    <sheetView zoomScale="90" zoomScaleNormal="90" workbookViewId="0"/>
  </sheetViews>
  <sheetFormatPr defaultRowHeight="15" x14ac:dyDescent="0.25"/>
  <cols>
    <col min="1" max="1" width="49" bestFit="1" customWidth="1"/>
    <col min="2" max="13" width="9.140625" style="29"/>
  </cols>
  <sheetData>
    <row r="1" spans="1:13" x14ac:dyDescent="0.25">
      <c r="A1" t="s">
        <v>83</v>
      </c>
      <c r="B1" s="29" t="s">
        <v>84</v>
      </c>
      <c r="C1" s="29" t="s">
        <v>32</v>
      </c>
      <c r="D1" s="29" t="s">
        <v>33</v>
      </c>
      <c r="E1" s="29" t="s">
        <v>34</v>
      </c>
      <c r="F1" s="29" t="s">
        <v>35</v>
      </c>
      <c r="G1" s="29" t="s">
        <v>93</v>
      </c>
      <c r="H1" s="29" t="s">
        <v>94</v>
      </c>
      <c r="I1" s="29" t="s">
        <v>95</v>
      </c>
      <c r="J1" s="29" t="s">
        <v>96</v>
      </c>
      <c r="K1" s="29" t="s">
        <v>97</v>
      </c>
      <c r="L1" s="29" t="s">
        <v>98</v>
      </c>
      <c r="M1" s="29" t="s">
        <v>99</v>
      </c>
    </row>
    <row r="2" spans="1:13" x14ac:dyDescent="0.25">
      <c r="A2" t="s">
        <v>170</v>
      </c>
      <c r="B2" s="29">
        <v>3584</v>
      </c>
      <c r="C2" s="29">
        <v>21</v>
      </c>
      <c r="D2" s="29">
        <v>30</v>
      </c>
      <c r="E2" s="29">
        <v>268</v>
      </c>
      <c r="F2" s="29">
        <v>3225</v>
      </c>
      <c r="G2" s="29">
        <v>40</v>
      </c>
      <c r="H2" s="29" t="s">
        <v>2072</v>
      </c>
      <c r="I2" s="29">
        <v>0.5859375</v>
      </c>
      <c r="J2" s="29">
        <v>0.83705357142857095</v>
      </c>
      <c r="K2" s="29">
        <v>7.4776785714285703</v>
      </c>
      <c r="L2" s="29">
        <v>89.983258928571402</v>
      </c>
      <c r="M2" s="29">
        <v>1.1160714285714199</v>
      </c>
    </row>
    <row r="3" spans="1:13" x14ac:dyDescent="0.25">
      <c r="A3" t="s">
        <v>171</v>
      </c>
      <c r="B3" s="29">
        <v>124</v>
      </c>
      <c r="C3" s="29">
        <v>7</v>
      </c>
      <c r="D3" s="29">
        <v>4</v>
      </c>
      <c r="E3" s="29">
        <v>58</v>
      </c>
      <c r="F3" s="29">
        <v>55</v>
      </c>
      <c r="G3" s="29" t="s">
        <v>2072</v>
      </c>
      <c r="H3" s="29" t="s">
        <v>2072</v>
      </c>
      <c r="I3" s="29">
        <v>5.6451612903225801</v>
      </c>
      <c r="J3" s="29">
        <v>3.2258064516128999</v>
      </c>
      <c r="K3" s="29">
        <v>46.774193548386997</v>
      </c>
      <c r="L3" s="29">
        <v>44.354838709677402</v>
      </c>
      <c r="M3" s="29" t="s">
        <v>2072</v>
      </c>
    </row>
    <row r="4" spans="1:13" x14ac:dyDescent="0.25">
      <c r="A4" t="s">
        <v>172</v>
      </c>
      <c r="B4" s="29">
        <v>3460</v>
      </c>
      <c r="C4" s="29">
        <v>14</v>
      </c>
      <c r="D4" s="29">
        <v>26</v>
      </c>
      <c r="E4" s="29">
        <v>210</v>
      </c>
      <c r="F4" s="29">
        <v>3170</v>
      </c>
      <c r="G4" s="29">
        <v>40</v>
      </c>
      <c r="H4" s="29" t="s">
        <v>2072</v>
      </c>
      <c r="I4" s="29">
        <v>0.40462427745664697</v>
      </c>
      <c r="J4" s="29">
        <v>0.75144508670520205</v>
      </c>
      <c r="K4" s="29">
        <v>6.0693641618497098</v>
      </c>
      <c r="L4" s="29">
        <v>91.618497109826507</v>
      </c>
      <c r="M4" s="29">
        <v>1.15606936416184</v>
      </c>
    </row>
    <row r="5" spans="1:13" x14ac:dyDescent="0.25">
      <c r="A5" t="s">
        <v>173</v>
      </c>
      <c r="B5" s="29">
        <v>1042</v>
      </c>
      <c r="C5" s="29">
        <v>2</v>
      </c>
      <c r="D5" s="29" t="s">
        <v>2072</v>
      </c>
      <c r="E5" s="29">
        <v>60</v>
      </c>
      <c r="F5" s="29">
        <v>914</v>
      </c>
      <c r="G5" s="29">
        <v>66</v>
      </c>
      <c r="H5" s="29" t="s">
        <v>2072</v>
      </c>
      <c r="I5" s="29">
        <v>0.19193857965451</v>
      </c>
      <c r="J5" s="29" t="s">
        <v>2072</v>
      </c>
      <c r="K5" s="29">
        <v>5.7581573896353104</v>
      </c>
      <c r="L5" s="29">
        <v>87.715930902111296</v>
      </c>
      <c r="M5" s="29">
        <v>6.3339731285988403</v>
      </c>
    </row>
    <row r="6" spans="1:13" x14ac:dyDescent="0.25">
      <c r="A6" t="s">
        <v>174</v>
      </c>
      <c r="B6" s="29">
        <v>52</v>
      </c>
      <c r="C6" s="29">
        <v>2</v>
      </c>
      <c r="D6" s="29" t="s">
        <v>2072</v>
      </c>
      <c r="E6" s="29">
        <v>18</v>
      </c>
      <c r="F6" s="29">
        <v>32</v>
      </c>
      <c r="G6" s="29" t="s">
        <v>2072</v>
      </c>
      <c r="H6" s="29" t="s">
        <v>2072</v>
      </c>
      <c r="I6" s="29">
        <v>3.84615384615384</v>
      </c>
      <c r="J6" s="29" t="s">
        <v>2072</v>
      </c>
      <c r="K6" s="29">
        <v>34.615384615384599</v>
      </c>
      <c r="L6" s="29">
        <v>61.538461538461497</v>
      </c>
      <c r="M6" s="29" t="s">
        <v>2072</v>
      </c>
    </row>
    <row r="7" spans="1:13" x14ac:dyDescent="0.25">
      <c r="A7" t="s">
        <v>175</v>
      </c>
      <c r="B7" s="29">
        <v>990</v>
      </c>
      <c r="C7" s="29" t="s">
        <v>2072</v>
      </c>
      <c r="D7" s="29" t="s">
        <v>2072</v>
      </c>
      <c r="E7" s="29">
        <v>42</v>
      </c>
      <c r="F7" s="29">
        <v>882</v>
      </c>
      <c r="G7" s="29">
        <v>66</v>
      </c>
      <c r="H7" s="29" t="s">
        <v>2072</v>
      </c>
      <c r="I7" s="29" t="s">
        <v>2072</v>
      </c>
      <c r="J7" s="29" t="s">
        <v>2072</v>
      </c>
      <c r="K7" s="29">
        <v>4.2424242424242404</v>
      </c>
      <c r="L7" s="29">
        <v>89.090909090909093</v>
      </c>
      <c r="M7" s="29">
        <v>6.6666666666666599</v>
      </c>
    </row>
    <row r="8" spans="1:13" x14ac:dyDescent="0.25">
      <c r="A8" t="s">
        <v>176</v>
      </c>
      <c r="B8" s="29">
        <v>1380</v>
      </c>
      <c r="C8" s="29" t="s">
        <v>2072</v>
      </c>
      <c r="D8" s="29">
        <v>5</v>
      </c>
      <c r="E8" s="29">
        <v>90</v>
      </c>
      <c r="F8" s="29">
        <v>1267</v>
      </c>
      <c r="G8" s="29">
        <v>16</v>
      </c>
      <c r="H8" s="29">
        <v>2</v>
      </c>
      <c r="I8" s="29" t="s">
        <v>2072</v>
      </c>
      <c r="J8" s="29">
        <v>0.36284470246734302</v>
      </c>
      <c r="K8" s="29">
        <v>6.5312046444121901</v>
      </c>
      <c r="L8" s="29">
        <v>91.944847605224894</v>
      </c>
      <c r="M8" s="29">
        <v>1.1611030478955</v>
      </c>
    </row>
    <row r="9" spans="1:13" x14ac:dyDescent="0.25">
      <c r="A9" t="s">
        <v>177</v>
      </c>
      <c r="B9" s="29">
        <v>36</v>
      </c>
      <c r="C9" s="29" t="s">
        <v>2072</v>
      </c>
      <c r="D9" s="29" t="s">
        <v>2072</v>
      </c>
      <c r="E9" s="29">
        <v>30</v>
      </c>
      <c r="F9" s="29">
        <v>6</v>
      </c>
      <c r="G9" s="29" t="s">
        <v>2072</v>
      </c>
      <c r="H9" s="29" t="s">
        <v>2072</v>
      </c>
      <c r="I9" s="29" t="s">
        <v>2072</v>
      </c>
      <c r="J9" s="29" t="s">
        <v>2072</v>
      </c>
      <c r="K9" s="29">
        <v>83.3333333333333</v>
      </c>
      <c r="L9" s="29">
        <v>16.6666666666666</v>
      </c>
      <c r="M9" s="29" t="s">
        <v>2072</v>
      </c>
    </row>
    <row r="10" spans="1:13" x14ac:dyDescent="0.25">
      <c r="A10" t="s">
        <v>178</v>
      </c>
      <c r="B10" s="29">
        <v>1344</v>
      </c>
      <c r="C10" s="29" t="s">
        <v>2072</v>
      </c>
      <c r="D10" s="29">
        <v>5</v>
      </c>
      <c r="E10" s="29">
        <v>60</v>
      </c>
      <c r="F10" s="29">
        <v>1261</v>
      </c>
      <c r="G10" s="29">
        <v>16</v>
      </c>
      <c r="H10" s="29">
        <v>2</v>
      </c>
      <c r="I10" s="29" t="s">
        <v>2072</v>
      </c>
      <c r="J10" s="29">
        <v>0.37257824143070001</v>
      </c>
      <c r="K10" s="29">
        <v>4.4709388971684003</v>
      </c>
      <c r="L10" s="29">
        <v>93.964232488822603</v>
      </c>
      <c r="M10" s="29">
        <v>1.1922503725782401</v>
      </c>
    </row>
    <row r="11" spans="1:13" x14ac:dyDescent="0.25">
      <c r="A11" t="s">
        <v>179</v>
      </c>
      <c r="B11" s="29">
        <v>3325</v>
      </c>
      <c r="C11" s="29">
        <v>15</v>
      </c>
      <c r="D11" s="29">
        <v>16</v>
      </c>
      <c r="E11" s="29">
        <v>173</v>
      </c>
      <c r="F11" s="29">
        <v>3059</v>
      </c>
      <c r="G11" s="29">
        <v>54</v>
      </c>
      <c r="H11" s="29">
        <v>8</v>
      </c>
      <c r="I11" s="29">
        <v>0.45221585770274297</v>
      </c>
      <c r="J11" s="29">
        <v>0.48236358154959302</v>
      </c>
      <c r="K11" s="29">
        <v>5.2155562255049697</v>
      </c>
      <c r="L11" s="29">
        <v>92.221887247512797</v>
      </c>
      <c r="M11" s="29">
        <v>1.62797708772987</v>
      </c>
    </row>
    <row r="12" spans="1:13" x14ac:dyDescent="0.25">
      <c r="A12" t="s">
        <v>180</v>
      </c>
      <c r="B12" s="29">
        <v>92</v>
      </c>
      <c r="C12" s="29">
        <v>3</v>
      </c>
      <c r="D12" s="29" t="s">
        <v>2072</v>
      </c>
      <c r="E12" s="29">
        <v>39</v>
      </c>
      <c r="F12" s="29">
        <v>50</v>
      </c>
      <c r="G12" s="29" t="s">
        <v>2072</v>
      </c>
      <c r="H12" s="29" t="s">
        <v>2072</v>
      </c>
      <c r="I12" s="29">
        <v>3.2608695652173898</v>
      </c>
      <c r="J12" s="29" t="s">
        <v>2072</v>
      </c>
      <c r="K12" s="29">
        <v>42.391304347826001</v>
      </c>
      <c r="L12" s="29">
        <v>54.347826086956502</v>
      </c>
      <c r="M12" s="29" t="s">
        <v>2072</v>
      </c>
    </row>
    <row r="13" spans="1:13" x14ac:dyDescent="0.25">
      <c r="A13" t="s">
        <v>181</v>
      </c>
      <c r="B13" s="29">
        <v>3233</v>
      </c>
      <c r="C13" s="29">
        <v>12</v>
      </c>
      <c r="D13" s="29">
        <v>16</v>
      </c>
      <c r="E13" s="29">
        <v>134</v>
      </c>
      <c r="F13" s="29">
        <v>3009</v>
      </c>
      <c r="G13" s="29">
        <v>54</v>
      </c>
      <c r="H13" s="29">
        <v>8</v>
      </c>
      <c r="I13" s="29">
        <v>0.372093023255813</v>
      </c>
      <c r="J13" s="29">
        <v>0.49612403100775199</v>
      </c>
      <c r="K13" s="29">
        <v>4.1550387596899201</v>
      </c>
      <c r="L13" s="29">
        <v>93.302325581395294</v>
      </c>
      <c r="M13" s="29">
        <v>1.67441860465116</v>
      </c>
    </row>
    <row r="14" spans="1:13" x14ac:dyDescent="0.25">
      <c r="A14" t="s">
        <v>182</v>
      </c>
      <c r="B14" s="29">
        <v>3115</v>
      </c>
      <c r="C14" s="29">
        <v>14</v>
      </c>
      <c r="D14" s="29">
        <v>23</v>
      </c>
      <c r="E14" s="29">
        <v>149</v>
      </c>
      <c r="F14" s="29">
        <v>2662</v>
      </c>
      <c r="G14" s="29">
        <v>267</v>
      </c>
      <c r="H14" s="29" t="s">
        <v>2072</v>
      </c>
      <c r="I14" s="29">
        <v>0.449438202247191</v>
      </c>
      <c r="J14" s="29">
        <v>0.73836276083467001</v>
      </c>
      <c r="K14" s="29">
        <v>4.7833065810593798</v>
      </c>
      <c r="L14" s="29">
        <v>85.457463884430098</v>
      </c>
      <c r="M14" s="29">
        <v>8.5714285714285694</v>
      </c>
    </row>
    <row r="15" spans="1:13" x14ac:dyDescent="0.25">
      <c r="A15" t="s">
        <v>183</v>
      </c>
      <c r="B15" s="29">
        <v>74</v>
      </c>
      <c r="C15" s="29">
        <v>4</v>
      </c>
      <c r="D15" s="29">
        <v>4</v>
      </c>
      <c r="E15" s="29">
        <v>30</v>
      </c>
      <c r="F15" s="29">
        <v>36</v>
      </c>
      <c r="G15" s="29" t="s">
        <v>2072</v>
      </c>
      <c r="H15" s="29" t="s">
        <v>2072</v>
      </c>
      <c r="I15" s="29">
        <v>5.4054054054053999</v>
      </c>
      <c r="J15" s="29">
        <v>5.4054054054053999</v>
      </c>
      <c r="K15" s="29">
        <v>40.540540540540498</v>
      </c>
      <c r="L15" s="29">
        <v>48.648648648648603</v>
      </c>
      <c r="M15" s="29" t="s">
        <v>2072</v>
      </c>
    </row>
    <row r="16" spans="1:13" x14ac:dyDescent="0.25">
      <c r="A16" t="s">
        <v>184</v>
      </c>
      <c r="B16" s="29">
        <v>3041</v>
      </c>
      <c r="C16" s="29">
        <v>10</v>
      </c>
      <c r="D16" s="29">
        <v>19</v>
      </c>
      <c r="E16" s="29">
        <v>119</v>
      </c>
      <c r="F16" s="29">
        <v>2626</v>
      </c>
      <c r="G16" s="29">
        <v>267</v>
      </c>
      <c r="H16" s="29" t="s">
        <v>2072</v>
      </c>
      <c r="I16" s="29">
        <v>0.32883919763235703</v>
      </c>
      <c r="J16" s="29">
        <v>0.62479447550147904</v>
      </c>
      <c r="K16" s="29">
        <v>3.9131864518250499</v>
      </c>
      <c r="L16" s="29">
        <v>86.353173298257104</v>
      </c>
      <c r="M16" s="29">
        <v>8.7800065767839506</v>
      </c>
    </row>
    <row r="17" spans="1:13" x14ac:dyDescent="0.25">
      <c r="A17" t="s">
        <v>185</v>
      </c>
      <c r="B17" s="29">
        <v>5415</v>
      </c>
      <c r="C17" s="29">
        <v>21</v>
      </c>
      <c r="D17" s="29">
        <v>44</v>
      </c>
      <c r="E17" s="29">
        <v>373</v>
      </c>
      <c r="F17" s="29">
        <v>4833</v>
      </c>
      <c r="G17" s="29">
        <v>143</v>
      </c>
      <c r="H17" s="29">
        <v>1</v>
      </c>
      <c r="I17" s="29">
        <v>0.38788326560768299</v>
      </c>
      <c r="J17" s="29">
        <v>0.81270779460657505</v>
      </c>
      <c r="K17" s="29">
        <v>6.8895456224602798</v>
      </c>
      <c r="L17" s="29">
        <v>89.268562984854</v>
      </c>
      <c r="M17" s="29">
        <v>2.6413003324713702</v>
      </c>
    </row>
    <row r="18" spans="1:13" x14ac:dyDescent="0.25">
      <c r="A18" t="s">
        <v>186</v>
      </c>
      <c r="B18" s="29">
        <v>131</v>
      </c>
      <c r="C18" s="29">
        <v>5</v>
      </c>
      <c r="D18" s="29">
        <v>10</v>
      </c>
      <c r="E18" s="29">
        <v>88</v>
      </c>
      <c r="F18" s="29">
        <v>28</v>
      </c>
      <c r="G18" s="29" t="s">
        <v>2072</v>
      </c>
      <c r="H18" s="29" t="s">
        <v>2072</v>
      </c>
      <c r="I18" s="29">
        <v>3.8167938931297698</v>
      </c>
      <c r="J18" s="29">
        <v>7.6335877862595396</v>
      </c>
      <c r="K18" s="29">
        <v>67.1755725190839</v>
      </c>
      <c r="L18" s="29">
        <v>21.374045801526702</v>
      </c>
      <c r="M18" s="29" t="s">
        <v>2072</v>
      </c>
    </row>
    <row r="19" spans="1:13" x14ac:dyDescent="0.25">
      <c r="A19" t="s">
        <v>187</v>
      </c>
      <c r="B19" s="29">
        <v>5284</v>
      </c>
      <c r="C19" s="29">
        <v>16</v>
      </c>
      <c r="D19" s="29">
        <v>34</v>
      </c>
      <c r="E19" s="29">
        <v>285</v>
      </c>
      <c r="F19" s="29">
        <v>4805</v>
      </c>
      <c r="G19" s="29">
        <v>143</v>
      </c>
      <c r="H19" s="29">
        <v>1</v>
      </c>
      <c r="I19" s="29">
        <v>0.30285822449365801</v>
      </c>
      <c r="J19" s="29">
        <v>0.64357372704902505</v>
      </c>
      <c r="K19" s="29">
        <v>5.3946621237932897</v>
      </c>
      <c r="L19" s="29">
        <v>90.952110543251905</v>
      </c>
      <c r="M19" s="29">
        <v>2.70679538141207</v>
      </c>
    </row>
    <row r="20" spans="1:13" x14ac:dyDescent="0.25">
      <c r="A20" t="s">
        <v>188</v>
      </c>
      <c r="B20" s="29">
        <v>15211</v>
      </c>
      <c r="C20" s="29">
        <v>70</v>
      </c>
      <c r="D20" s="29">
        <v>138</v>
      </c>
      <c r="E20" s="29">
        <v>1063</v>
      </c>
      <c r="F20" s="29">
        <v>13556</v>
      </c>
      <c r="G20" s="29">
        <v>380</v>
      </c>
      <c r="H20" s="29">
        <v>4</v>
      </c>
      <c r="I20" s="29">
        <v>0.46031432892746699</v>
      </c>
      <c r="J20" s="29">
        <v>0.90747681988557805</v>
      </c>
      <c r="K20" s="29">
        <v>6.9902018807128199</v>
      </c>
      <c r="L20" s="29">
        <v>89.143157756296404</v>
      </c>
      <c r="M20" s="29">
        <v>2.4988492141776799</v>
      </c>
    </row>
    <row r="21" spans="1:13" x14ac:dyDescent="0.25">
      <c r="A21" t="s">
        <v>189</v>
      </c>
      <c r="B21" s="29">
        <v>454</v>
      </c>
      <c r="C21" s="29">
        <v>13</v>
      </c>
      <c r="D21" s="29">
        <v>31</v>
      </c>
      <c r="E21" s="29">
        <v>207</v>
      </c>
      <c r="F21" s="29">
        <v>203</v>
      </c>
      <c r="G21" s="29" t="s">
        <v>2072</v>
      </c>
      <c r="H21" s="29" t="s">
        <v>2072</v>
      </c>
      <c r="I21" s="29">
        <v>2.8634361233480101</v>
      </c>
      <c r="J21" s="29">
        <v>6.8281938325991103</v>
      </c>
      <c r="K21" s="29">
        <v>45.594713656387597</v>
      </c>
      <c r="L21" s="29">
        <v>44.713656387665097</v>
      </c>
      <c r="M21" s="29" t="s">
        <v>2072</v>
      </c>
    </row>
    <row r="22" spans="1:13" x14ac:dyDescent="0.25">
      <c r="A22" t="s">
        <v>190</v>
      </c>
      <c r="B22" s="29">
        <v>14757</v>
      </c>
      <c r="C22" s="29">
        <v>57</v>
      </c>
      <c r="D22" s="29">
        <v>107</v>
      </c>
      <c r="E22" s="29">
        <v>856</v>
      </c>
      <c r="F22" s="29">
        <v>13353</v>
      </c>
      <c r="G22" s="29">
        <v>380</v>
      </c>
      <c r="H22" s="29">
        <v>4</v>
      </c>
      <c r="I22" s="29">
        <v>0.38636209584491199</v>
      </c>
      <c r="J22" s="29">
        <v>0.72527621500711703</v>
      </c>
      <c r="K22" s="29">
        <v>5.80220972005693</v>
      </c>
      <c r="L22" s="29">
        <v>90.510404663458203</v>
      </c>
      <c r="M22" s="29">
        <v>2.57574730563275</v>
      </c>
    </row>
    <row r="23" spans="1:13" x14ac:dyDescent="0.25">
      <c r="A23" t="s">
        <v>191</v>
      </c>
      <c r="B23" s="29">
        <v>2259</v>
      </c>
      <c r="C23" s="29">
        <v>7</v>
      </c>
      <c r="D23" s="29">
        <v>16</v>
      </c>
      <c r="E23" s="29">
        <v>140</v>
      </c>
      <c r="F23" s="29">
        <v>2067</v>
      </c>
      <c r="G23" s="29">
        <v>29</v>
      </c>
      <c r="H23" s="29" t="s">
        <v>2072</v>
      </c>
      <c r="I23" s="29">
        <v>0.30987162461265999</v>
      </c>
      <c r="J23" s="29">
        <v>0.70827799911465195</v>
      </c>
      <c r="K23" s="29">
        <v>6.1974324922532098</v>
      </c>
      <c r="L23" s="29">
        <v>91.500664010624106</v>
      </c>
      <c r="M23" s="29">
        <v>1.2837538733953</v>
      </c>
    </row>
    <row r="24" spans="1:13" x14ac:dyDescent="0.25">
      <c r="A24" t="s">
        <v>192</v>
      </c>
      <c r="B24" s="29">
        <v>50</v>
      </c>
      <c r="C24" s="29">
        <v>1</v>
      </c>
      <c r="D24" s="29" t="s">
        <v>2072</v>
      </c>
      <c r="E24" s="29">
        <v>29</v>
      </c>
      <c r="F24" s="29">
        <v>20</v>
      </c>
      <c r="G24" s="29" t="s">
        <v>2072</v>
      </c>
      <c r="H24" s="29" t="s">
        <v>2072</v>
      </c>
      <c r="I24" s="29">
        <v>2</v>
      </c>
      <c r="J24" s="29" t="s">
        <v>2072</v>
      </c>
      <c r="K24" s="29">
        <v>57.999999999999901</v>
      </c>
      <c r="L24" s="29">
        <v>40</v>
      </c>
      <c r="M24" s="29" t="s">
        <v>2072</v>
      </c>
    </row>
    <row r="25" spans="1:13" x14ac:dyDescent="0.25">
      <c r="A25" t="s">
        <v>193</v>
      </c>
      <c r="B25" s="29">
        <v>2209</v>
      </c>
      <c r="C25" s="29">
        <v>6</v>
      </c>
      <c r="D25" s="29">
        <v>16</v>
      </c>
      <c r="E25" s="29">
        <v>111</v>
      </c>
      <c r="F25" s="29">
        <v>2047</v>
      </c>
      <c r="G25" s="29">
        <v>29</v>
      </c>
      <c r="H25" s="29" t="s">
        <v>2072</v>
      </c>
      <c r="I25" s="29">
        <v>0.27161611588954199</v>
      </c>
      <c r="J25" s="29">
        <v>0.72430964237211404</v>
      </c>
      <c r="K25" s="29">
        <v>5.0248981439565403</v>
      </c>
      <c r="L25" s="29">
        <v>92.666364870982306</v>
      </c>
      <c r="M25" s="29">
        <v>1.3128112267994501</v>
      </c>
    </row>
    <row r="26" spans="1:13" x14ac:dyDescent="0.25">
      <c r="A26" t="s">
        <v>194</v>
      </c>
      <c r="B26" s="29">
        <v>4777</v>
      </c>
      <c r="C26" s="29">
        <v>16</v>
      </c>
      <c r="D26" s="29">
        <v>35</v>
      </c>
      <c r="E26" s="29">
        <v>277</v>
      </c>
      <c r="F26" s="29">
        <v>4331</v>
      </c>
      <c r="G26" s="29">
        <v>118</v>
      </c>
      <c r="H26" s="29" t="s">
        <v>2072</v>
      </c>
      <c r="I26" s="29">
        <v>0.334938245760937</v>
      </c>
      <c r="J26" s="29">
        <v>0.73267741260205099</v>
      </c>
      <c r="K26" s="29">
        <v>5.7986183797362303</v>
      </c>
      <c r="L26" s="29">
        <v>90.663596399413805</v>
      </c>
      <c r="M26" s="29">
        <v>2.4701695624869102</v>
      </c>
    </row>
    <row r="27" spans="1:13" x14ac:dyDescent="0.25">
      <c r="A27" t="s">
        <v>195</v>
      </c>
      <c r="B27" s="29">
        <v>144</v>
      </c>
      <c r="C27" s="29">
        <v>8</v>
      </c>
      <c r="D27" s="29">
        <v>8</v>
      </c>
      <c r="E27" s="29">
        <v>64</v>
      </c>
      <c r="F27" s="29">
        <v>64</v>
      </c>
      <c r="G27" s="29" t="s">
        <v>2072</v>
      </c>
      <c r="H27" s="29" t="s">
        <v>2072</v>
      </c>
      <c r="I27" s="29">
        <v>5.55555555555555</v>
      </c>
      <c r="J27" s="29">
        <v>5.55555555555555</v>
      </c>
      <c r="K27" s="29">
        <v>44.4444444444444</v>
      </c>
      <c r="L27" s="29">
        <v>44.4444444444444</v>
      </c>
      <c r="M27" s="29" t="s">
        <v>2072</v>
      </c>
    </row>
    <row r="28" spans="1:13" x14ac:dyDescent="0.25">
      <c r="A28" t="s">
        <v>196</v>
      </c>
      <c r="B28" s="29">
        <v>4633</v>
      </c>
      <c r="C28" s="29">
        <v>8</v>
      </c>
      <c r="D28" s="29">
        <v>27</v>
      </c>
      <c r="E28" s="29">
        <v>213</v>
      </c>
      <c r="F28" s="29">
        <v>4267</v>
      </c>
      <c r="G28" s="29">
        <v>118</v>
      </c>
      <c r="H28" s="29" t="s">
        <v>2072</v>
      </c>
      <c r="I28" s="29">
        <v>0.17267429311461199</v>
      </c>
      <c r="J28" s="29">
        <v>0.58277573926181703</v>
      </c>
      <c r="K28" s="29">
        <v>4.5974530541765599</v>
      </c>
      <c r="L28" s="29">
        <v>92.100151090006406</v>
      </c>
      <c r="M28" s="29">
        <v>2.54694582344053</v>
      </c>
    </row>
    <row r="29" spans="1:13" x14ac:dyDescent="0.25">
      <c r="A29" t="s">
        <v>197</v>
      </c>
      <c r="B29" s="29">
        <v>8535</v>
      </c>
      <c r="C29" s="29">
        <v>34</v>
      </c>
      <c r="D29" s="29">
        <v>89</v>
      </c>
      <c r="E29" s="29">
        <v>531</v>
      </c>
      <c r="F29" s="29">
        <v>7698</v>
      </c>
      <c r="G29" s="29">
        <v>178</v>
      </c>
      <c r="H29" s="29">
        <v>5</v>
      </c>
      <c r="I29" s="29">
        <v>0.39859320046893298</v>
      </c>
      <c r="J29" s="29">
        <v>1.0433763188745599</v>
      </c>
      <c r="K29" s="29">
        <v>6.2250879249706896</v>
      </c>
      <c r="L29" s="29">
        <v>90.246189917936604</v>
      </c>
      <c r="M29" s="29">
        <v>2.0867526377491199</v>
      </c>
    </row>
    <row r="30" spans="1:13" x14ac:dyDescent="0.25">
      <c r="A30" t="s">
        <v>198</v>
      </c>
      <c r="B30" s="29">
        <v>267</v>
      </c>
      <c r="C30" s="29">
        <v>12</v>
      </c>
      <c r="D30" s="29">
        <v>16</v>
      </c>
      <c r="E30" s="29">
        <v>113</v>
      </c>
      <c r="F30" s="29">
        <v>126</v>
      </c>
      <c r="G30" s="29" t="s">
        <v>2072</v>
      </c>
      <c r="H30" s="29" t="s">
        <v>2072</v>
      </c>
      <c r="I30" s="29">
        <v>4.4943820224719104</v>
      </c>
      <c r="J30" s="29">
        <v>5.9925093632958797</v>
      </c>
      <c r="K30" s="29">
        <v>42.3220973782771</v>
      </c>
      <c r="L30" s="29">
        <v>47.191011235955003</v>
      </c>
      <c r="M30" s="29" t="s">
        <v>2072</v>
      </c>
    </row>
    <row r="31" spans="1:13" x14ac:dyDescent="0.25">
      <c r="A31" t="s">
        <v>199</v>
      </c>
      <c r="B31" s="29">
        <v>8268</v>
      </c>
      <c r="C31" s="29">
        <v>22</v>
      </c>
      <c r="D31" s="29">
        <v>73</v>
      </c>
      <c r="E31" s="29">
        <v>418</v>
      </c>
      <c r="F31" s="29">
        <v>7572</v>
      </c>
      <c r="G31" s="29">
        <v>178</v>
      </c>
      <c r="H31" s="29">
        <v>5</v>
      </c>
      <c r="I31" s="29">
        <v>0.26624712574125597</v>
      </c>
      <c r="J31" s="29">
        <v>0.88345637177780401</v>
      </c>
      <c r="K31" s="29">
        <v>5.0586953890838604</v>
      </c>
      <c r="L31" s="29">
        <v>91.637419823308704</v>
      </c>
      <c r="M31" s="29">
        <v>2.1541812900883399</v>
      </c>
    </row>
    <row r="32" spans="1:13" x14ac:dyDescent="0.25">
      <c r="A32" t="s">
        <v>200</v>
      </c>
      <c r="B32" s="29">
        <v>127</v>
      </c>
      <c r="C32" s="29" t="s">
        <v>2072</v>
      </c>
      <c r="D32" s="29" t="s">
        <v>2072</v>
      </c>
      <c r="E32" s="29">
        <v>6</v>
      </c>
      <c r="F32" s="29">
        <v>116</v>
      </c>
      <c r="G32" s="29">
        <v>5</v>
      </c>
      <c r="H32" s="29" t="s">
        <v>2072</v>
      </c>
      <c r="I32" s="29" t="s">
        <v>2072</v>
      </c>
      <c r="J32" s="29" t="s">
        <v>2072</v>
      </c>
      <c r="K32" s="29">
        <v>4.7244094488188901</v>
      </c>
      <c r="L32" s="29">
        <v>91.338582677165306</v>
      </c>
      <c r="M32" s="29">
        <v>3.9370078740157401</v>
      </c>
    </row>
    <row r="33" spans="1:13" x14ac:dyDescent="0.25">
      <c r="A33" t="s">
        <v>201</v>
      </c>
      <c r="B33" s="29">
        <v>127</v>
      </c>
      <c r="C33" s="29" t="s">
        <v>2072</v>
      </c>
      <c r="D33" s="29" t="s">
        <v>2072</v>
      </c>
      <c r="E33" s="29">
        <v>6</v>
      </c>
      <c r="F33" s="29">
        <v>116</v>
      </c>
      <c r="G33" s="29">
        <v>5</v>
      </c>
      <c r="H33" s="29" t="s">
        <v>2072</v>
      </c>
      <c r="I33" s="29" t="s">
        <v>2072</v>
      </c>
      <c r="J33" s="29" t="s">
        <v>2072</v>
      </c>
      <c r="K33" s="29">
        <v>4.7244094488188901</v>
      </c>
      <c r="L33" s="29">
        <v>91.338582677165306</v>
      </c>
      <c r="M33" s="29">
        <v>3.9370078740157401</v>
      </c>
    </row>
    <row r="34" spans="1:13" x14ac:dyDescent="0.25">
      <c r="A34" t="s">
        <v>202</v>
      </c>
      <c r="B34" s="29">
        <v>154</v>
      </c>
      <c r="C34" s="29" t="s">
        <v>2072</v>
      </c>
      <c r="D34" s="29">
        <v>1</v>
      </c>
      <c r="E34" s="29">
        <v>2</v>
      </c>
      <c r="F34" s="29">
        <v>136</v>
      </c>
      <c r="G34" s="29">
        <v>15</v>
      </c>
      <c r="H34" s="29" t="s">
        <v>2072</v>
      </c>
      <c r="I34" s="29" t="s">
        <v>2072</v>
      </c>
      <c r="J34" s="29">
        <v>0.64935064935064901</v>
      </c>
      <c r="K34" s="29">
        <v>1.29870129870129</v>
      </c>
      <c r="L34" s="29">
        <v>88.3116883116883</v>
      </c>
      <c r="M34" s="29">
        <v>9.7402597402597397</v>
      </c>
    </row>
    <row r="35" spans="1:13" x14ac:dyDescent="0.25">
      <c r="A35" t="s">
        <v>203</v>
      </c>
      <c r="B35" s="29">
        <v>154</v>
      </c>
      <c r="C35" s="29" t="s">
        <v>2072</v>
      </c>
      <c r="D35" s="29">
        <v>1</v>
      </c>
      <c r="E35" s="29">
        <v>2</v>
      </c>
      <c r="F35" s="29">
        <v>136</v>
      </c>
      <c r="G35" s="29">
        <v>15</v>
      </c>
      <c r="H35" s="29" t="s">
        <v>2072</v>
      </c>
      <c r="I35" s="29" t="s">
        <v>2072</v>
      </c>
      <c r="J35" s="29">
        <v>0.64935064935064901</v>
      </c>
      <c r="K35" s="29">
        <v>1.29870129870129</v>
      </c>
      <c r="L35" s="29">
        <v>88.3116883116883</v>
      </c>
      <c r="M35" s="29">
        <v>9.7402597402597397</v>
      </c>
    </row>
    <row r="36" spans="1:13" x14ac:dyDescent="0.25">
      <c r="A36" t="s">
        <v>204</v>
      </c>
      <c r="B36" s="29">
        <v>4059</v>
      </c>
      <c r="C36" s="29">
        <v>14</v>
      </c>
      <c r="D36" s="29">
        <v>42</v>
      </c>
      <c r="E36" s="29">
        <v>234</v>
      </c>
      <c r="F36" s="29">
        <v>3644</v>
      </c>
      <c r="G36" s="29">
        <v>123</v>
      </c>
      <c r="H36" s="29">
        <v>2</v>
      </c>
      <c r="I36" s="29">
        <v>0.34508257333004599</v>
      </c>
      <c r="J36" s="29">
        <v>1.03524771999014</v>
      </c>
      <c r="K36" s="29">
        <v>5.76780872565935</v>
      </c>
      <c r="L36" s="29">
        <v>89.820064086763594</v>
      </c>
      <c r="M36" s="29">
        <v>3.0317968942568401</v>
      </c>
    </row>
    <row r="37" spans="1:13" x14ac:dyDescent="0.25">
      <c r="A37" t="s">
        <v>205</v>
      </c>
      <c r="B37" s="29">
        <v>40</v>
      </c>
      <c r="C37" s="29">
        <v>2</v>
      </c>
      <c r="D37" s="29">
        <v>4</v>
      </c>
      <c r="E37" s="29">
        <v>18</v>
      </c>
      <c r="F37" s="29">
        <v>16</v>
      </c>
      <c r="G37" s="29" t="s">
        <v>2072</v>
      </c>
      <c r="H37" s="29" t="s">
        <v>2072</v>
      </c>
      <c r="I37" s="29">
        <v>5</v>
      </c>
      <c r="J37" s="29">
        <v>10</v>
      </c>
      <c r="K37" s="29">
        <v>45</v>
      </c>
      <c r="L37" s="29">
        <v>40</v>
      </c>
      <c r="M37" s="29" t="s">
        <v>2072</v>
      </c>
    </row>
    <row r="38" spans="1:13" x14ac:dyDescent="0.25">
      <c r="A38" t="s">
        <v>206</v>
      </c>
      <c r="B38" s="29">
        <v>4006</v>
      </c>
      <c r="C38" s="29">
        <v>12</v>
      </c>
      <c r="D38" s="29">
        <v>38</v>
      </c>
      <c r="E38" s="29">
        <v>215</v>
      </c>
      <c r="F38" s="29">
        <v>3618</v>
      </c>
      <c r="G38" s="29">
        <v>121</v>
      </c>
      <c r="H38" s="29">
        <v>2</v>
      </c>
      <c r="I38" s="29">
        <v>0.29970029970029899</v>
      </c>
      <c r="J38" s="29">
        <v>0.949050949050949</v>
      </c>
      <c r="K38" s="29">
        <v>5.3696303696303698</v>
      </c>
      <c r="L38" s="29">
        <v>90.359640359640295</v>
      </c>
      <c r="M38" s="29">
        <v>3.0219780219780201</v>
      </c>
    </row>
    <row r="39" spans="1:13" x14ac:dyDescent="0.25">
      <c r="A39" t="s">
        <v>207</v>
      </c>
      <c r="B39" s="29">
        <v>13</v>
      </c>
      <c r="C39" s="29" t="s">
        <v>2072</v>
      </c>
      <c r="D39" s="29" t="s">
        <v>2072</v>
      </c>
      <c r="E39" s="29">
        <v>1</v>
      </c>
      <c r="F39" s="29">
        <v>10</v>
      </c>
      <c r="G39" s="29">
        <v>2</v>
      </c>
      <c r="H39" s="29" t="s">
        <v>2072</v>
      </c>
      <c r="I39" s="29" t="s">
        <v>2072</v>
      </c>
      <c r="J39" s="29" t="s">
        <v>2072</v>
      </c>
      <c r="K39" s="29">
        <v>7.6923076923076898</v>
      </c>
      <c r="L39" s="29">
        <v>76.923076923076906</v>
      </c>
      <c r="M39" s="29">
        <v>15.3846153846153</v>
      </c>
    </row>
    <row r="40" spans="1:13" x14ac:dyDescent="0.25">
      <c r="A40" t="s">
        <v>208</v>
      </c>
      <c r="B40" s="29">
        <v>179</v>
      </c>
      <c r="C40" s="29" t="s">
        <v>2072</v>
      </c>
      <c r="D40" s="29" t="s">
        <v>2072</v>
      </c>
      <c r="E40" s="29">
        <v>6</v>
      </c>
      <c r="F40" s="29">
        <v>170</v>
      </c>
      <c r="G40" s="29">
        <v>3</v>
      </c>
      <c r="H40" s="29" t="s">
        <v>2072</v>
      </c>
      <c r="I40" s="29" t="s">
        <v>2072</v>
      </c>
      <c r="J40" s="29" t="s">
        <v>2072</v>
      </c>
      <c r="K40" s="29">
        <v>3.3519553072625698</v>
      </c>
      <c r="L40" s="29">
        <v>94.972067039106093</v>
      </c>
      <c r="M40" s="29">
        <v>1.67597765363128</v>
      </c>
    </row>
    <row r="41" spans="1:13" x14ac:dyDescent="0.25">
      <c r="A41" t="s">
        <v>209</v>
      </c>
      <c r="B41" s="29">
        <v>4</v>
      </c>
      <c r="C41" s="29" t="s">
        <v>2072</v>
      </c>
      <c r="D41" s="29" t="s">
        <v>2072</v>
      </c>
      <c r="E41" s="29" t="s">
        <v>2072</v>
      </c>
      <c r="F41" s="29">
        <v>4</v>
      </c>
      <c r="G41" s="29" t="s">
        <v>2072</v>
      </c>
      <c r="H41" s="29" t="s">
        <v>2072</v>
      </c>
      <c r="I41" s="29" t="s">
        <v>2072</v>
      </c>
      <c r="J41" s="29" t="s">
        <v>2072</v>
      </c>
      <c r="K41" s="29" t="s">
        <v>2072</v>
      </c>
      <c r="L41" s="29">
        <v>100</v>
      </c>
      <c r="M41" s="29" t="s">
        <v>2072</v>
      </c>
    </row>
    <row r="42" spans="1:13" x14ac:dyDescent="0.25">
      <c r="A42" t="s">
        <v>210</v>
      </c>
      <c r="B42" s="29">
        <v>175</v>
      </c>
      <c r="C42" s="29" t="s">
        <v>2072</v>
      </c>
      <c r="D42" s="29" t="s">
        <v>2072</v>
      </c>
      <c r="E42" s="29">
        <v>6</v>
      </c>
      <c r="F42" s="29">
        <v>166</v>
      </c>
      <c r="G42" s="29">
        <v>3</v>
      </c>
      <c r="H42" s="29" t="s">
        <v>2072</v>
      </c>
      <c r="I42" s="29" t="s">
        <v>2072</v>
      </c>
      <c r="J42" s="29" t="s">
        <v>2072</v>
      </c>
      <c r="K42" s="29">
        <v>3.4285714285714199</v>
      </c>
      <c r="L42" s="29">
        <v>94.857142857142804</v>
      </c>
      <c r="M42" s="29">
        <v>1.71428571428571</v>
      </c>
    </row>
    <row r="43" spans="1:13" x14ac:dyDescent="0.25">
      <c r="A43" t="s">
        <v>211</v>
      </c>
      <c r="B43" s="29">
        <v>53366</v>
      </c>
      <c r="C43" s="29">
        <v>214</v>
      </c>
      <c r="D43" s="29">
        <v>439</v>
      </c>
      <c r="E43" s="29">
        <v>3373</v>
      </c>
      <c r="F43" s="29">
        <v>47873</v>
      </c>
      <c r="G43" s="29">
        <v>1445</v>
      </c>
      <c r="H43" s="29">
        <v>22</v>
      </c>
      <c r="I43" s="29">
        <v>0.40116976604679</v>
      </c>
      <c r="J43" s="29">
        <v>0.82296040791841596</v>
      </c>
      <c r="K43" s="29">
        <v>6.3231103779244098</v>
      </c>
      <c r="L43" s="29">
        <v>89.743926214756996</v>
      </c>
      <c r="M43" s="29">
        <v>2.70883323335332</v>
      </c>
    </row>
    <row r="44" spans="1:13" x14ac:dyDescent="0.25">
      <c r="A44" t="s">
        <v>212</v>
      </c>
      <c r="B44" s="29">
        <v>1468</v>
      </c>
      <c r="C44" s="29">
        <v>57</v>
      </c>
      <c r="D44" s="29">
        <v>77</v>
      </c>
      <c r="E44" s="29">
        <v>694</v>
      </c>
      <c r="F44" s="29">
        <v>640</v>
      </c>
      <c r="G44" s="29" t="s">
        <v>2072</v>
      </c>
      <c r="H44" s="29" t="s">
        <v>2072</v>
      </c>
      <c r="I44" s="29">
        <v>3.88283378746593</v>
      </c>
      <c r="J44" s="29">
        <v>5.2452316076294201</v>
      </c>
      <c r="K44" s="29">
        <v>47.275204359672998</v>
      </c>
      <c r="L44" s="29">
        <v>43.596730245231598</v>
      </c>
      <c r="M44" s="29" t="s">
        <v>2072</v>
      </c>
    </row>
    <row r="45" spans="1:13" x14ac:dyDescent="0.25">
      <c r="A45" t="s">
        <v>213</v>
      </c>
      <c r="B45" s="29">
        <v>51885</v>
      </c>
      <c r="C45" s="29">
        <v>157</v>
      </c>
      <c r="D45" s="29">
        <v>362</v>
      </c>
      <c r="E45" s="29">
        <v>2678</v>
      </c>
      <c r="F45" s="29">
        <v>47223</v>
      </c>
      <c r="G45" s="29">
        <v>1443</v>
      </c>
      <c r="H45" s="29">
        <v>22</v>
      </c>
      <c r="I45" s="29">
        <v>0.302720629350403</v>
      </c>
      <c r="J45" s="29">
        <v>0.69799278869328796</v>
      </c>
      <c r="K45" s="29">
        <v>5.16360411083045</v>
      </c>
      <c r="L45" s="29">
        <v>91.053352100726897</v>
      </c>
      <c r="M45" s="29">
        <v>2.7823303703989302</v>
      </c>
    </row>
    <row r="46" spans="1:13" x14ac:dyDescent="0.25">
      <c r="A46" t="s">
        <v>214</v>
      </c>
      <c r="B46" s="29">
        <v>13</v>
      </c>
      <c r="C46" s="29" t="s">
        <v>2072</v>
      </c>
      <c r="D46" s="29" t="s">
        <v>2072</v>
      </c>
      <c r="E46" s="29">
        <v>1</v>
      </c>
      <c r="F46" s="29">
        <v>10</v>
      </c>
      <c r="G46" s="29">
        <v>2</v>
      </c>
      <c r="H46" s="29" t="s">
        <v>2072</v>
      </c>
      <c r="I46" s="29" t="s">
        <v>2072</v>
      </c>
      <c r="J46" s="29" t="s">
        <v>2072</v>
      </c>
      <c r="K46" s="29">
        <v>7.6923076923076898</v>
      </c>
      <c r="L46" s="29">
        <v>76.923076923076906</v>
      </c>
      <c r="M46" s="29">
        <v>15.3846153846153</v>
      </c>
    </row>
    <row r="47" spans="1:13" x14ac:dyDescent="0.25">
      <c r="A47" t="s">
        <v>215</v>
      </c>
      <c r="B47" s="29">
        <v>204</v>
      </c>
      <c r="C47" s="29" t="s">
        <v>2072</v>
      </c>
      <c r="D47" s="29" t="s">
        <v>2072</v>
      </c>
      <c r="E47" s="29">
        <v>1</v>
      </c>
      <c r="F47" s="29">
        <v>195</v>
      </c>
      <c r="G47" s="29">
        <v>8</v>
      </c>
      <c r="H47" s="29" t="s">
        <v>2072</v>
      </c>
      <c r="I47" s="29" t="s">
        <v>2072</v>
      </c>
      <c r="J47" s="29" t="s">
        <v>2072</v>
      </c>
      <c r="K47" s="29">
        <v>0.49019607843137197</v>
      </c>
      <c r="L47" s="29">
        <v>95.588235294117595</v>
      </c>
      <c r="M47" s="29">
        <v>3.9215686274509798</v>
      </c>
    </row>
    <row r="48" spans="1:13" x14ac:dyDescent="0.25">
      <c r="A48" t="s">
        <v>216</v>
      </c>
      <c r="B48" s="29">
        <v>204</v>
      </c>
      <c r="C48" s="29" t="s">
        <v>2072</v>
      </c>
      <c r="D48" s="29" t="s">
        <v>2072</v>
      </c>
      <c r="E48" s="29">
        <v>1</v>
      </c>
      <c r="F48" s="29">
        <v>195</v>
      </c>
      <c r="G48" s="29">
        <v>8</v>
      </c>
      <c r="H48" s="29" t="s">
        <v>2072</v>
      </c>
      <c r="I48" s="29" t="s">
        <v>2072</v>
      </c>
      <c r="J48" s="29" t="s">
        <v>2072</v>
      </c>
      <c r="K48" s="29">
        <v>0.49019607843137197</v>
      </c>
      <c r="L48" s="29">
        <v>95.588235294117595</v>
      </c>
      <c r="M48" s="29">
        <v>3.9215686274509798</v>
      </c>
    </row>
    <row r="49" spans="1:13" x14ac:dyDescent="0.25">
      <c r="A49" t="s">
        <v>217</v>
      </c>
      <c r="B49" s="29">
        <v>3561</v>
      </c>
      <c r="C49" s="29">
        <v>26</v>
      </c>
      <c r="D49" s="29">
        <v>36</v>
      </c>
      <c r="E49" s="29">
        <v>290</v>
      </c>
      <c r="F49" s="29">
        <v>3136</v>
      </c>
      <c r="G49" s="29">
        <v>70</v>
      </c>
      <c r="H49" s="29">
        <v>3</v>
      </c>
      <c r="I49" s="29">
        <v>0.73074761101742503</v>
      </c>
      <c r="J49" s="29">
        <v>1.0118043844856599</v>
      </c>
      <c r="K49" s="29">
        <v>8.1506464305789699</v>
      </c>
      <c r="L49" s="29">
        <v>88.139404159640193</v>
      </c>
      <c r="M49" s="29">
        <v>1.96739741427768</v>
      </c>
    </row>
    <row r="50" spans="1:13" x14ac:dyDescent="0.25">
      <c r="A50" t="s">
        <v>218</v>
      </c>
      <c r="B50" s="29">
        <v>111</v>
      </c>
      <c r="C50" s="29">
        <v>8</v>
      </c>
      <c r="D50" s="29">
        <v>14</v>
      </c>
      <c r="E50" s="29">
        <v>47</v>
      </c>
      <c r="F50" s="29">
        <v>42</v>
      </c>
      <c r="G50" s="29" t="s">
        <v>2072</v>
      </c>
      <c r="H50" s="29" t="s">
        <v>2072</v>
      </c>
      <c r="I50" s="29">
        <v>7.2072072072072002</v>
      </c>
      <c r="J50" s="29">
        <v>12.612612612612599</v>
      </c>
      <c r="K50" s="29">
        <v>42.342342342342299</v>
      </c>
      <c r="L50" s="29">
        <v>37.837837837837803</v>
      </c>
      <c r="M50" s="29" t="s">
        <v>2072</v>
      </c>
    </row>
    <row r="51" spans="1:13" x14ac:dyDescent="0.25">
      <c r="A51" t="s">
        <v>219</v>
      </c>
      <c r="B51" s="29">
        <v>3450</v>
      </c>
      <c r="C51" s="29">
        <v>18</v>
      </c>
      <c r="D51" s="29">
        <v>22</v>
      </c>
      <c r="E51" s="29">
        <v>243</v>
      </c>
      <c r="F51" s="29">
        <v>3094</v>
      </c>
      <c r="G51" s="29">
        <v>70</v>
      </c>
      <c r="H51" s="29">
        <v>3</v>
      </c>
      <c r="I51" s="29">
        <v>0.52219321148825004</v>
      </c>
      <c r="J51" s="29">
        <v>0.63823614737452805</v>
      </c>
      <c r="K51" s="29">
        <v>7.0496083550913804</v>
      </c>
      <c r="L51" s="29">
        <v>89.759210908035897</v>
      </c>
      <c r="M51" s="29">
        <v>2.0307513780098598</v>
      </c>
    </row>
    <row r="52" spans="1:13" x14ac:dyDescent="0.25">
      <c r="A52" t="s">
        <v>220</v>
      </c>
      <c r="B52" s="29">
        <v>987</v>
      </c>
      <c r="C52" s="29">
        <v>1</v>
      </c>
      <c r="D52" s="29" t="s">
        <v>2072</v>
      </c>
      <c r="E52" s="29">
        <v>41</v>
      </c>
      <c r="F52" s="29">
        <v>895</v>
      </c>
      <c r="G52" s="29">
        <v>50</v>
      </c>
      <c r="H52" s="29" t="s">
        <v>2072</v>
      </c>
      <c r="I52" s="29">
        <v>0.101317122593718</v>
      </c>
      <c r="J52" s="29" t="s">
        <v>2072</v>
      </c>
      <c r="K52" s="29">
        <v>4.1540020263424502</v>
      </c>
      <c r="L52" s="29">
        <v>90.678824721377893</v>
      </c>
      <c r="M52" s="29">
        <v>5.0658561296859101</v>
      </c>
    </row>
    <row r="53" spans="1:13" x14ac:dyDescent="0.25">
      <c r="A53" t="s">
        <v>221</v>
      </c>
      <c r="B53" s="29">
        <v>26</v>
      </c>
      <c r="C53" s="29" t="s">
        <v>2072</v>
      </c>
      <c r="D53" s="29" t="s">
        <v>2072</v>
      </c>
      <c r="E53" s="29">
        <v>12</v>
      </c>
      <c r="F53" s="29">
        <v>14</v>
      </c>
      <c r="G53" s="29" t="s">
        <v>2072</v>
      </c>
      <c r="H53" s="29" t="s">
        <v>2072</v>
      </c>
      <c r="I53" s="29" t="s">
        <v>2072</v>
      </c>
      <c r="J53" s="29" t="s">
        <v>2072</v>
      </c>
      <c r="K53" s="29">
        <v>46.153846153846096</v>
      </c>
      <c r="L53" s="29">
        <v>53.846153846153797</v>
      </c>
      <c r="M53" s="29" t="s">
        <v>2072</v>
      </c>
    </row>
    <row r="54" spans="1:13" x14ac:dyDescent="0.25">
      <c r="A54" t="s">
        <v>222</v>
      </c>
      <c r="B54" s="29">
        <v>961</v>
      </c>
      <c r="C54" s="29">
        <v>1</v>
      </c>
      <c r="D54" s="29" t="s">
        <v>2072</v>
      </c>
      <c r="E54" s="29">
        <v>29</v>
      </c>
      <c r="F54" s="29">
        <v>881</v>
      </c>
      <c r="G54" s="29">
        <v>50</v>
      </c>
      <c r="H54" s="29" t="s">
        <v>2072</v>
      </c>
      <c r="I54" s="29">
        <v>0.104058272632674</v>
      </c>
      <c r="J54" s="29" t="s">
        <v>2072</v>
      </c>
      <c r="K54" s="29">
        <v>3.0176899063475502</v>
      </c>
      <c r="L54" s="29">
        <v>91.675338189385997</v>
      </c>
      <c r="M54" s="29">
        <v>5.2029136316337103</v>
      </c>
    </row>
    <row r="55" spans="1:13" x14ac:dyDescent="0.25">
      <c r="A55" t="s">
        <v>223</v>
      </c>
      <c r="B55" s="29">
        <v>1388</v>
      </c>
      <c r="C55" s="29">
        <v>3</v>
      </c>
      <c r="D55" s="29">
        <v>1</v>
      </c>
      <c r="E55" s="29">
        <v>105</v>
      </c>
      <c r="F55" s="29">
        <v>1272</v>
      </c>
      <c r="G55" s="29">
        <v>6</v>
      </c>
      <c r="H55" s="29">
        <v>1</v>
      </c>
      <c r="I55" s="29">
        <v>0.21629416005767799</v>
      </c>
      <c r="J55" s="29">
        <v>7.2098053352559394E-2</v>
      </c>
      <c r="K55" s="29">
        <v>7.5702956020187404</v>
      </c>
      <c r="L55" s="29">
        <v>91.708723864455607</v>
      </c>
      <c r="M55" s="29">
        <v>0.43258832011535597</v>
      </c>
    </row>
    <row r="56" spans="1:13" x14ac:dyDescent="0.25">
      <c r="A56" t="s">
        <v>224</v>
      </c>
      <c r="B56" s="29">
        <v>34</v>
      </c>
      <c r="C56" s="29" t="s">
        <v>2072</v>
      </c>
      <c r="D56" s="29" t="s">
        <v>2072</v>
      </c>
      <c r="E56" s="29">
        <v>20</v>
      </c>
      <c r="F56" s="29">
        <v>14</v>
      </c>
      <c r="G56" s="29" t="s">
        <v>2072</v>
      </c>
      <c r="H56" s="29" t="s">
        <v>2072</v>
      </c>
      <c r="I56" s="29" t="s">
        <v>2072</v>
      </c>
      <c r="J56" s="29" t="s">
        <v>2072</v>
      </c>
      <c r="K56" s="29">
        <v>58.823529411764703</v>
      </c>
      <c r="L56" s="29">
        <v>41.176470588235198</v>
      </c>
      <c r="M56" s="29" t="s">
        <v>2072</v>
      </c>
    </row>
    <row r="57" spans="1:13" x14ac:dyDescent="0.25">
      <c r="A57" t="s">
        <v>225</v>
      </c>
      <c r="B57" s="29">
        <v>1354</v>
      </c>
      <c r="C57" s="29">
        <v>3</v>
      </c>
      <c r="D57" s="29">
        <v>1</v>
      </c>
      <c r="E57" s="29">
        <v>85</v>
      </c>
      <c r="F57" s="29">
        <v>1258</v>
      </c>
      <c r="G57" s="29">
        <v>6</v>
      </c>
      <c r="H57" s="29">
        <v>1</v>
      </c>
      <c r="I57" s="29">
        <v>0.22172949002217199</v>
      </c>
      <c r="J57" s="29">
        <v>7.3909830007390903E-2</v>
      </c>
      <c r="K57" s="29">
        <v>6.2823355506282299</v>
      </c>
      <c r="L57" s="29">
        <v>92.978566149297805</v>
      </c>
      <c r="M57" s="29">
        <v>0.44345898004434497</v>
      </c>
    </row>
    <row r="58" spans="1:13" x14ac:dyDescent="0.25">
      <c r="A58" t="s">
        <v>226</v>
      </c>
      <c r="B58" s="29">
        <v>3344</v>
      </c>
      <c r="C58" s="29">
        <v>13</v>
      </c>
      <c r="D58" s="29">
        <v>27</v>
      </c>
      <c r="E58" s="29">
        <v>160</v>
      </c>
      <c r="F58" s="29">
        <v>3082</v>
      </c>
      <c r="G58" s="29">
        <v>53</v>
      </c>
      <c r="H58" s="29">
        <v>9</v>
      </c>
      <c r="I58" s="29">
        <v>0.38980509745127401</v>
      </c>
      <c r="J58" s="29">
        <v>0.80959520239880001</v>
      </c>
      <c r="K58" s="29">
        <v>4.7976011994003001</v>
      </c>
      <c r="L58" s="29">
        <v>92.413793103448199</v>
      </c>
      <c r="M58" s="29">
        <v>1.58920539730134</v>
      </c>
    </row>
    <row r="59" spans="1:13" x14ac:dyDescent="0.25">
      <c r="A59" t="s">
        <v>227</v>
      </c>
      <c r="B59" s="29">
        <v>96</v>
      </c>
      <c r="C59" s="29">
        <v>4</v>
      </c>
      <c r="D59" s="29">
        <v>6</v>
      </c>
      <c r="E59" s="29">
        <v>24</v>
      </c>
      <c r="F59" s="29">
        <v>62</v>
      </c>
      <c r="G59" s="29" t="s">
        <v>2072</v>
      </c>
      <c r="H59" s="29" t="s">
        <v>2072</v>
      </c>
      <c r="I59" s="29">
        <v>4.1666666666666599</v>
      </c>
      <c r="J59" s="29">
        <v>6.25</v>
      </c>
      <c r="K59" s="29">
        <v>25</v>
      </c>
      <c r="L59" s="29">
        <v>64.5833333333333</v>
      </c>
      <c r="M59" s="29" t="s">
        <v>2072</v>
      </c>
    </row>
    <row r="60" spans="1:13" x14ac:dyDescent="0.25">
      <c r="A60" t="s">
        <v>228</v>
      </c>
      <c r="B60" s="29">
        <v>3248</v>
      </c>
      <c r="C60" s="29">
        <v>9</v>
      </c>
      <c r="D60" s="29">
        <v>21</v>
      </c>
      <c r="E60" s="29">
        <v>136</v>
      </c>
      <c r="F60" s="29">
        <v>3020</v>
      </c>
      <c r="G60" s="29">
        <v>53</v>
      </c>
      <c r="H60" s="29">
        <v>9</v>
      </c>
      <c r="I60" s="29">
        <v>0.27786353812905201</v>
      </c>
      <c r="J60" s="29">
        <v>0.64834825563445497</v>
      </c>
      <c r="K60" s="29">
        <v>4.1988267983945597</v>
      </c>
      <c r="L60" s="29">
        <v>93.238653905526306</v>
      </c>
      <c r="M60" s="29">
        <v>1.63630750231552</v>
      </c>
    </row>
    <row r="61" spans="1:13" x14ac:dyDescent="0.25">
      <c r="A61" t="s">
        <v>229</v>
      </c>
      <c r="B61" s="29">
        <v>3168</v>
      </c>
      <c r="C61" s="29">
        <v>10</v>
      </c>
      <c r="D61" s="29">
        <v>22</v>
      </c>
      <c r="E61" s="29">
        <v>170</v>
      </c>
      <c r="F61" s="29">
        <v>2654</v>
      </c>
      <c r="G61" s="29">
        <v>312</v>
      </c>
      <c r="H61" s="29" t="s">
        <v>2072</v>
      </c>
      <c r="I61" s="29">
        <v>0.31565656565656502</v>
      </c>
      <c r="J61" s="29">
        <v>0.69444444444444398</v>
      </c>
      <c r="K61" s="29">
        <v>5.3661616161616097</v>
      </c>
      <c r="L61" s="29">
        <v>83.775252525252498</v>
      </c>
      <c r="M61" s="29">
        <v>9.8484848484848406</v>
      </c>
    </row>
    <row r="62" spans="1:13" x14ac:dyDescent="0.25">
      <c r="A62" t="s">
        <v>230</v>
      </c>
      <c r="B62" s="29">
        <v>105</v>
      </c>
      <c r="C62" s="29">
        <v>5</v>
      </c>
      <c r="D62" s="29">
        <v>8</v>
      </c>
      <c r="E62" s="29">
        <v>44</v>
      </c>
      <c r="F62" s="29">
        <v>48</v>
      </c>
      <c r="G62" s="29" t="s">
        <v>2072</v>
      </c>
      <c r="H62" s="29" t="s">
        <v>2072</v>
      </c>
      <c r="I62" s="29">
        <v>4.7619047619047601</v>
      </c>
      <c r="J62" s="29">
        <v>7.6190476190476097</v>
      </c>
      <c r="K62" s="29">
        <v>41.904761904761898</v>
      </c>
      <c r="L62" s="29">
        <v>45.714285714285701</v>
      </c>
      <c r="M62" s="29" t="s">
        <v>2072</v>
      </c>
    </row>
    <row r="63" spans="1:13" x14ac:dyDescent="0.25">
      <c r="A63" t="s">
        <v>231</v>
      </c>
      <c r="B63" s="29">
        <v>3063</v>
      </c>
      <c r="C63" s="29">
        <v>5</v>
      </c>
      <c r="D63" s="29">
        <v>14</v>
      </c>
      <c r="E63" s="29">
        <v>126</v>
      </c>
      <c r="F63" s="29">
        <v>2606</v>
      </c>
      <c r="G63" s="29">
        <v>312</v>
      </c>
      <c r="H63" s="29" t="s">
        <v>2072</v>
      </c>
      <c r="I63" s="29">
        <v>0.16323865491348299</v>
      </c>
      <c r="J63" s="29">
        <v>0.45706823375775302</v>
      </c>
      <c r="K63" s="29">
        <v>4.1136141038197804</v>
      </c>
      <c r="L63" s="29">
        <v>85.079986940907602</v>
      </c>
      <c r="M63" s="29">
        <v>10.186092066601301</v>
      </c>
    </row>
    <row r="64" spans="1:13" x14ac:dyDescent="0.25">
      <c r="A64" t="s">
        <v>232</v>
      </c>
      <c r="B64" s="29">
        <v>5458</v>
      </c>
      <c r="C64" s="29">
        <v>15</v>
      </c>
      <c r="D64" s="29">
        <v>48</v>
      </c>
      <c r="E64" s="29">
        <v>382</v>
      </c>
      <c r="F64" s="29">
        <v>4885</v>
      </c>
      <c r="G64" s="29">
        <v>124</v>
      </c>
      <c r="H64" s="29">
        <v>4</v>
      </c>
      <c r="I64" s="29">
        <v>0.27502750275027499</v>
      </c>
      <c r="J64" s="29">
        <v>0.88008800880088001</v>
      </c>
      <c r="K64" s="29">
        <v>7.004033736707</v>
      </c>
      <c r="L64" s="29">
        <v>89.567290062339495</v>
      </c>
      <c r="M64" s="29">
        <v>2.2735606894022702</v>
      </c>
    </row>
    <row r="65" spans="1:13" x14ac:dyDescent="0.25">
      <c r="A65" t="s">
        <v>233</v>
      </c>
      <c r="B65" s="29">
        <v>190</v>
      </c>
      <c r="C65" s="29">
        <v>8</v>
      </c>
      <c r="D65" s="29">
        <v>14</v>
      </c>
      <c r="E65" s="29">
        <v>90</v>
      </c>
      <c r="F65" s="29">
        <v>78</v>
      </c>
      <c r="G65" s="29" t="s">
        <v>2072</v>
      </c>
      <c r="H65" s="29" t="s">
        <v>2072</v>
      </c>
      <c r="I65" s="29">
        <v>4.2105263157894699</v>
      </c>
      <c r="J65" s="29">
        <v>7.3684210526315699</v>
      </c>
      <c r="K65" s="29">
        <v>47.368421052631497</v>
      </c>
      <c r="L65" s="29">
        <v>41.052631578947299</v>
      </c>
      <c r="M65" s="29" t="s">
        <v>2072</v>
      </c>
    </row>
    <row r="66" spans="1:13" x14ac:dyDescent="0.25">
      <c r="A66" t="s">
        <v>234</v>
      </c>
      <c r="B66" s="29">
        <v>5268</v>
      </c>
      <c r="C66" s="29">
        <v>7</v>
      </c>
      <c r="D66" s="29">
        <v>34</v>
      </c>
      <c r="E66" s="29">
        <v>292</v>
      </c>
      <c r="F66" s="29">
        <v>4807</v>
      </c>
      <c r="G66" s="29">
        <v>124</v>
      </c>
      <c r="H66" s="29">
        <v>4</v>
      </c>
      <c r="I66" s="29">
        <v>0.13297872340425501</v>
      </c>
      <c r="J66" s="29">
        <v>0.64589665653495398</v>
      </c>
      <c r="K66" s="29">
        <v>5.5471124620060701</v>
      </c>
      <c r="L66" s="29">
        <v>91.318389057750693</v>
      </c>
      <c r="M66" s="29">
        <v>2.3556231003039501</v>
      </c>
    </row>
    <row r="67" spans="1:13" x14ac:dyDescent="0.25">
      <c r="A67" t="s">
        <v>235</v>
      </c>
      <c r="B67" s="29">
        <v>14933</v>
      </c>
      <c r="C67" s="29">
        <v>65</v>
      </c>
      <c r="D67" s="29">
        <v>162</v>
      </c>
      <c r="E67" s="29">
        <v>1089</v>
      </c>
      <c r="F67" s="29">
        <v>13252</v>
      </c>
      <c r="G67" s="29">
        <v>355</v>
      </c>
      <c r="H67" s="29">
        <v>10</v>
      </c>
      <c r="I67" s="29">
        <v>0.43556925551162601</v>
      </c>
      <c r="J67" s="29">
        <v>1.08557260604436</v>
      </c>
      <c r="K67" s="29">
        <v>7.29746029618709</v>
      </c>
      <c r="L67" s="29">
        <v>88.802519600616506</v>
      </c>
      <c r="M67" s="29">
        <v>2.3788782416404199</v>
      </c>
    </row>
    <row r="68" spans="1:13" x14ac:dyDescent="0.25">
      <c r="A68" t="s">
        <v>236</v>
      </c>
      <c r="B68" s="29">
        <v>501</v>
      </c>
      <c r="C68" s="29">
        <v>14</v>
      </c>
      <c r="D68" s="29">
        <v>55</v>
      </c>
      <c r="E68" s="29">
        <v>245</v>
      </c>
      <c r="F68" s="29">
        <v>183</v>
      </c>
      <c r="G68" s="29" t="s">
        <v>2072</v>
      </c>
      <c r="H68" s="29">
        <v>4</v>
      </c>
      <c r="I68" s="29">
        <v>2.8169014084507</v>
      </c>
      <c r="J68" s="29">
        <v>11.066398390342</v>
      </c>
      <c r="K68" s="29">
        <v>49.295774647887299</v>
      </c>
      <c r="L68" s="29">
        <v>36.820925553319903</v>
      </c>
      <c r="M68" s="29" t="s">
        <v>2072</v>
      </c>
    </row>
    <row r="69" spans="1:13" x14ac:dyDescent="0.25">
      <c r="A69" t="s">
        <v>237</v>
      </c>
      <c r="B69" s="29">
        <v>14432</v>
      </c>
      <c r="C69" s="29">
        <v>51</v>
      </c>
      <c r="D69" s="29">
        <v>107</v>
      </c>
      <c r="E69" s="29">
        <v>844</v>
      </c>
      <c r="F69" s="29">
        <v>13069</v>
      </c>
      <c r="G69" s="29">
        <v>355</v>
      </c>
      <c r="H69" s="29">
        <v>6</v>
      </c>
      <c r="I69" s="29">
        <v>0.35352835158741103</v>
      </c>
      <c r="J69" s="29">
        <v>0.74171634548731402</v>
      </c>
      <c r="K69" s="29">
        <v>5.8505476223485298</v>
      </c>
      <c r="L69" s="29">
        <v>90.593373076389796</v>
      </c>
      <c r="M69" s="29">
        <v>2.4608346041868798</v>
      </c>
    </row>
    <row r="70" spans="1:13" x14ac:dyDescent="0.25">
      <c r="A70" t="s">
        <v>238</v>
      </c>
      <c r="B70" s="29">
        <v>2281</v>
      </c>
      <c r="C70" s="29">
        <v>4</v>
      </c>
      <c r="D70" s="29">
        <v>28</v>
      </c>
      <c r="E70" s="29">
        <v>118</v>
      </c>
      <c r="F70" s="29">
        <v>2095</v>
      </c>
      <c r="G70" s="29">
        <v>36</v>
      </c>
      <c r="H70" s="29" t="s">
        <v>2072</v>
      </c>
      <c r="I70" s="29">
        <v>0.175361683472161</v>
      </c>
      <c r="J70" s="29">
        <v>1.2275317843051201</v>
      </c>
      <c r="K70" s="29">
        <v>5.1731696624287498</v>
      </c>
      <c r="L70" s="29">
        <v>91.845681718544498</v>
      </c>
      <c r="M70" s="29">
        <v>1.57825515124945</v>
      </c>
    </row>
    <row r="71" spans="1:13" x14ac:dyDescent="0.25">
      <c r="A71" t="s">
        <v>239</v>
      </c>
      <c r="B71" s="29">
        <v>50</v>
      </c>
      <c r="C71" s="29" t="s">
        <v>2072</v>
      </c>
      <c r="D71" s="29">
        <v>4</v>
      </c>
      <c r="E71" s="29">
        <v>12</v>
      </c>
      <c r="F71" s="29">
        <v>34</v>
      </c>
      <c r="G71" s="29" t="s">
        <v>2072</v>
      </c>
      <c r="H71" s="29" t="s">
        <v>2072</v>
      </c>
      <c r="I71" s="29" t="s">
        <v>2072</v>
      </c>
      <c r="J71" s="29">
        <v>8</v>
      </c>
      <c r="K71" s="29">
        <v>24</v>
      </c>
      <c r="L71" s="29">
        <v>68</v>
      </c>
      <c r="M71" s="29" t="s">
        <v>2072</v>
      </c>
    </row>
    <row r="72" spans="1:13" x14ac:dyDescent="0.25">
      <c r="A72" t="s">
        <v>240</v>
      </c>
      <c r="B72" s="29">
        <v>2231</v>
      </c>
      <c r="C72" s="29">
        <v>4</v>
      </c>
      <c r="D72" s="29">
        <v>24</v>
      </c>
      <c r="E72" s="29">
        <v>106</v>
      </c>
      <c r="F72" s="29">
        <v>2061</v>
      </c>
      <c r="G72" s="29">
        <v>36</v>
      </c>
      <c r="H72" s="29" t="s">
        <v>2072</v>
      </c>
      <c r="I72" s="29">
        <v>0.17929179740026799</v>
      </c>
      <c r="J72" s="29">
        <v>1.0757507844016101</v>
      </c>
      <c r="K72" s="29">
        <v>4.7512326311071202</v>
      </c>
      <c r="L72" s="29">
        <v>92.380098610488503</v>
      </c>
      <c r="M72" s="29">
        <v>1.61362617660242</v>
      </c>
    </row>
    <row r="73" spans="1:13" x14ac:dyDescent="0.25">
      <c r="A73" t="s">
        <v>241</v>
      </c>
      <c r="B73" s="29">
        <v>4542</v>
      </c>
      <c r="C73" s="29">
        <v>20</v>
      </c>
      <c r="D73" s="29">
        <v>41</v>
      </c>
      <c r="E73" s="29">
        <v>261</v>
      </c>
      <c r="F73" s="29">
        <v>4115</v>
      </c>
      <c r="G73" s="29">
        <v>104</v>
      </c>
      <c r="H73" s="29">
        <v>1</v>
      </c>
      <c r="I73" s="29">
        <v>0.44043162299053001</v>
      </c>
      <c r="J73" s="29">
        <v>0.90288482713058704</v>
      </c>
      <c r="K73" s="29">
        <v>5.7476326800264204</v>
      </c>
      <c r="L73" s="29">
        <v>90.618806430301603</v>
      </c>
      <c r="M73" s="29">
        <v>2.29024443955075</v>
      </c>
    </row>
    <row r="74" spans="1:13" x14ac:dyDescent="0.25">
      <c r="A74" t="s">
        <v>242</v>
      </c>
      <c r="B74" s="29">
        <v>125</v>
      </c>
      <c r="C74" s="29">
        <v>4</v>
      </c>
      <c r="D74" s="29">
        <v>19</v>
      </c>
      <c r="E74" s="29">
        <v>44</v>
      </c>
      <c r="F74" s="29">
        <v>58</v>
      </c>
      <c r="G74" s="29" t="s">
        <v>2072</v>
      </c>
      <c r="H74" s="29" t="s">
        <v>2072</v>
      </c>
      <c r="I74" s="29">
        <v>3.2</v>
      </c>
      <c r="J74" s="29">
        <v>15.2</v>
      </c>
      <c r="K74" s="29">
        <v>35.199999999999903</v>
      </c>
      <c r="L74" s="29">
        <v>46.4</v>
      </c>
      <c r="M74" s="29" t="s">
        <v>2072</v>
      </c>
    </row>
    <row r="75" spans="1:13" x14ac:dyDescent="0.25">
      <c r="A75" t="s">
        <v>243</v>
      </c>
      <c r="B75" s="29">
        <v>4417</v>
      </c>
      <c r="C75" s="29">
        <v>16</v>
      </c>
      <c r="D75" s="29">
        <v>22</v>
      </c>
      <c r="E75" s="29">
        <v>217</v>
      </c>
      <c r="F75" s="29">
        <v>4057</v>
      </c>
      <c r="G75" s="29">
        <v>104</v>
      </c>
      <c r="H75" s="29">
        <v>1</v>
      </c>
      <c r="I75" s="29">
        <v>0.36231884057970998</v>
      </c>
      <c r="J75" s="29">
        <v>0.498188405797101</v>
      </c>
      <c r="K75" s="29">
        <v>4.9139492753623104</v>
      </c>
      <c r="L75" s="29">
        <v>91.870471014492693</v>
      </c>
      <c r="M75" s="29">
        <v>2.35507246376811</v>
      </c>
    </row>
    <row r="76" spans="1:13" x14ac:dyDescent="0.25">
      <c r="A76" t="s">
        <v>244</v>
      </c>
      <c r="B76" s="29">
        <v>8695</v>
      </c>
      <c r="C76" s="29">
        <v>49</v>
      </c>
      <c r="D76" s="29">
        <v>80</v>
      </c>
      <c r="E76" s="29">
        <v>568</v>
      </c>
      <c r="F76" s="29">
        <v>7798</v>
      </c>
      <c r="G76" s="29">
        <v>197</v>
      </c>
      <c r="H76" s="29">
        <v>3</v>
      </c>
      <c r="I76" s="29">
        <v>0.56373676944316597</v>
      </c>
      <c r="J76" s="29">
        <v>0.92038656235618899</v>
      </c>
      <c r="K76" s="29">
        <v>6.5347445927289396</v>
      </c>
      <c r="L76" s="29">
        <v>89.714680165669506</v>
      </c>
      <c r="M76" s="29">
        <v>2.2664519098021101</v>
      </c>
    </row>
    <row r="77" spans="1:13" x14ac:dyDescent="0.25">
      <c r="A77" t="s">
        <v>245</v>
      </c>
      <c r="B77" s="29">
        <v>272</v>
      </c>
      <c r="C77" s="29">
        <v>20</v>
      </c>
      <c r="D77" s="29">
        <v>18</v>
      </c>
      <c r="E77" s="29">
        <v>128</v>
      </c>
      <c r="F77" s="29">
        <v>106</v>
      </c>
      <c r="G77" s="29" t="s">
        <v>2072</v>
      </c>
      <c r="H77" s="29" t="s">
        <v>2072</v>
      </c>
      <c r="I77" s="29">
        <v>7.3529411764705799</v>
      </c>
      <c r="J77" s="29">
        <v>6.6176470588235299</v>
      </c>
      <c r="K77" s="29">
        <v>47.058823529411697</v>
      </c>
      <c r="L77" s="29">
        <v>38.970588235294102</v>
      </c>
      <c r="M77" s="29" t="s">
        <v>2072</v>
      </c>
    </row>
    <row r="78" spans="1:13" x14ac:dyDescent="0.25">
      <c r="A78" t="s">
        <v>246</v>
      </c>
      <c r="B78" s="29">
        <v>8423</v>
      </c>
      <c r="C78" s="29">
        <v>29</v>
      </c>
      <c r="D78" s="29">
        <v>62</v>
      </c>
      <c r="E78" s="29">
        <v>440</v>
      </c>
      <c r="F78" s="29">
        <v>7692</v>
      </c>
      <c r="G78" s="29">
        <v>197</v>
      </c>
      <c r="H78" s="29">
        <v>3</v>
      </c>
      <c r="I78" s="29">
        <v>0.34441805225653199</v>
      </c>
      <c r="J78" s="29">
        <v>0.73634204275534398</v>
      </c>
      <c r="K78" s="29">
        <v>5.2256532066508301</v>
      </c>
      <c r="L78" s="29">
        <v>91.353919239904997</v>
      </c>
      <c r="M78" s="29">
        <v>2.3396674584323001</v>
      </c>
    </row>
    <row r="79" spans="1:13" x14ac:dyDescent="0.25">
      <c r="A79" t="s">
        <v>247</v>
      </c>
      <c r="B79" s="29">
        <v>136</v>
      </c>
      <c r="C79" s="29" t="s">
        <v>2072</v>
      </c>
      <c r="D79" s="29" t="s">
        <v>2072</v>
      </c>
      <c r="E79" s="29">
        <v>2</v>
      </c>
      <c r="F79" s="29">
        <v>133</v>
      </c>
      <c r="G79" s="29">
        <v>1</v>
      </c>
      <c r="H79" s="29" t="s">
        <v>2072</v>
      </c>
      <c r="I79" s="29" t="s">
        <v>2072</v>
      </c>
      <c r="J79" s="29" t="s">
        <v>2072</v>
      </c>
      <c r="K79" s="29">
        <v>1.47058823529411</v>
      </c>
      <c r="L79" s="29">
        <v>97.794117647058798</v>
      </c>
      <c r="M79" s="29">
        <v>0.73529411764705799</v>
      </c>
    </row>
    <row r="80" spans="1:13" x14ac:dyDescent="0.25">
      <c r="A80" t="s">
        <v>248</v>
      </c>
      <c r="B80" s="29">
        <v>136</v>
      </c>
      <c r="C80" s="29" t="s">
        <v>2072</v>
      </c>
      <c r="D80" s="29" t="s">
        <v>2072</v>
      </c>
      <c r="E80" s="29">
        <v>2</v>
      </c>
      <c r="F80" s="29">
        <v>133</v>
      </c>
      <c r="G80" s="29">
        <v>1</v>
      </c>
      <c r="H80" s="29" t="s">
        <v>2072</v>
      </c>
      <c r="I80" s="29" t="s">
        <v>2072</v>
      </c>
      <c r="J80" s="29" t="s">
        <v>2072</v>
      </c>
      <c r="K80" s="29">
        <v>1.47058823529411</v>
      </c>
      <c r="L80" s="29">
        <v>97.794117647058798</v>
      </c>
      <c r="M80" s="29">
        <v>0.73529411764705799</v>
      </c>
    </row>
    <row r="81" spans="1:13" x14ac:dyDescent="0.25">
      <c r="A81" t="s">
        <v>249</v>
      </c>
      <c r="B81" s="29">
        <v>127</v>
      </c>
      <c r="C81" s="29" t="s">
        <v>2072</v>
      </c>
      <c r="D81" s="29">
        <v>1</v>
      </c>
      <c r="E81" s="29">
        <v>4</v>
      </c>
      <c r="F81" s="29">
        <v>120</v>
      </c>
      <c r="G81" s="29">
        <v>2</v>
      </c>
      <c r="H81" s="29" t="s">
        <v>2072</v>
      </c>
      <c r="I81" s="29" t="s">
        <v>2072</v>
      </c>
      <c r="J81" s="29">
        <v>0.78740157480314898</v>
      </c>
      <c r="K81" s="29">
        <v>3.1496062992125902</v>
      </c>
      <c r="L81" s="29">
        <v>94.488188976377899</v>
      </c>
      <c r="M81" s="29">
        <v>1.57480314960629</v>
      </c>
    </row>
    <row r="82" spans="1:13" x14ac:dyDescent="0.25">
      <c r="A82" t="s">
        <v>250</v>
      </c>
      <c r="B82" s="29">
        <v>127</v>
      </c>
      <c r="C82" s="29" t="s">
        <v>2072</v>
      </c>
      <c r="D82" s="29">
        <v>1</v>
      </c>
      <c r="E82" s="29">
        <v>4</v>
      </c>
      <c r="F82" s="29">
        <v>120</v>
      </c>
      <c r="G82" s="29">
        <v>2</v>
      </c>
      <c r="H82" s="29" t="s">
        <v>2072</v>
      </c>
      <c r="I82" s="29" t="s">
        <v>2072</v>
      </c>
      <c r="J82" s="29">
        <v>0.78740157480314898</v>
      </c>
      <c r="K82" s="29">
        <v>3.1496062992125902</v>
      </c>
      <c r="L82" s="29">
        <v>94.488188976377899</v>
      </c>
      <c r="M82" s="29">
        <v>1.57480314960629</v>
      </c>
    </row>
    <row r="83" spans="1:13" x14ac:dyDescent="0.25">
      <c r="A83" t="s">
        <v>251</v>
      </c>
      <c r="B83" s="29">
        <v>3994</v>
      </c>
      <c r="C83" s="29">
        <v>7</v>
      </c>
      <c r="D83" s="29">
        <v>40</v>
      </c>
      <c r="E83" s="29">
        <v>256</v>
      </c>
      <c r="F83" s="29">
        <v>3598</v>
      </c>
      <c r="G83" s="29">
        <v>88</v>
      </c>
      <c r="H83" s="29">
        <v>5</v>
      </c>
      <c r="I83" s="29">
        <v>0.175482577086989</v>
      </c>
      <c r="J83" s="29">
        <v>1.0027575833542199</v>
      </c>
      <c r="K83" s="29">
        <v>6.4176485334670303</v>
      </c>
      <c r="L83" s="29">
        <v>90.198044622712402</v>
      </c>
      <c r="M83" s="29">
        <v>2.2060666833792899</v>
      </c>
    </row>
    <row r="84" spans="1:13" x14ac:dyDescent="0.25">
      <c r="A84" t="s">
        <v>252</v>
      </c>
      <c r="B84" s="29">
        <v>52</v>
      </c>
      <c r="C84" s="29" t="s">
        <v>2072</v>
      </c>
      <c r="D84" s="29">
        <v>6</v>
      </c>
      <c r="E84" s="29">
        <v>28</v>
      </c>
      <c r="F84" s="29">
        <v>18</v>
      </c>
      <c r="G84" s="29" t="s">
        <v>2072</v>
      </c>
      <c r="H84" s="29" t="s">
        <v>2072</v>
      </c>
      <c r="I84" s="29" t="s">
        <v>2072</v>
      </c>
      <c r="J84" s="29">
        <v>11.538461538461499</v>
      </c>
      <c r="K84" s="29">
        <v>53.846153846153797</v>
      </c>
      <c r="L84" s="29">
        <v>34.615384615384599</v>
      </c>
      <c r="M84" s="29" t="s">
        <v>2072</v>
      </c>
    </row>
    <row r="85" spans="1:13" x14ac:dyDescent="0.25">
      <c r="A85" t="s">
        <v>253</v>
      </c>
      <c r="B85" s="29">
        <v>3933</v>
      </c>
      <c r="C85" s="29">
        <v>7</v>
      </c>
      <c r="D85" s="29">
        <v>34</v>
      </c>
      <c r="E85" s="29">
        <v>226</v>
      </c>
      <c r="F85" s="29">
        <v>3574</v>
      </c>
      <c r="G85" s="29">
        <v>88</v>
      </c>
      <c r="H85" s="29">
        <v>4</v>
      </c>
      <c r="I85" s="29">
        <v>0.17816238228556799</v>
      </c>
      <c r="J85" s="29">
        <v>0.86536014252990501</v>
      </c>
      <c r="K85" s="29">
        <v>5.7520997709340698</v>
      </c>
      <c r="L85" s="29">
        <v>90.964622041231806</v>
      </c>
      <c r="M85" s="29">
        <v>2.23975566301857</v>
      </c>
    </row>
    <row r="86" spans="1:13" x14ac:dyDescent="0.25">
      <c r="A86" t="s">
        <v>254</v>
      </c>
      <c r="B86" s="29">
        <v>9</v>
      </c>
      <c r="C86" s="29" t="s">
        <v>2072</v>
      </c>
      <c r="D86" s="29" t="s">
        <v>2072</v>
      </c>
      <c r="E86" s="29">
        <v>2</v>
      </c>
      <c r="F86" s="29">
        <v>6</v>
      </c>
      <c r="G86" s="29" t="s">
        <v>2072</v>
      </c>
      <c r="H86" s="29">
        <v>1</v>
      </c>
      <c r="I86" s="29" t="s">
        <v>2072</v>
      </c>
      <c r="J86" s="29" t="s">
        <v>2072</v>
      </c>
      <c r="K86" s="29">
        <v>25</v>
      </c>
      <c r="L86" s="29">
        <v>75</v>
      </c>
      <c r="M86" s="29" t="s">
        <v>2072</v>
      </c>
    </row>
    <row r="87" spans="1:13" x14ac:dyDescent="0.25">
      <c r="A87" t="s">
        <v>255</v>
      </c>
      <c r="B87" s="29">
        <v>180</v>
      </c>
      <c r="C87" s="29" t="s">
        <v>2072</v>
      </c>
      <c r="D87" s="29" t="s">
        <v>2072</v>
      </c>
      <c r="E87" s="29" t="s">
        <v>2072</v>
      </c>
      <c r="F87" s="29">
        <v>179</v>
      </c>
      <c r="G87" s="29">
        <v>1</v>
      </c>
      <c r="H87" s="29" t="s">
        <v>2072</v>
      </c>
      <c r="I87" s="29" t="s">
        <v>2072</v>
      </c>
      <c r="J87" s="29" t="s">
        <v>2072</v>
      </c>
      <c r="K87" s="29" t="s">
        <v>2072</v>
      </c>
      <c r="L87" s="29">
        <v>99.4444444444444</v>
      </c>
      <c r="M87" s="29">
        <v>0.55555555555555503</v>
      </c>
    </row>
    <row r="88" spans="1:13" x14ac:dyDescent="0.25">
      <c r="A88" t="s">
        <v>256</v>
      </c>
      <c r="B88" s="29">
        <v>6</v>
      </c>
      <c r="C88" s="29" t="s">
        <v>2072</v>
      </c>
      <c r="D88" s="29" t="s">
        <v>2072</v>
      </c>
      <c r="E88" s="29" t="s">
        <v>2072</v>
      </c>
      <c r="F88" s="29">
        <v>6</v>
      </c>
      <c r="G88" s="29" t="s">
        <v>2072</v>
      </c>
      <c r="H88" s="29" t="s">
        <v>2072</v>
      </c>
      <c r="I88" s="29" t="s">
        <v>2072</v>
      </c>
      <c r="J88" s="29" t="s">
        <v>2072</v>
      </c>
      <c r="K88" s="29" t="s">
        <v>2072</v>
      </c>
      <c r="L88" s="29">
        <v>100</v>
      </c>
      <c r="M88" s="29" t="s">
        <v>2072</v>
      </c>
    </row>
    <row r="89" spans="1:13" x14ac:dyDescent="0.25">
      <c r="A89" t="s">
        <v>257</v>
      </c>
      <c r="B89" s="29">
        <v>174</v>
      </c>
      <c r="C89" s="29" t="s">
        <v>2072</v>
      </c>
      <c r="D89" s="29" t="s">
        <v>2072</v>
      </c>
      <c r="E89" s="29" t="s">
        <v>2072</v>
      </c>
      <c r="F89" s="29">
        <v>173</v>
      </c>
      <c r="G89" s="29">
        <v>1</v>
      </c>
      <c r="H89" s="29" t="s">
        <v>2072</v>
      </c>
      <c r="I89" s="29" t="s">
        <v>2072</v>
      </c>
      <c r="J89" s="29" t="s">
        <v>2072</v>
      </c>
      <c r="K89" s="29" t="s">
        <v>2072</v>
      </c>
      <c r="L89" s="29">
        <v>99.425287356321803</v>
      </c>
      <c r="M89" s="29">
        <v>0.57471264367816</v>
      </c>
    </row>
    <row r="90" spans="1:13" x14ac:dyDescent="0.25">
      <c r="A90" t="s">
        <v>258</v>
      </c>
      <c r="B90" s="29">
        <v>52971</v>
      </c>
      <c r="C90" s="29">
        <v>213</v>
      </c>
      <c r="D90" s="29">
        <v>486</v>
      </c>
      <c r="E90" s="29">
        <v>3447</v>
      </c>
      <c r="F90" s="29">
        <v>47386</v>
      </c>
      <c r="G90" s="29">
        <v>1403</v>
      </c>
      <c r="H90" s="29">
        <v>36</v>
      </c>
      <c r="I90" s="29">
        <v>0.40238027769906398</v>
      </c>
      <c r="J90" s="29">
        <v>0.91810711249645705</v>
      </c>
      <c r="K90" s="29">
        <v>6.5117597052989504</v>
      </c>
      <c r="L90" s="29">
        <v>89.517332577689601</v>
      </c>
      <c r="M90" s="29">
        <v>2.6504203268159001</v>
      </c>
    </row>
    <row r="91" spans="1:13" x14ac:dyDescent="0.25">
      <c r="A91" t="s">
        <v>259</v>
      </c>
      <c r="B91" s="29">
        <v>1568</v>
      </c>
      <c r="C91" s="29">
        <v>63</v>
      </c>
      <c r="D91" s="29">
        <v>144</v>
      </c>
      <c r="E91" s="29">
        <v>694</v>
      </c>
      <c r="F91" s="29">
        <v>663</v>
      </c>
      <c r="G91" s="29" t="s">
        <v>2072</v>
      </c>
      <c r="H91" s="29">
        <v>4</v>
      </c>
      <c r="I91" s="29">
        <v>4.0281329923273601</v>
      </c>
      <c r="J91" s="29">
        <v>9.2071611253196899</v>
      </c>
      <c r="K91" s="29">
        <v>44.373401534526799</v>
      </c>
      <c r="L91" s="29">
        <v>42.391304347826001</v>
      </c>
      <c r="M91" s="29" t="s">
        <v>2072</v>
      </c>
    </row>
    <row r="92" spans="1:13" x14ac:dyDescent="0.25">
      <c r="A92" t="s">
        <v>260</v>
      </c>
      <c r="B92" s="29">
        <v>51394</v>
      </c>
      <c r="C92" s="29">
        <v>150</v>
      </c>
      <c r="D92" s="29">
        <v>342</v>
      </c>
      <c r="E92" s="29">
        <v>2751</v>
      </c>
      <c r="F92" s="29">
        <v>46717</v>
      </c>
      <c r="G92" s="29">
        <v>1403</v>
      </c>
      <c r="H92" s="29">
        <v>31</v>
      </c>
      <c r="I92" s="29">
        <v>0.292039016412592</v>
      </c>
      <c r="J92" s="29">
        <v>0.66584895742071104</v>
      </c>
      <c r="K92" s="29">
        <v>5.3559955610069503</v>
      </c>
      <c r="L92" s="29">
        <v>90.954578198313897</v>
      </c>
      <c r="M92" s="29">
        <v>2.7315382668457802</v>
      </c>
    </row>
    <row r="93" spans="1:13" x14ac:dyDescent="0.25">
      <c r="A93" t="s">
        <v>261</v>
      </c>
      <c r="B93" s="29">
        <v>9</v>
      </c>
      <c r="C93" s="29" t="s">
        <v>2072</v>
      </c>
      <c r="D93" s="29" t="s">
        <v>2072</v>
      </c>
      <c r="E93" s="29">
        <v>2</v>
      </c>
      <c r="F93" s="29">
        <v>6</v>
      </c>
      <c r="G93" s="29" t="s">
        <v>2072</v>
      </c>
      <c r="H93" s="29">
        <v>1</v>
      </c>
      <c r="I93" s="29" t="s">
        <v>2072</v>
      </c>
      <c r="J93" s="29" t="s">
        <v>2072</v>
      </c>
      <c r="K93" s="29">
        <v>25</v>
      </c>
      <c r="L93" s="29">
        <v>75</v>
      </c>
      <c r="M93" s="29" t="s">
        <v>2072</v>
      </c>
    </row>
    <row r="94" spans="1:13" x14ac:dyDescent="0.25">
      <c r="A94" t="s">
        <v>262</v>
      </c>
      <c r="B94" s="29">
        <v>177</v>
      </c>
      <c r="C94" s="29" t="s">
        <v>2072</v>
      </c>
      <c r="D94" s="29" t="s">
        <v>2072</v>
      </c>
      <c r="E94" s="29">
        <v>1</v>
      </c>
      <c r="F94" s="29">
        <v>172</v>
      </c>
      <c r="G94" s="29">
        <v>4</v>
      </c>
      <c r="H94" s="29" t="s">
        <v>2072</v>
      </c>
      <c r="I94" s="29" t="s">
        <v>2072</v>
      </c>
      <c r="J94" s="29" t="s">
        <v>2072</v>
      </c>
      <c r="K94" s="29">
        <v>0.56497175141242895</v>
      </c>
      <c r="L94" s="29">
        <v>97.175141242937798</v>
      </c>
      <c r="M94" s="29">
        <v>2.25988700564971</v>
      </c>
    </row>
    <row r="95" spans="1:13" x14ac:dyDescent="0.25">
      <c r="A95" t="s">
        <v>263</v>
      </c>
      <c r="B95" s="29">
        <v>177</v>
      </c>
      <c r="C95" s="29" t="s">
        <v>2072</v>
      </c>
      <c r="D95" s="29" t="s">
        <v>2072</v>
      </c>
      <c r="E95" s="29">
        <v>1</v>
      </c>
      <c r="F95" s="29">
        <v>172</v>
      </c>
      <c r="G95" s="29">
        <v>4</v>
      </c>
      <c r="H95" s="29" t="s">
        <v>2072</v>
      </c>
      <c r="I95" s="29" t="s">
        <v>2072</v>
      </c>
      <c r="J95" s="29" t="s">
        <v>2072</v>
      </c>
      <c r="K95" s="29">
        <v>0.56497175141242895</v>
      </c>
      <c r="L95" s="29">
        <v>97.175141242937798</v>
      </c>
      <c r="M95" s="29">
        <v>2.25988700564971</v>
      </c>
    </row>
    <row r="96" spans="1:13" x14ac:dyDescent="0.25">
      <c r="A96" t="s">
        <v>264</v>
      </c>
      <c r="B96" s="29">
        <v>3728</v>
      </c>
      <c r="C96" s="29">
        <v>24</v>
      </c>
      <c r="D96" s="29">
        <v>38</v>
      </c>
      <c r="E96" s="29">
        <v>250</v>
      </c>
      <c r="F96" s="29">
        <v>3343</v>
      </c>
      <c r="G96" s="29">
        <v>72</v>
      </c>
      <c r="H96" s="29">
        <v>1</v>
      </c>
      <c r="I96" s="29">
        <v>0.64394955728467895</v>
      </c>
      <c r="J96" s="29">
        <v>1.0195867990340699</v>
      </c>
      <c r="K96" s="29">
        <v>6.70780788838207</v>
      </c>
      <c r="L96" s="29">
        <v>89.696807083445094</v>
      </c>
      <c r="M96" s="29">
        <v>1.93184867185403</v>
      </c>
    </row>
    <row r="97" spans="1:13" x14ac:dyDescent="0.25">
      <c r="A97" t="s">
        <v>265</v>
      </c>
      <c r="B97" s="29">
        <v>104</v>
      </c>
      <c r="C97" s="29">
        <v>4</v>
      </c>
      <c r="D97" s="29">
        <v>4</v>
      </c>
      <c r="E97" s="29">
        <v>50</v>
      </c>
      <c r="F97" s="29">
        <v>46</v>
      </c>
      <c r="G97" s="29" t="s">
        <v>2072</v>
      </c>
      <c r="H97" s="29" t="s">
        <v>2072</v>
      </c>
      <c r="I97" s="29">
        <v>3.84615384615384</v>
      </c>
      <c r="J97" s="29">
        <v>3.84615384615384</v>
      </c>
      <c r="K97" s="29">
        <v>48.076923076923002</v>
      </c>
      <c r="L97" s="29">
        <v>44.230769230769198</v>
      </c>
      <c r="M97" s="29" t="s">
        <v>2072</v>
      </c>
    </row>
    <row r="98" spans="1:13" x14ac:dyDescent="0.25">
      <c r="A98" t="s">
        <v>266</v>
      </c>
      <c r="B98" s="29">
        <v>3624</v>
      </c>
      <c r="C98" s="29">
        <v>20</v>
      </c>
      <c r="D98" s="29">
        <v>34</v>
      </c>
      <c r="E98" s="29">
        <v>200</v>
      </c>
      <c r="F98" s="29">
        <v>3297</v>
      </c>
      <c r="G98" s="29">
        <v>72</v>
      </c>
      <c r="H98" s="29">
        <v>1</v>
      </c>
      <c r="I98" s="29">
        <v>0.55202870549268501</v>
      </c>
      <c r="J98" s="29">
        <v>0.93844879933756498</v>
      </c>
      <c r="K98" s="29">
        <v>5.5202870549268503</v>
      </c>
      <c r="L98" s="29">
        <v>91.001932100469205</v>
      </c>
      <c r="M98" s="29">
        <v>1.9873033397736599</v>
      </c>
    </row>
    <row r="99" spans="1:13" x14ac:dyDescent="0.25">
      <c r="A99" t="s">
        <v>267</v>
      </c>
      <c r="B99" s="29">
        <v>1107</v>
      </c>
      <c r="C99" s="29" t="s">
        <v>2072</v>
      </c>
      <c r="D99" s="29">
        <v>1</v>
      </c>
      <c r="E99" s="29">
        <v>48</v>
      </c>
      <c r="F99" s="29">
        <v>995</v>
      </c>
      <c r="G99" s="29">
        <v>63</v>
      </c>
      <c r="H99" s="29" t="s">
        <v>2072</v>
      </c>
      <c r="I99" s="29" t="s">
        <v>2072</v>
      </c>
      <c r="J99" s="29">
        <v>9.0334236675699994E-2</v>
      </c>
      <c r="K99" s="29">
        <v>4.3360433604336004</v>
      </c>
      <c r="L99" s="29">
        <v>89.882565492321504</v>
      </c>
      <c r="M99" s="29">
        <v>5.6910569105690998</v>
      </c>
    </row>
    <row r="100" spans="1:13" x14ac:dyDescent="0.25">
      <c r="A100" t="s">
        <v>268</v>
      </c>
      <c r="B100" s="29">
        <v>32</v>
      </c>
      <c r="C100" s="29" t="s">
        <v>2072</v>
      </c>
      <c r="D100" s="29" t="s">
        <v>2072</v>
      </c>
      <c r="E100" s="29">
        <v>4</v>
      </c>
      <c r="F100" s="29">
        <v>28</v>
      </c>
      <c r="G100" s="29" t="s">
        <v>2072</v>
      </c>
      <c r="H100" s="29" t="s">
        <v>2072</v>
      </c>
      <c r="I100" s="29" t="s">
        <v>2072</v>
      </c>
      <c r="J100" s="29" t="s">
        <v>2072</v>
      </c>
      <c r="K100" s="29">
        <v>12.5</v>
      </c>
      <c r="L100" s="29">
        <v>87.5</v>
      </c>
      <c r="M100" s="29" t="s">
        <v>2072</v>
      </c>
    </row>
    <row r="101" spans="1:13" x14ac:dyDescent="0.25">
      <c r="A101" t="s">
        <v>269</v>
      </c>
      <c r="B101" s="29">
        <v>1075</v>
      </c>
      <c r="C101" s="29" t="s">
        <v>2072</v>
      </c>
      <c r="D101" s="29">
        <v>1</v>
      </c>
      <c r="E101" s="29">
        <v>44</v>
      </c>
      <c r="F101" s="29">
        <v>967</v>
      </c>
      <c r="G101" s="29">
        <v>63</v>
      </c>
      <c r="H101" s="29" t="s">
        <v>2072</v>
      </c>
      <c r="I101" s="29" t="s">
        <v>2072</v>
      </c>
      <c r="J101" s="29">
        <v>9.3023255813953404E-2</v>
      </c>
      <c r="K101" s="29">
        <v>4.0930232558139501</v>
      </c>
      <c r="L101" s="29">
        <v>89.953488372093005</v>
      </c>
      <c r="M101" s="29">
        <v>5.8604651162790597</v>
      </c>
    </row>
    <row r="102" spans="1:13" x14ac:dyDescent="0.25">
      <c r="A102" t="s">
        <v>270</v>
      </c>
      <c r="B102" s="29">
        <v>1443</v>
      </c>
      <c r="C102" s="29">
        <v>6</v>
      </c>
      <c r="D102" s="29">
        <v>7</v>
      </c>
      <c r="E102" s="29">
        <v>105</v>
      </c>
      <c r="F102" s="29">
        <v>1318</v>
      </c>
      <c r="G102" s="29">
        <v>7</v>
      </c>
      <c r="H102" s="29" t="s">
        <v>2072</v>
      </c>
      <c r="I102" s="29">
        <v>0.41580041580041499</v>
      </c>
      <c r="J102" s="29">
        <v>0.48510048510048498</v>
      </c>
      <c r="K102" s="29">
        <v>7.27650727650727</v>
      </c>
      <c r="L102" s="29">
        <v>91.337491337491301</v>
      </c>
      <c r="M102" s="29">
        <v>0.48510048510048498</v>
      </c>
    </row>
    <row r="103" spans="1:13" x14ac:dyDescent="0.25">
      <c r="A103" t="s">
        <v>271</v>
      </c>
      <c r="B103" s="29">
        <v>46</v>
      </c>
      <c r="C103" s="29" t="s">
        <v>2072</v>
      </c>
      <c r="D103" s="29" t="s">
        <v>2072</v>
      </c>
      <c r="E103" s="29">
        <v>28</v>
      </c>
      <c r="F103" s="29">
        <v>18</v>
      </c>
      <c r="G103" s="29" t="s">
        <v>2072</v>
      </c>
      <c r="H103" s="29" t="s">
        <v>2072</v>
      </c>
      <c r="I103" s="29" t="s">
        <v>2072</v>
      </c>
      <c r="J103" s="29" t="s">
        <v>2072</v>
      </c>
      <c r="K103" s="29">
        <v>60.869565217391298</v>
      </c>
      <c r="L103" s="29">
        <v>39.130434782608603</v>
      </c>
      <c r="M103" s="29" t="s">
        <v>2072</v>
      </c>
    </row>
    <row r="104" spans="1:13" x14ac:dyDescent="0.25">
      <c r="A104" t="s">
        <v>272</v>
      </c>
      <c r="B104" s="29">
        <v>1397</v>
      </c>
      <c r="C104" s="29">
        <v>6</v>
      </c>
      <c r="D104" s="29">
        <v>7</v>
      </c>
      <c r="E104" s="29">
        <v>77</v>
      </c>
      <c r="F104" s="29">
        <v>1300</v>
      </c>
      <c r="G104" s="29">
        <v>7</v>
      </c>
      <c r="H104" s="29" t="s">
        <v>2072</v>
      </c>
      <c r="I104" s="29">
        <v>0.429491768074445</v>
      </c>
      <c r="J104" s="29">
        <v>0.50107372942018602</v>
      </c>
      <c r="K104" s="29">
        <v>5.5118110236220401</v>
      </c>
      <c r="L104" s="29">
        <v>93.056549749463102</v>
      </c>
      <c r="M104" s="29">
        <v>0.50107372942018602</v>
      </c>
    </row>
    <row r="105" spans="1:13" x14ac:dyDescent="0.25">
      <c r="A105" t="s">
        <v>273</v>
      </c>
      <c r="B105" s="29">
        <v>3509</v>
      </c>
      <c r="C105" s="29">
        <v>16</v>
      </c>
      <c r="D105" s="29">
        <v>34</v>
      </c>
      <c r="E105" s="29">
        <v>186</v>
      </c>
      <c r="F105" s="29">
        <v>3230</v>
      </c>
      <c r="G105" s="29">
        <v>42</v>
      </c>
      <c r="H105" s="29">
        <v>1</v>
      </c>
      <c r="I105" s="29">
        <v>0.45610034207525602</v>
      </c>
      <c r="J105" s="29">
        <v>0.96921322690991996</v>
      </c>
      <c r="K105" s="29">
        <v>5.3021664766248504</v>
      </c>
      <c r="L105" s="29">
        <v>92.075256556442397</v>
      </c>
      <c r="M105" s="29">
        <v>1.19726339794754</v>
      </c>
    </row>
    <row r="106" spans="1:13" x14ac:dyDescent="0.25">
      <c r="A106" t="s">
        <v>274</v>
      </c>
      <c r="B106" s="29">
        <v>87</v>
      </c>
      <c r="C106" s="29">
        <v>5</v>
      </c>
      <c r="D106" s="29">
        <v>13</v>
      </c>
      <c r="E106" s="29">
        <v>37</v>
      </c>
      <c r="F106" s="29">
        <v>32</v>
      </c>
      <c r="G106" s="29" t="s">
        <v>2072</v>
      </c>
      <c r="H106" s="29" t="s">
        <v>2072</v>
      </c>
      <c r="I106" s="29">
        <v>5.7471264367816</v>
      </c>
      <c r="J106" s="29">
        <v>14.9425287356321</v>
      </c>
      <c r="K106" s="29">
        <v>42.528735632183903</v>
      </c>
      <c r="L106" s="29">
        <v>36.781609195402297</v>
      </c>
      <c r="M106" s="29" t="s">
        <v>2072</v>
      </c>
    </row>
    <row r="107" spans="1:13" x14ac:dyDescent="0.25">
      <c r="A107" t="s">
        <v>275</v>
      </c>
      <c r="B107" s="29">
        <v>3422</v>
      </c>
      <c r="C107" s="29">
        <v>11</v>
      </c>
      <c r="D107" s="29">
        <v>21</v>
      </c>
      <c r="E107" s="29">
        <v>149</v>
      </c>
      <c r="F107" s="29">
        <v>3198</v>
      </c>
      <c r="G107" s="29">
        <v>42</v>
      </c>
      <c r="H107" s="29">
        <v>1</v>
      </c>
      <c r="I107" s="29">
        <v>0.32154340836012801</v>
      </c>
      <c r="J107" s="29">
        <v>0.61385559777842702</v>
      </c>
      <c r="K107" s="29">
        <v>4.3554516223326498</v>
      </c>
      <c r="L107" s="29">
        <v>93.481438175971903</v>
      </c>
      <c r="M107" s="29">
        <v>1.22771119555685</v>
      </c>
    </row>
    <row r="108" spans="1:13" x14ac:dyDescent="0.25">
      <c r="A108" t="s">
        <v>276</v>
      </c>
      <c r="B108" s="29">
        <v>3216</v>
      </c>
      <c r="C108" s="29">
        <v>11</v>
      </c>
      <c r="D108" s="29">
        <v>30</v>
      </c>
      <c r="E108" s="29">
        <v>170</v>
      </c>
      <c r="F108" s="29">
        <v>2650</v>
      </c>
      <c r="G108" s="29">
        <v>355</v>
      </c>
      <c r="H108" s="29" t="s">
        <v>2072</v>
      </c>
      <c r="I108" s="29">
        <v>0.34203980099502401</v>
      </c>
      <c r="J108" s="29">
        <v>0.93283582089552197</v>
      </c>
      <c r="K108" s="29">
        <v>5.2860696517412897</v>
      </c>
      <c r="L108" s="29">
        <v>82.400497512437795</v>
      </c>
      <c r="M108" s="29">
        <v>11.0385572139303</v>
      </c>
    </row>
    <row r="109" spans="1:13" x14ac:dyDescent="0.25">
      <c r="A109" t="s">
        <v>277</v>
      </c>
      <c r="B109" s="29">
        <v>82</v>
      </c>
      <c r="C109" s="29">
        <v>2</v>
      </c>
      <c r="D109" s="29">
        <v>8</v>
      </c>
      <c r="E109" s="29">
        <v>28</v>
      </c>
      <c r="F109" s="29">
        <v>42</v>
      </c>
      <c r="G109" s="29">
        <v>2</v>
      </c>
      <c r="H109" s="29" t="s">
        <v>2072</v>
      </c>
      <c r="I109" s="29">
        <v>2.4390243902439002</v>
      </c>
      <c r="J109" s="29">
        <v>9.7560975609756095</v>
      </c>
      <c r="K109" s="29">
        <v>34.146341463414601</v>
      </c>
      <c r="L109" s="29">
        <v>51.219512195121901</v>
      </c>
      <c r="M109" s="29">
        <v>2.4390243902439002</v>
      </c>
    </row>
    <row r="110" spans="1:13" x14ac:dyDescent="0.25">
      <c r="A110" t="s">
        <v>278</v>
      </c>
      <c r="B110" s="29">
        <v>3134</v>
      </c>
      <c r="C110" s="29">
        <v>9</v>
      </c>
      <c r="D110" s="29">
        <v>22</v>
      </c>
      <c r="E110" s="29">
        <v>142</v>
      </c>
      <c r="F110" s="29">
        <v>2608</v>
      </c>
      <c r="G110" s="29">
        <v>353</v>
      </c>
      <c r="H110" s="29" t="s">
        <v>2072</v>
      </c>
      <c r="I110" s="29">
        <v>0.28717294192724901</v>
      </c>
      <c r="J110" s="29">
        <v>0.70197830248883197</v>
      </c>
      <c r="K110" s="29">
        <v>4.5309508615188197</v>
      </c>
      <c r="L110" s="29">
        <v>83.216336949585099</v>
      </c>
      <c r="M110" s="29">
        <v>11.263560944479799</v>
      </c>
    </row>
    <row r="111" spans="1:13" x14ac:dyDescent="0.25">
      <c r="A111" t="s">
        <v>279</v>
      </c>
      <c r="B111" s="29">
        <v>5952</v>
      </c>
      <c r="C111" s="29">
        <v>18</v>
      </c>
      <c r="D111" s="29">
        <v>53</v>
      </c>
      <c r="E111" s="29">
        <v>411</v>
      </c>
      <c r="F111" s="29">
        <v>5301</v>
      </c>
      <c r="G111" s="29">
        <v>168</v>
      </c>
      <c r="H111" s="29">
        <v>1</v>
      </c>
      <c r="I111" s="29">
        <v>0.302470173080154</v>
      </c>
      <c r="J111" s="29">
        <v>0.89060662073601005</v>
      </c>
      <c r="K111" s="29">
        <v>6.9064022853301896</v>
      </c>
      <c r="L111" s="29">
        <v>89.0774659721055</v>
      </c>
      <c r="M111" s="29">
        <v>2.8230549487481</v>
      </c>
    </row>
    <row r="112" spans="1:13" x14ac:dyDescent="0.25">
      <c r="A112" t="s">
        <v>280</v>
      </c>
      <c r="B112" s="29">
        <v>196</v>
      </c>
      <c r="C112" s="29">
        <v>12</v>
      </c>
      <c r="D112" s="29">
        <v>9</v>
      </c>
      <c r="E112" s="29">
        <v>105</v>
      </c>
      <c r="F112" s="29">
        <v>70</v>
      </c>
      <c r="G112" s="29" t="s">
        <v>2072</v>
      </c>
      <c r="H112" s="29" t="s">
        <v>2072</v>
      </c>
      <c r="I112" s="29">
        <v>6.1224489795918302</v>
      </c>
      <c r="J112" s="29">
        <v>4.59183673469387</v>
      </c>
      <c r="K112" s="29">
        <v>53.571428571428498</v>
      </c>
      <c r="L112" s="29">
        <v>35.714285714285701</v>
      </c>
      <c r="M112" s="29" t="s">
        <v>2072</v>
      </c>
    </row>
    <row r="113" spans="1:13" x14ac:dyDescent="0.25">
      <c r="A113" t="s">
        <v>281</v>
      </c>
      <c r="B113" s="29">
        <v>5756</v>
      </c>
      <c r="C113" s="29">
        <v>6</v>
      </c>
      <c r="D113" s="29">
        <v>44</v>
      </c>
      <c r="E113" s="29">
        <v>306</v>
      </c>
      <c r="F113" s="29">
        <v>5231</v>
      </c>
      <c r="G113" s="29">
        <v>168</v>
      </c>
      <c r="H113" s="29">
        <v>1</v>
      </c>
      <c r="I113" s="29">
        <v>0.104257167680278</v>
      </c>
      <c r="J113" s="29">
        <v>0.764552562988705</v>
      </c>
      <c r="K113" s="29">
        <v>5.3171155516941697</v>
      </c>
      <c r="L113" s="29">
        <v>90.894874022588994</v>
      </c>
      <c r="M113" s="29">
        <v>2.9192006950477798</v>
      </c>
    </row>
    <row r="114" spans="1:13" x14ac:dyDescent="0.25">
      <c r="A114" t="s">
        <v>282</v>
      </c>
      <c r="B114" s="29">
        <v>15323</v>
      </c>
      <c r="C114" s="29">
        <v>68</v>
      </c>
      <c r="D114" s="29">
        <v>140</v>
      </c>
      <c r="E114" s="29">
        <v>1002</v>
      </c>
      <c r="F114" s="29">
        <v>13736</v>
      </c>
      <c r="G114" s="29">
        <v>366</v>
      </c>
      <c r="H114" s="29">
        <v>11</v>
      </c>
      <c r="I114" s="29">
        <v>0.44409613375130602</v>
      </c>
      <c r="J114" s="29">
        <v>0.91431556948798298</v>
      </c>
      <c r="K114" s="29">
        <v>6.5438871473354201</v>
      </c>
      <c r="L114" s="29">
        <v>89.707419017763797</v>
      </c>
      <c r="M114" s="29">
        <v>2.39028213166144</v>
      </c>
    </row>
    <row r="115" spans="1:13" x14ac:dyDescent="0.25">
      <c r="A115" t="s">
        <v>283</v>
      </c>
      <c r="B115" s="29">
        <v>502</v>
      </c>
      <c r="C115" s="29">
        <v>17</v>
      </c>
      <c r="D115" s="29">
        <v>33</v>
      </c>
      <c r="E115" s="29">
        <v>216</v>
      </c>
      <c r="F115" s="29">
        <v>234</v>
      </c>
      <c r="G115" s="29">
        <v>2</v>
      </c>
      <c r="H115" s="29" t="s">
        <v>2072</v>
      </c>
      <c r="I115" s="29">
        <v>3.3864541832669302</v>
      </c>
      <c r="J115" s="29">
        <v>6.57370517928286</v>
      </c>
      <c r="K115" s="29">
        <v>43.027888446215101</v>
      </c>
      <c r="L115" s="29">
        <v>46.613545816733001</v>
      </c>
      <c r="M115" s="29">
        <v>0.39840637450199201</v>
      </c>
    </row>
    <row r="116" spans="1:13" x14ac:dyDescent="0.25">
      <c r="A116" t="s">
        <v>284</v>
      </c>
      <c r="B116" s="29">
        <v>14821</v>
      </c>
      <c r="C116" s="29">
        <v>51</v>
      </c>
      <c r="D116" s="29">
        <v>107</v>
      </c>
      <c r="E116" s="29">
        <v>786</v>
      </c>
      <c r="F116" s="29">
        <v>13502</v>
      </c>
      <c r="G116" s="29">
        <v>364</v>
      </c>
      <c r="H116" s="29">
        <v>11</v>
      </c>
      <c r="I116" s="29">
        <v>0.34436191762322699</v>
      </c>
      <c r="J116" s="29">
        <v>0.72248480756245703</v>
      </c>
      <c r="K116" s="29">
        <v>5.3072248480756201</v>
      </c>
      <c r="L116" s="29">
        <v>91.168129642133593</v>
      </c>
      <c r="M116" s="29">
        <v>2.4577987846049898</v>
      </c>
    </row>
    <row r="117" spans="1:13" x14ac:dyDescent="0.25">
      <c r="A117" t="s">
        <v>285</v>
      </c>
      <c r="B117" s="29">
        <v>2261</v>
      </c>
      <c r="C117" s="29">
        <v>11</v>
      </c>
      <c r="D117" s="29">
        <v>19</v>
      </c>
      <c r="E117" s="29">
        <v>126</v>
      </c>
      <c r="F117" s="29">
        <v>2053</v>
      </c>
      <c r="G117" s="29">
        <v>52</v>
      </c>
      <c r="H117" s="29" t="s">
        <v>2072</v>
      </c>
      <c r="I117" s="29">
        <v>0.48651039363113602</v>
      </c>
      <c r="J117" s="29">
        <v>0.84033613445378097</v>
      </c>
      <c r="K117" s="29">
        <v>5.5727554179566496</v>
      </c>
      <c r="L117" s="29">
        <v>90.800530738611201</v>
      </c>
      <c r="M117" s="29">
        <v>2.29986731534719</v>
      </c>
    </row>
    <row r="118" spans="1:13" x14ac:dyDescent="0.25">
      <c r="A118" t="s">
        <v>286</v>
      </c>
      <c r="B118" s="29">
        <v>59</v>
      </c>
      <c r="C118" s="29">
        <v>2</v>
      </c>
      <c r="D118" s="29">
        <v>4</v>
      </c>
      <c r="E118" s="29">
        <v>28</v>
      </c>
      <c r="F118" s="29">
        <v>25</v>
      </c>
      <c r="G118" s="29" t="s">
        <v>2072</v>
      </c>
      <c r="H118" s="29" t="s">
        <v>2072</v>
      </c>
      <c r="I118" s="29">
        <v>3.3898305084745699</v>
      </c>
      <c r="J118" s="29">
        <v>6.7796610169491496</v>
      </c>
      <c r="K118" s="29">
        <v>47.457627118643998</v>
      </c>
      <c r="L118" s="29">
        <v>42.372881355932201</v>
      </c>
      <c r="M118" s="29" t="s">
        <v>2072</v>
      </c>
    </row>
    <row r="119" spans="1:13" x14ac:dyDescent="0.25">
      <c r="A119" t="s">
        <v>287</v>
      </c>
      <c r="B119" s="29">
        <v>2202</v>
      </c>
      <c r="C119" s="29">
        <v>9</v>
      </c>
      <c r="D119" s="29">
        <v>15</v>
      </c>
      <c r="E119" s="29">
        <v>98</v>
      </c>
      <c r="F119" s="29">
        <v>2028</v>
      </c>
      <c r="G119" s="29">
        <v>52</v>
      </c>
      <c r="H119" s="29" t="s">
        <v>2072</v>
      </c>
      <c r="I119" s="29">
        <v>0.40871934604904597</v>
      </c>
      <c r="J119" s="29">
        <v>0.68119891008174305</v>
      </c>
      <c r="K119" s="29">
        <v>4.4504995458673902</v>
      </c>
      <c r="L119" s="29">
        <v>92.0980926430517</v>
      </c>
      <c r="M119" s="29">
        <v>2.3614895549500399</v>
      </c>
    </row>
    <row r="120" spans="1:13" x14ac:dyDescent="0.25">
      <c r="A120" t="s">
        <v>288</v>
      </c>
      <c r="B120" s="29">
        <v>4887</v>
      </c>
      <c r="C120" s="29">
        <v>15</v>
      </c>
      <c r="D120" s="29">
        <v>37</v>
      </c>
      <c r="E120" s="29">
        <v>285</v>
      </c>
      <c r="F120" s="29">
        <v>4411</v>
      </c>
      <c r="G120" s="29">
        <v>139</v>
      </c>
      <c r="H120" s="29" t="s">
        <v>2072</v>
      </c>
      <c r="I120" s="29">
        <v>0.30693677102516798</v>
      </c>
      <c r="J120" s="29">
        <v>0.75711070186208296</v>
      </c>
      <c r="K120" s="29">
        <v>5.8317986494782001</v>
      </c>
      <c r="L120" s="29">
        <v>90.259873132801303</v>
      </c>
      <c r="M120" s="29">
        <v>2.8442807448332301</v>
      </c>
    </row>
    <row r="121" spans="1:13" x14ac:dyDescent="0.25">
      <c r="A121" t="s">
        <v>289</v>
      </c>
      <c r="B121" s="29">
        <v>136</v>
      </c>
      <c r="C121" s="29">
        <v>5</v>
      </c>
      <c r="D121" s="29">
        <v>10</v>
      </c>
      <c r="E121" s="29">
        <v>55</v>
      </c>
      <c r="F121" s="29">
        <v>66</v>
      </c>
      <c r="G121" s="29" t="s">
        <v>2072</v>
      </c>
      <c r="H121" s="29" t="s">
        <v>2072</v>
      </c>
      <c r="I121" s="29">
        <v>3.6764705882352899</v>
      </c>
      <c r="J121" s="29">
        <v>7.3529411764705799</v>
      </c>
      <c r="K121" s="29">
        <v>40.441176470588204</v>
      </c>
      <c r="L121" s="29">
        <v>48.529411764705799</v>
      </c>
      <c r="M121" s="29" t="s">
        <v>2072</v>
      </c>
    </row>
    <row r="122" spans="1:13" x14ac:dyDescent="0.25">
      <c r="A122" t="s">
        <v>290</v>
      </c>
      <c r="B122" s="29">
        <v>4751</v>
      </c>
      <c r="C122" s="29">
        <v>10</v>
      </c>
      <c r="D122" s="29">
        <v>27</v>
      </c>
      <c r="E122" s="29">
        <v>230</v>
      </c>
      <c r="F122" s="29">
        <v>4345</v>
      </c>
      <c r="G122" s="29">
        <v>139</v>
      </c>
      <c r="H122" s="29" t="s">
        <v>2072</v>
      </c>
      <c r="I122" s="29">
        <v>0.21048200378867599</v>
      </c>
      <c r="J122" s="29">
        <v>0.56830141022942504</v>
      </c>
      <c r="K122" s="29">
        <v>4.8410860871395496</v>
      </c>
      <c r="L122" s="29">
        <v>91.454430646179702</v>
      </c>
      <c r="M122" s="29">
        <v>2.9256998526625901</v>
      </c>
    </row>
    <row r="123" spans="1:13" x14ac:dyDescent="0.25">
      <c r="A123" t="s">
        <v>291</v>
      </c>
      <c r="B123" s="29">
        <v>8933</v>
      </c>
      <c r="C123" s="29">
        <v>21</v>
      </c>
      <c r="D123" s="29">
        <v>69</v>
      </c>
      <c r="E123" s="29">
        <v>523</v>
      </c>
      <c r="F123" s="29">
        <v>8114</v>
      </c>
      <c r="G123" s="29">
        <v>204</v>
      </c>
      <c r="H123" s="29">
        <v>2</v>
      </c>
      <c r="I123" s="29">
        <v>0.235136042996305</v>
      </c>
      <c r="J123" s="29">
        <v>0.77258985555928705</v>
      </c>
      <c r="K123" s="29">
        <v>5.8560071660508299</v>
      </c>
      <c r="L123" s="29">
        <v>90.852088232000895</v>
      </c>
      <c r="M123" s="29">
        <v>2.2841787033926702</v>
      </c>
    </row>
    <row r="124" spans="1:13" x14ac:dyDescent="0.25">
      <c r="A124" t="s">
        <v>292</v>
      </c>
      <c r="B124" s="29">
        <v>281</v>
      </c>
      <c r="C124" s="29" t="s">
        <v>2072</v>
      </c>
      <c r="D124" s="29">
        <v>20</v>
      </c>
      <c r="E124" s="29">
        <v>119</v>
      </c>
      <c r="F124" s="29">
        <v>142</v>
      </c>
      <c r="G124" s="29" t="s">
        <v>2072</v>
      </c>
      <c r="H124" s="29" t="s">
        <v>2072</v>
      </c>
      <c r="I124" s="29" t="s">
        <v>2072</v>
      </c>
      <c r="J124" s="29">
        <v>7.1174377224199299</v>
      </c>
      <c r="K124" s="29">
        <v>42.348754448398502</v>
      </c>
      <c r="L124" s="29">
        <v>50.533807829181498</v>
      </c>
      <c r="M124" s="29" t="s">
        <v>2072</v>
      </c>
    </row>
    <row r="125" spans="1:13" x14ac:dyDescent="0.25">
      <c r="A125" t="s">
        <v>293</v>
      </c>
      <c r="B125" s="29">
        <v>8652</v>
      </c>
      <c r="C125" s="29">
        <v>21</v>
      </c>
      <c r="D125" s="29">
        <v>49</v>
      </c>
      <c r="E125" s="29">
        <v>404</v>
      </c>
      <c r="F125" s="29">
        <v>7972</v>
      </c>
      <c r="G125" s="29">
        <v>204</v>
      </c>
      <c r="H125" s="29">
        <v>2</v>
      </c>
      <c r="I125" s="29">
        <v>0.24277456647398801</v>
      </c>
      <c r="J125" s="29">
        <v>0.56647398843930596</v>
      </c>
      <c r="K125" s="29">
        <v>4.6705202312138701</v>
      </c>
      <c r="L125" s="29">
        <v>92.161849710982594</v>
      </c>
      <c r="M125" s="29">
        <v>2.35838150289017</v>
      </c>
    </row>
    <row r="126" spans="1:13" x14ac:dyDescent="0.25">
      <c r="A126" t="s">
        <v>294</v>
      </c>
      <c r="B126" s="29">
        <v>140</v>
      </c>
      <c r="C126" s="29" t="s">
        <v>2072</v>
      </c>
      <c r="D126" s="29">
        <v>1</v>
      </c>
      <c r="E126" s="29" t="s">
        <v>2072</v>
      </c>
      <c r="F126" s="29">
        <v>136</v>
      </c>
      <c r="G126" s="29">
        <v>3</v>
      </c>
      <c r="H126" s="29" t="s">
        <v>2072</v>
      </c>
      <c r="I126" s="29" t="s">
        <v>2072</v>
      </c>
      <c r="J126" s="29">
        <v>0.71428571428571397</v>
      </c>
      <c r="K126" s="29" t="s">
        <v>2072</v>
      </c>
      <c r="L126" s="29">
        <v>97.142857142857096</v>
      </c>
      <c r="M126" s="29">
        <v>2.1428571428571401</v>
      </c>
    </row>
    <row r="127" spans="1:13" x14ac:dyDescent="0.25">
      <c r="A127" t="s">
        <v>295</v>
      </c>
      <c r="B127" s="29">
        <v>140</v>
      </c>
      <c r="C127" s="29" t="s">
        <v>2072</v>
      </c>
      <c r="D127" s="29">
        <v>1</v>
      </c>
      <c r="E127" s="29" t="s">
        <v>2072</v>
      </c>
      <c r="F127" s="29">
        <v>136</v>
      </c>
      <c r="G127" s="29">
        <v>3</v>
      </c>
      <c r="H127" s="29" t="s">
        <v>2072</v>
      </c>
      <c r="I127" s="29" t="s">
        <v>2072</v>
      </c>
      <c r="J127" s="29">
        <v>0.71428571428571397</v>
      </c>
      <c r="K127" s="29" t="s">
        <v>2072</v>
      </c>
      <c r="L127" s="29">
        <v>97.142857142857096</v>
      </c>
      <c r="M127" s="29">
        <v>2.1428571428571401</v>
      </c>
    </row>
    <row r="128" spans="1:13" x14ac:dyDescent="0.25">
      <c r="A128" t="s">
        <v>296</v>
      </c>
      <c r="B128" s="29">
        <v>163</v>
      </c>
      <c r="C128" s="29" t="s">
        <v>2072</v>
      </c>
      <c r="D128" s="29" t="s">
        <v>2072</v>
      </c>
      <c r="E128" s="29">
        <v>2</v>
      </c>
      <c r="F128" s="29">
        <v>157</v>
      </c>
      <c r="G128" s="29">
        <v>4</v>
      </c>
      <c r="H128" s="29" t="s">
        <v>2072</v>
      </c>
      <c r="I128" s="29" t="s">
        <v>2072</v>
      </c>
      <c r="J128" s="29" t="s">
        <v>2072</v>
      </c>
      <c r="K128" s="29">
        <v>1.22699386503067</v>
      </c>
      <c r="L128" s="29">
        <v>96.319018404907894</v>
      </c>
      <c r="M128" s="29">
        <v>2.45398773006134</v>
      </c>
    </row>
    <row r="129" spans="1:13" x14ac:dyDescent="0.25">
      <c r="A129" t="s">
        <v>297</v>
      </c>
      <c r="B129" s="29">
        <v>163</v>
      </c>
      <c r="C129" s="29" t="s">
        <v>2072</v>
      </c>
      <c r="D129" s="29" t="s">
        <v>2072</v>
      </c>
      <c r="E129" s="29">
        <v>2</v>
      </c>
      <c r="F129" s="29">
        <v>157</v>
      </c>
      <c r="G129" s="29">
        <v>4</v>
      </c>
      <c r="H129" s="29" t="s">
        <v>2072</v>
      </c>
      <c r="I129" s="29" t="s">
        <v>2072</v>
      </c>
      <c r="J129" s="29" t="s">
        <v>2072</v>
      </c>
      <c r="K129" s="29">
        <v>1.22699386503067</v>
      </c>
      <c r="L129" s="29">
        <v>96.319018404907894</v>
      </c>
      <c r="M129" s="29">
        <v>2.45398773006134</v>
      </c>
    </row>
    <row r="130" spans="1:13" x14ac:dyDescent="0.25">
      <c r="A130" t="s">
        <v>298</v>
      </c>
      <c r="B130" s="29">
        <v>3910</v>
      </c>
      <c r="C130" s="29">
        <v>17</v>
      </c>
      <c r="D130" s="29">
        <v>25</v>
      </c>
      <c r="E130" s="29">
        <v>235</v>
      </c>
      <c r="F130" s="29">
        <v>3532</v>
      </c>
      <c r="G130" s="29">
        <v>101</v>
      </c>
      <c r="H130" s="29" t="s">
        <v>2072</v>
      </c>
      <c r="I130" s="29">
        <v>0.434782608695652</v>
      </c>
      <c r="J130" s="29">
        <v>0.63938618925831203</v>
      </c>
      <c r="K130" s="29">
        <v>6.0102301790281301</v>
      </c>
      <c r="L130" s="29">
        <v>90.332480818414297</v>
      </c>
      <c r="M130" s="29">
        <v>2.5831202046035799</v>
      </c>
    </row>
    <row r="131" spans="1:13" x14ac:dyDescent="0.25">
      <c r="A131" t="s">
        <v>299</v>
      </c>
      <c r="B131" s="29">
        <v>70</v>
      </c>
      <c r="C131" s="29">
        <v>2</v>
      </c>
      <c r="D131" s="29">
        <v>4</v>
      </c>
      <c r="E131" s="29">
        <v>30</v>
      </c>
      <c r="F131" s="29">
        <v>34</v>
      </c>
      <c r="G131" s="29" t="s">
        <v>2072</v>
      </c>
      <c r="H131" s="29" t="s">
        <v>2072</v>
      </c>
      <c r="I131" s="29">
        <v>2.8571428571428501</v>
      </c>
      <c r="J131" s="29">
        <v>5.71428571428571</v>
      </c>
      <c r="K131" s="29">
        <v>42.857142857142797</v>
      </c>
      <c r="L131" s="29">
        <v>48.571428571428498</v>
      </c>
      <c r="M131" s="29" t="s">
        <v>2072</v>
      </c>
    </row>
    <row r="132" spans="1:13" x14ac:dyDescent="0.25">
      <c r="A132" t="s">
        <v>300</v>
      </c>
      <c r="B132" s="29">
        <v>3831</v>
      </c>
      <c r="C132" s="29">
        <v>15</v>
      </c>
      <c r="D132" s="29">
        <v>21</v>
      </c>
      <c r="E132" s="29">
        <v>205</v>
      </c>
      <c r="F132" s="29">
        <v>3489</v>
      </c>
      <c r="G132" s="29">
        <v>101</v>
      </c>
      <c r="H132" s="29" t="s">
        <v>2072</v>
      </c>
      <c r="I132" s="29">
        <v>0.39154267815191801</v>
      </c>
      <c r="J132" s="29">
        <v>0.54815974941268597</v>
      </c>
      <c r="K132" s="29">
        <v>5.3510832680762199</v>
      </c>
      <c r="L132" s="29">
        <v>91.072826938136203</v>
      </c>
      <c r="M132" s="29">
        <v>2.6363873662229098</v>
      </c>
    </row>
    <row r="133" spans="1:13" x14ac:dyDescent="0.25">
      <c r="A133" t="s">
        <v>301</v>
      </c>
      <c r="B133" s="29">
        <v>9</v>
      </c>
      <c r="C133" s="29" t="s">
        <v>2072</v>
      </c>
      <c r="D133" s="29" t="s">
        <v>2072</v>
      </c>
      <c r="E133" s="29" t="s">
        <v>2072</v>
      </c>
      <c r="F133" s="29">
        <v>9</v>
      </c>
      <c r="G133" s="29" t="s">
        <v>2072</v>
      </c>
      <c r="H133" s="29" t="s">
        <v>2072</v>
      </c>
      <c r="I133" s="29" t="s">
        <v>2072</v>
      </c>
      <c r="J133" s="29" t="s">
        <v>2072</v>
      </c>
      <c r="K133" s="29" t="s">
        <v>2072</v>
      </c>
      <c r="L133" s="29">
        <v>100</v>
      </c>
      <c r="M133" s="29" t="s">
        <v>2072</v>
      </c>
    </row>
    <row r="134" spans="1:13" x14ac:dyDescent="0.25">
      <c r="A134" t="s">
        <v>302</v>
      </c>
      <c r="B134" s="29">
        <v>243</v>
      </c>
      <c r="C134" s="29" t="s">
        <v>2072</v>
      </c>
      <c r="D134" s="29" t="s">
        <v>2072</v>
      </c>
      <c r="E134" s="29">
        <v>6</v>
      </c>
      <c r="F134" s="29">
        <v>235</v>
      </c>
      <c r="G134" s="29">
        <v>1</v>
      </c>
      <c r="H134" s="29">
        <v>1</v>
      </c>
      <c r="I134" s="29" t="s">
        <v>2072</v>
      </c>
      <c r="J134" s="29" t="s">
        <v>2072</v>
      </c>
      <c r="K134" s="29">
        <v>2.4793388429752001</v>
      </c>
      <c r="L134" s="29">
        <v>97.107438016528903</v>
      </c>
      <c r="M134" s="29">
        <v>0.413223140495867</v>
      </c>
    </row>
    <row r="135" spans="1:13" x14ac:dyDescent="0.25">
      <c r="A135" t="s">
        <v>303</v>
      </c>
      <c r="B135" s="29">
        <v>6</v>
      </c>
      <c r="C135" s="29" t="s">
        <v>2072</v>
      </c>
      <c r="D135" s="29" t="s">
        <v>2072</v>
      </c>
      <c r="E135" s="29">
        <v>2</v>
      </c>
      <c r="F135" s="29">
        <v>4</v>
      </c>
      <c r="G135" s="29" t="s">
        <v>2072</v>
      </c>
      <c r="H135" s="29" t="s">
        <v>2072</v>
      </c>
      <c r="I135" s="29" t="s">
        <v>2072</v>
      </c>
      <c r="J135" s="29" t="s">
        <v>2072</v>
      </c>
      <c r="K135" s="29">
        <v>33.3333333333333</v>
      </c>
      <c r="L135" s="29">
        <v>66.6666666666666</v>
      </c>
      <c r="M135" s="29" t="s">
        <v>2072</v>
      </c>
    </row>
    <row r="136" spans="1:13" x14ac:dyDescent="0.25">
      <c r="A136" t="s">
        <v>304</v>
      </c>
      <c r="B136" s="29">
        <v>237</v>
      </c>
      <c r="C136" s="29" t="s">
        <v>2072</v>
      </c>
      <c r="D136" s="29" t="s">
        <v>2072</v>
      </c>
      <c r="E136" s="29">
        <v>4</v>
      </c>
      <c r="F136" s="29">
        <v>231</v>
      </c>
      <c r="G136" s="29">
        <v>1</v>
      </c>
      <c r="H136" s="29">
        <v>1</v>
      </c>
      <c r="I136" s="29" t="s">
        <v>2072</v>
      </c>
      <c r="J136" s="29" t="s">
        <v>2072</v>
      </c>
      <c r="K136" s="29">
        <v>1.6949152542372801</v>
      </c>
      <c r="L136" s="29">
        <v>97.881355932203306</v>
      </c>
      <c r="M136" s="29">
        <v>0.42372881355932202</v>
      </c>
    </row>
    <row r="137" spans="1:13" x14ac:dyDescent="0.25">
      <c r="A137" t="s">
        <v>305</v>
      </c>
      <c r="B137" s="29">
        <v>54982</v>
      </c>
      <c r="C137" s="29">
        <v>207</v>
      </c>
      <c r="D137" s="29">
        <v>454</v>
      </c>
      <c r="E137" s="29">
        <v>3351</v>
      </c>
      <c r="F137" s="29">
        <v>49371</v>
      </c>
      <c r="G137" s="29">
        <v>1582</v>
      </c>
      <c r="H137" s="29">
        <v>17</v>
      </c>
      <c r="I137" s="29">
        <v>0.37660329300463902</v>
      </c>
      <c r="J137" s="29">
        <v>0.82598016919858097</v>
      </c>
      <c r="K137" s="29">
        <v>6.0966069316837901</v>
      </c>
      <c r="L137" s="29">
        <v>89.822614390976</v>
      </c>
      <c r="M137" s="29">
        <v>2.8781952151369001</v>
      </c>
    </row>
    <row r="138" spans="1:13" x14ac:dyDescent="0.25">
      <c r="A138" t="s">
        <v>306</v>
      </c>
      <c r="B138" s="29">
        <v>1601</v>
      </c>
      <c r="C138" s="29">
        <v>49</v>
      </c>
      <c r="D138" s="29">
        <v>105</v>
      </c>
      <c r="E138" s="29">
        <v>702</v>
      </c>
      <c r="F138" s="29">
        <v>741</v>
      </c>
      <c r="G138" s="29">
        <v>4</v>
      </c>
      <c r="H138" s="29" t="s">
        <v>2072</v>
      </c>
      <c r="I138" s="29">
        <v>3.0605871330418402</v>
      </c>
      <c r="J138" s="29">
        <v>6.5584009993753796</v>
      </c>
      <c r="K138" s="29">
        <v>43.847595252966897</v>
      </c>
      <c r="L138" s="29">
        <v>46.283572767020601</v>
      </c>
      <c r="M138" s="29">
        <v>0.24984384759525199</v>
      </c>
    </row>
    <row r="139" spans="1:13" x14ac:dyDescent="0.25">
      <c r="A139" t="s">
        <v>307</v>
      </c>
      <c r="B139" s="29">
        <v>53372</v>
      </c>
      <c r="C139" s="29">
        <v>158</v>
      </c>
      <c r="D139" s="29">
        <v>349</v>
      </c>
      <c r="E139" s="29">
        <v>2649</v>
      </c>
      <c r="F139" s="29">
        <v>48621</v>
      </c>
      <c r="G139" s="29">
        <v>1578</v>
      </c>
      <c r="H139" s="29">
        <v>17</v>
      </c>
      <c r="I139" s="29">
        <v>0.29612969731046701</v>
      </c>
      <c r="J139" s="29">
        <v>0.65410926810983006</v>
      </c>
      <c r="K139" s="29">
        <v>4.9648580264267599</v>
      </c>
      <c r="L139" s="29">
        <v>91.127354512229402</v>
      </c>
      <c r="M139" s="29">
        <v>2.9575484959235299</v>
      </c>
    </row>
    <row r="140" spans="1:13" x14ac:dyDescent="0.25">
      <c r="A140" t="s">
        <v>308</v>
      </c>
      <c r="B140" s="29">
        <v>9</v>
      </c>
      <c r="C140" s="29" t="s">
        <v>2072</v>
      </c>
      <c r="D140" s="29" t="s">
        <v>2072</v>
      </c>
      <c r="E140" s="29" t="s">
        <v>2072</v>
      </c>
      <c r="F140" s="29">
        <v>9</v>
      </c>
      <c r="G140" s="29" t="s">
        <v>2072</v>
      </c>
      <c r="H140" s="29" t="s">
        <v>2072</v>
      </c>
      <c r="I140" s="29" t="s">
        <v>2072</v>
      </c>
      <c r="J140" s="29" t="s">
        <v>2072</v>
      </c>
      <c r="K140" s="29" t="s">
        <v>2072</v>
      </c>
      <c r="L140" s="29">
        <v>100</v>
      </c>
      <c r="M140" s="29" t="s">
        <v>2072</v>
      </c>
    </row>
    <row r="141" spans="1:13" x14ac:dyDescent="0.25">
      <c r="A141" t="s">
        <v>309</v>
      </c>
      <c r="B141" s="29">
        <v>167</v>
      </c>
      <c r="C141" s="29" t="s">
        <v>2072</v>
      </c>
      <c r="D141" s="29" t="s">
        <v>2072</v>
      </c>
      <c r="E141" s="29">
        <v>2</v>
      </c>
      <c r="F141" s="29">
        <v>160</v>
      </c>
      <c r="G141" s="29">
        <v>5</v>
      </c>
      <c r="H141" s="29" t="s">
        <v>2072</v>
      </c>
      <c r="I141" s="29" t="s">
        <v>2072</v>
      </c>
      <c r="J141" s="29" t="s">
        <v>2072</v>
      </c>
      <c r="K141" s="29">
        <v>1.19760479041916</v>
      </c>
      <c r="L141" s="29">
        <v>95.808383233532894</v>
      </c>
      <c r="M141" s="29">
        <v>2.9940119760478998</v>
      </c>
    </row>
    <row r="142" spans="1:13" x14ac:dyDescent="0.25">
      <c r="A142" t="s">
        <v>310</v>
      </c>
      <c r="B142" s="29">
        <v>167</v>
      </c>
      <c r="C142" s="29" t="s">
        <v>2072</v>
      </c>
      <c r="D142" s="29" t="s">
        <v>2072</v>
      </c>
      <c r="E142" s="29">
        <v>2</v>
      </c>
      <c r="F142" s="29">
        <v>160</v>
      </c>
      <c r="G142" s="29">
        <v>5</v>
      </c>
      <c r="H142" s="29" t="s">
        <v>2072</v>
      </c>
      <c r="I142" s="29" t="s">
        <v>2072</v>
      </c>
      <c r="J142" s="29" t="s">
        <v>2072</v>
      </c>
      <c r="K142" s="29">
        <v>1.19760479041916</v>
      </c>
      <c r="L142" s="29">
        <v>95.808383233532894</v>
      </c>
      <c r="M142" s="29">
        <v>2.9940119760478998</v>
      </c>
    </row>
    <row r="143" spans="1:13" x14ac:dyDescent="0.25">
      <c r="A143" t="s">
        <v>311</v>
      </c>
      <c r="B143" s="29">
        <v>3801</v>
      </c>
      <c r="C143" s="29">
        <v>28</v>
      </c>
      <c r="D143" s="29">
        <v>39</v>
      </c>
      <c r="E143" s="29">
        <v>252</v>
      </c>
      <c r="F143" s="29">
        <v>3412</v>
      </c>
      <c r="G143" s="29">
        <v>70</v>
      </c>
      <c r="H143" s="29" t="s">
        <v>2072</v>
      </c>
      <c r="I143" s="29">
        <v>0.73664825046040505</v>
      </c>
      <c r="J143" s="29">
        <v>1.02604577742699</v>
      </c>
      <c r="K143" s="29">
        <v>6.6298342541436401</v>
      </c>
      <c r="L143" s="29">
        <v>89.765851091817893</v>
      </c>
      <c r="M143" s="29">
        <v>1.84162062615101</v>
      </c>
    </row>
    <row r="144" spans="1:13" x14ac:dyDescent="0.25">
      <c r="A144" t="s">
        <v>312</v>
      </c>
      <c r="B144" s="29">
        <v>125</v>
      </c>
      <c r="C144" s="29">
        <v>6</v>
      </c>
      <c r="D144" s="29">
        <v>12</v>
      </c>
      <c r="E144" s="29">
        <v>51</v>
      </c>
      <c r="F144" s="29">
        <v>56</v>
      </c>
      <c r="G144" s="29" t="s">
        <v>2072</v>
      </c>
      <c r="H144" s="29" t="s">
        <v>2072</v>
      </c>
      <c r="I144" s="29">
        <v>4.8</v>
      </c>
      <c r="J144" s="29">
        <v>9.6</v>
      </c>
      <c r="K144" s="29">
        <v>40.799999999999997</v>
      </c>
      <c r="L144" s="29">
        <v>44.8</v>
      </c>
      <c r="M144" s="29" t="s">
        <v>2072</v>
      </c>
    </row>
    <row r="145" spans="1:13" x14ac:dyDescent="0.25">
      <c r="A145" t="s">
        <v>313</v>
      </c>
      <c r="B145" s="29">
        <v>3676</v>
      </c>
      <c r="C145" s="29">
        <v>22</v>
      </c>
      <c r="D145" s="29">
        <v>27</v>
      </c>
      <c r="E145" s="29">
        <v>201</v>
      </c>
      <c r="F145" s="29">
        <v>3356</v>
      </c>
      <c r="G145" s="29">
        <v>70</v>
      </c>
      <c r="H145" s="29" t="s">
        <v>2072</v>
      </c>
      <c r="I145" s="29">
        <v>0.59847660500543998</v>
      </c>
      <c r="J145" s="29">
        <v>0.73449401523394997</v>
      </c>
      <c r="K145" s="29">
        <v>5.4678998911860699</v>
      </c>
      <c r="L145" s="29">
        <v>91.294885745375396</v>
      </c>
      <c r="M145" s="29">
        <v>1.9042437431991199</v>
      </c>
    </row>
    <row r="146" spans="1:13" x14ac:dyDescent="0.25">
      <c r="A146" t="s">
        <v>314</v>
      </c>
      <c r="B146" s="29">
        <v>1141</v>
      </c>
      <c r="C146" s="29" t="s">
        <v>2072</v>
      </c>
      <c r="D146" s="29">
        <v>3</v>
      </c>
      <c r="E146" s="29">
        <v>58</v>
      </c>
      <c r="F146" s="29">
        <v>1004</v>
      </c>
      <c r="G146" s="29">
        <v>76</v>
      </c>
      <c r="H146" s="29" t="s">
        <v>2072</v>
      </c>
      <c r="I146" s="29" t="s">
        <v>2072</v>
      </c>
      <c r="J146" s="29">
        <v>0.26292725679228701</v>
      </c>
      <c r="K146" s="29">
        <v>5.0832602979842196</v>
      </c>
      <c r="L146" s="29">
        <v>87.992988606485497</v>
      </c>
      <c r="M146" s="29">
        <v>6.6608238387379402</v>
      </c>
    </row>
    <row r="147" spans="1:13" x14ac:dyDescent="0.25">
      <c r="A147" t="s">
        <v>315</v>
      </c>
      <c r="B147" s="29">
        <v>26</v>
      </c>
      <c r="C147" s="29" t="s">
        <v>2072</v>
      </c>
      <c r="D147" s="29" t="s">
        <v>2072</v>
      </c>
      <c r="E147" s="29">
        <v>8</v>
      </c>
      <c r="F147" s="29">
        <v>18</v>
      </c>
      <c r="G147" s="29" t="s">
        <v>2072</v>
      </c>
      <c r="H147" s="29" t="s">
        <v>2072</v>
      </c>
      <c r="I147" s="29" t="s">
        <v>2072</v>
      </c>
      <c r="J147" s="29" t="s">
        <v>2072</v>
      </c>
      <c r="K147" s="29">
        <v>30.769230769230699</v>
      </c>
      <c r="L147" s="29">
        <v>69.230769230769198</v>
      </c>
      <c r="M147" s="29" t="s">
        <v>2072</v>
      </c>
    </row>
    <row r="148" spans="1:13" x14ac:dyDescent="0.25">
      <c r="A148" t="s">
        <v>316</v>
      </c>
      <c r="B148" s="29">
        <v>1115</v>
      </c>
      <c r="C148" s="29" t="s">
        <v>2072</v>
      </c>
      <c r="D148" s="29">
        <v>3</v>
      </c>
      <c r="E148" s="29">
        <v>50</v>
      </c>
      <c r="F148" s="29">
        <v>986</v>
      </c>
      <c r="G148" s="29">
        <v>76</v>
      </c>
      <c r="H148" s="29" t="s">
        <v>2072</v>
      </c>
      <c r="I148" s="29" t="s">
        <v>2072</v>
      </c>
      <c r="J148" s="29">
        <v>0.269058295964125</v>
      </c>
      <c r="K148" s="29">
        <v>4.4843049327354203</v>
      </c>
      <c r="L148" s="29">
        <v>88.430493273542595</v>
      </c>
      <c r="M148" s="29">
        <v>6.8161434977578397</v>
      </c>
    </row>
    <row r="149" spans="1:13" x14ac:dyDescent="0.25">
      <c r="A149" t="s">
        <v>317</v>
      </c>
      <c r="B149" s="29">
        <v>1455</v>
      </c>
      <c r="C149" s="29">
        <v>3</v>
      </c>
      <c r="D149" s="29">
        <v>4</v>
      </c>
      <c r="E149" s="29">
        <v>96</v>
      </c>
      <c r="F149" s="29">
        <v>1337</v>
      </c>
      <c r="G149" s="29">
        <v>14</v>
      </c>
      <c r="H149" s="29">
        <v>1</v>
      </c>
      <c r="I149" s="29">
        <v>0.20632737276478599</v>
      </c>
      <c r="J149" s="29">
        <v>0.27510316368638199</v>
      </c>
      <c r="K149" s="29">
        <v>6.6024759284731704</v>
      </c>
      <c r="L149" s="29">
        <v>91.953232462173304</v>
      </c>
      <c r="M149" s="29">
        <v>0.96286107290233802</v>
      </c>
    </row>
    <row r="150" spans="1:13" x14ac:dyDescent="0.25">
      <c r="A150" t="s">
        <v>318</v>
      </c>
      <c r="B150" s="29">
        <v>44</v>
      </c>
      <c r="C150" s="29" t="s">
        <v>2072</v>
      </c>
      <c r="D150" s="29">
        <v>2</v>
      </c>
      <c r="E150" s="29">
        <v>16</v>
      </c>
      <c r="F150" s="29">
        <v>26</v>
      </c>
      <c r="G150" s="29" t="s">
        <v>2072</v>
      </c>
      <c r="H150" s="29" t="s">
        <v>2072</v>
      </c>
      <c r="I150" s="29" t="s">
        <v>2072</v>
      </c>
      <c r="J150" s="29">
        <v>4.5454545454545396</v>
      </c>
      <c r="K150" s="29">
        <v>36.363636363636303</v>
      </c>
      <c r="L150" s="29">
        <v>59.090909090909001</v>
      </c>
      <c r="M150" s="29" t="s">
        <v>2072</v>
      </c>
    </row>
    <row r="151" spans="1:13" x14ac:dyDescent="0.25">
      <c r="A151" t="s">
        <v>319</v>
      </c>
      <c r="B151" s="29">
        <v>1411</v>
      </c>
      <c r="C151" s="29">
        <v>3</v>
      </c>
      <c r="D151" s="29">
        <v>2</v>
      </c>
      <c r="E151" s="29">
        <v>80</v>
      </c>
      <c r="F151" s="29">
        <v>1311</v>
      </c>
      <c r="G151" s="29">
        <v>14</v>
      </c>
      <c r="H151" s="29">
        <v>1</v>
      </c>
      <c r="I151" s="29">
        <v>0.21276595744680801</v>
      </c>
      <c r="J151" s="29">
        <v>0.14184397163120499</v>
      </c>
      <c r="K151" s="29">
        <v>5.67375886524822</v>
      </c>
      <c r="L151" s="29">
        <v>92.978723404255305</v>
      </c>
      <c r="M151" s="29">
        <v>0.99290780141843904</v>
      </c>
    </row>
    <row r="152" spans="1:13" x14ac:dyDescent="0.25">
      <c r="A152" t="s">
        <v>320</v>
      </c>
      <c r="B152" s="29">
        <v>3707</v>
      </c>
      <c r="C152" s="29">
        <v>17</v>
      </c>
      <c r="D152" s="29">
        <v>36</v>
      </c>
      <c r="E152" s="29">
        <v>199</v>
      </c>
      <c r="F152" s="29">
        <v>3389</v>
      </c>
      <c r="G152" s="29">
        <v>48</v>
      </c>
      <c r="H152" s="29">
        <v>18</v>
      </c>
      <c r="I152" s="29">
        <v>0.460829493087557</v>
      </c>
      <c r="J152" s="29">
        <v>0.97587422065600404</v>
      </c>
      <c r="K152" s="29">
        <v>5.3944158308484598</v>
      </c>
      <c r="L152" s="29">
        <v>91.867714827866607</v>
      </c>
      <c r="M152" s="29">
        <v>1.3011656275413299</v>
      </c>
    </row>
    <row r="153" spans="1:13" x14ac:dyDescent="0.25">
      <c r="A153" t="s">
        <v>321</v>
      </c>
      <c r="B153" s="29">
        <v>106</v>
      </c>
      <c r="C153" s="29" t="s">
        <v>2072</v>
      </c>
      <c r="D153" s="29">
        <v>12</v>
      </c>
      <c r="E153" s="29">
        <v>48</v>
      </c>
      <c r="F153" s="29">
        <v>46</v>
      </c>
      <c r="G153" s="29" t="s">
        <v>2072</v>
      </c>
      <c r="H153" s="29" t="s">
        <v>2072</v>
      </c>
      <c r="I153" s="29" t="s">
        <v>2072</v>
      </c>
      <c r="J153" s="29">
        <v>11.320754716981099</v>
      </c>
      <c r="K153" s="29">
        <v>45.283018867924497</v>
      </c>
      <c r="L153" s="29">
        <v>43.396226415094297</v>
      </c>
      <c r="M153" s="29" t="s">
        <v>2072</v>
      </c>
    </row>
    <row r="154" spans="1:13" x14ac:dyDescent="0.25">
      <c r="A154" t="s">
        <v>322</v>
      </c>
      <c r="B154" s="29">
        <v>3601</v>
      </c>
      <c r="C154" s="29">
        <v>17</v>
      </c>
      <c r="D154" s="29">
        <v>24</v>
      </c>
      <c r="E154" s="29">
        <v>151</v>
      </c>
      <c r="F154" s="29">
        <v>3343</v>
      </c>
      <c r="G154" s="29">
        <v>48</v>
      </c>
      <c r="H154" s="29">
        <v>18</v>
      </c>
      <c r="I154" s="29">
        <v>0.474462740720066</v>
      </c>
      <c r="J154" s="29">
        <v>0.66982975160479996</v>
      </c>
      <c r="K154" s="29">
        <v>4.2143455205135298</v>
      </c>
      <c r="L154" s="29">
        <v>93.301702483951999</v>
      </c>
      <c r="M154" s="29">
        <v>1.3396595032095999</v>
      </c>
    </row>
    <row r="155" spans="1:13" x14ac:dyDescent="0.25">
      <c r="A155" t="s">
        <v>323</v>
      </c>
      <c r="B155" s="29">
        <v>3312</v>
      </c>
      <c r="C155" s="29">
        <v>14</v>
      </c>
      <c r="D155" s="29">
        <v>23</v>
      </c>
      <c r="E155" s="29">
        <v>150</v>
      </c>
      <c r="F155" s="29">
        <v>2788</v>
      </c>
      <c r="G155" s="29">
        <v>337</v>
      </c>
      <c r="H155" s="29" t="s">
        <v>2072</v>
      </c>
      <c r="I155" s="29">
        <v>0.42270531400966099</v>
      </c>
      <c r="J155" s="29">
        <v>0.69444444444444398</v>
      </c>
      <c r="K155" s="29">
        <v>4.5289855072463698</v>
      </c>
      <c r="L155" s="29">
        <v>84.178743961352595</v>
      </c>
      <c r="M155" s="29">
        <v>10.1751207729468</v>
      </c>
    </row>
    <row r="156" spans="1:13" x14ac:dyDescent="0.25">
      <c r="A156" t="s">
        <v>324</v>
      </c>
      <c r="B156" s="29">
        <v>80</v>
      </c>
      <c r="C156" s="29">
        <v>6</v>
      </c>
      <c r="D156" s="29">
        <v>6</v>
      </c>
      <c r="E156" s="29">
        <v>29</v>
      </c>
      <c r="F156" s="29">
        <v>39</v>
      </c>
      <c r="G156" s="29" t="s">
        <v>2072</v>
      </c>
      <c r="H156" s="29" t="s">
        <v>2072</v>
      </c>
      <c r="I156" s="29">
        <v>7.5</v>
      </c>
      <c r="J156" s="29">
        <v>7.5</v>
      </c>
      <c r="K156" s="29">
        <v>36.25</v>
      </c>
      <c r="L156" s="29">
        <v>48.75</v>
      </c>
      <c r="M156" s="29" t="s">
        <v>2072</v>
      </c>
    </row>
    <row r="157" spans="1:13" x14ac:dyDescent="0.25">
      <c r="A157" t="s">
        <v>325</v>
      </c>
      <c r="B157" s="29">
        <v>3232</v>
      </c>
      <c r="C157" s="29">
        <v>8</v>
      </c>
      <c r="D157" s="29">
        <v>17</v>
      </c>
      <c r="E157" s="29">
        <v>121</v>
      </c>
      <c r="F157" s="29">
        <v>2749</v>
      </c>
      <c r="G157" s="29">
        <v>337</v>
      </c>
      <c r="H157" s="29" t="s">
        <v>2072</v>
      </c>
      <c r="I157" s="29">
        <v>0.247524752475247</v>
      </c>
      <c r="J157" s="29">
        <v>0.52599009900990101</v>
      </c>
      <c r="K157" s="29">
        <v>3.74381188118811</v>
      </c>
      <c r="L157" s="29">
        <v>85.055693069306898</v>
      </c>
      <c r="M157" s="29">
        <v>10.4269801980198</v>
      </c>
    </row>
    <row r="158" spans="1:13" x14ac:dyDescent="0.25">
      <c r="A158" t="s">
        <v>326</v>
      </c>
      <c r="B158" s="29">
        <v>6136</v>
      </c>
      <c r="C158" s="29">
        <v>17</v>
      </c>
      <c r="D158" s="29">
        <v>65</v>
      </c>
      <c r="E158" s="29">
        <v>407</v>
      </c>
      <c r="F158" s="29">
        <v>5436</v>
      </c>
      <c r="G158" s="29">
        <v>201</v>
      </c>
      <c r="H158" s="29">
        <v>10</v>
      </c>
      <c r="I158" s="29">
        <v>0.27750571335292101</v>
      </c>
      <c r="J158" s="29">
        <v>1.06105125693764</v>
      </c>
      <c r="K158" s="29">
        <v>6.6438132549787703</v>
      </c>
      <c r="L158" s="29">
        <v>88.736532810969607</v>
      </c>
      <c r="M158" s="29">
        <v>3.2810969637610099</v>
      </c>
    </row>
    <row r="159" spans="1:13" x14ac:dyDescent="0.25">
      <c r="A159" t="s">
        <v>327</v>
      </c>
      <c r="B159" s="29">
        <v>169</v>
      </c>
      <c r="C159" s="29">
        <v>4</v>
      </c>
      <c r="D159" s="29">
        <v>16</v>
      </c>
      <c r="E159" s="29">
        <v>80</v>
      </c>
      <c r="F159" s="29">
        <v>69</v>
      </c>
      <c r="G159" s="29" t="s">
        <v>2072</v>
      </c>
      <c r="H159" s="29" t="s">
        <v>2072</v>
      </c>
      <c r="I159" s="29">
        <v>2.3668639053254399</v>
      </c>
      <c r="J159" s="29">
        <v>9.4674556213017702</v>
      </c>
      <c r="K159" s="29">
        <v>47.337278106508798</v>
      </c>
      <c r="L159" s="29">
        <v>40.828402366863898</v>
      </c>
      <c r="M159" s="29" t="s">
        <v>2072</v>
      </c>
    </row>
    <row r="160" spans="1:13" x14ac:dyDescent="0.25">
      <c r="A160" t="s">
        <v>328</v>
      </c>
      <c r="B160" s="29">
        <v>5967</v>
      </c>
      <c r="C160" s="29">
        <v>13</v>
      </c>
      <c r="D160" s="29">
        <v>49</v>
      </c>
      <c r="E160" s="29">
        <v>327</v>
      </c>
      <c r="F160" s="29">
        <v>5367</v>
      </c>
      <c r="G160" s="29">
        <v>201</v>
      </c>
      <c r="H160" s="29">
        <v>10</v>
      </c>
      <c r="I160" s="29">
        <v>0.218230653013261</v>
      </c>
      <c r="J160" s="29">
        <v>0.82256169212690899</v>
      </c>
      <c r="K160" s="29">
        <v>5.4893402719489597</v>
      </c>
      <c r="L160" s="29">
        <v>90.095685747859605</v>
      </c>
      <c r="M160" s="29">
        <v>3.3741816350512002</v>
      </c>
    </row>
    <row r="161" spans="1:13" x14ac:dyDescent="0.25">
      <c r="A161" t="s">
        <v>329</v>
      </c>
      <c r="B161" s="29">
        <v>16150</v>
      </c>
      <c r="C161" s="29">
        <v>52</v>
      </c>
      <c r="D161" s="29">
        <v>146</v>
      </c>
      <c r="E161" s="29">
        <v>1048</v>
      </c>
      <c r="F161" s="29">
        <v>14667</v>
      </c>
      <c r="G161" s="29">
        <v>231</v>
      </c>
      <c r="H161" s="29">
        <v>6</v>
      </c>
      <c r="I161" s="29">
        <v>0.32210109018830502</v>
      </c>
      <c r="J161" s="29">
        <v>0.90436075322101095</v>
      </c>
      <c r="K161" s="29">
        <v>6.4915758176412197</v>
      </c>
      <c r="L161" s="29">
        <v>90.851090188305193</v>
      </c>
      <c r="M161" s="29">
        <v>1.4308721506441999</v>
      </c>
    </row>
    <row r="162" spans="1:13" x14ac:dyDescent="0.25">
      <c r="A162" t="s">
        <v>330</v>
      </c>
      <c r="B162" s="29">
        <v>522</v>
      </c>
      <c r="C162" s="29">
        <v>8</v>
      </c>
      <c r="D162" s="29">
        <v>37</v>
      </c>
      <c r="E162" s="29">
        <v>210</v>
      </c>
      <c r="F162" s="29">
        <v>267</v>
      </c>
      <c r="G162" s="29" t="s">
        <v>2072</v>
      </c>
      <c r="H162" s="29" t="s">
        <v>2072</v>
      </c>
      <c r="I162" s="29">
        <v>1.5325670498084201</v>
      </c>
      <c r="J162" s="29">
        <v>7.0881226053639796</v>
      </c>
      <c r="K162" s="29">
        <v>40.229885057471201</v>
      </c>
      <c r="L162" s="29">
        <v>51.149425287356301</v>
      </c>
      <c r="M162" s="29" t="s">
        <v>2072</v>
      </c>
    </row>
    <row r="163" spans="1:13" x14ac:dyDescent="0.25">
      <c r="A163" t="s">
        <v>331</v>
      </c>
      <c r="B163" s="29">
        <v>15628</v>
      </c>
      <c r="C163" s="29">
        <v>44</v>
      </c>
      <c r="D163" s="29">
        <v>109</v>
      </c>
      <c r="E163" s="29">
        <v>838</v>
      </c>
      <c r="F163" s="29">
        <v>14400</v>
      </c>
      <c r="G163" s="29">
        <v>231</v>
      </c>
      <c r="H163" s="29">
        <v>6</v>
      </c>
      <c r="I163" s="29">
        <v>0.28165407758289501</v>
      </c>
      <c r="J163" s="29">
        <v>0.69773396492126405</v>
      </c>
      <c r="K163" s="29">
        <v>5.3642299321469702</v>
      </c>
      <c r="L163" s="29">
        <v>92.177698118038606</v>
      </c>
      <c r="M163" s="29">
        <v>1.4786839073102001</v>
      </c>
    </row>
    <row r="164" spans="1:13" x14ac:dyDescent="0.25">
      <c r="A164" t="s">
        <v>332</v>
      </c>
      <c r="B164" s="29">
        <v>2418</v>
      </c>
      <c r="C164" s="29">
        <v>7</v>
      </c>
      <c r="D164" s="29">
        <v>14</v>
      </c>
      <c r="E164" s="29">
        <v>142</v>
      </c>
      <c r="F164" s="29">
        <v>2202</v>
      </c>
      <c r="G164" s="29">
        <v>53</v>
      </c>
      <c r="H164" s="29" t="s">
        <v>2072</v>
      </c>
      <c r="I164" s="29">
        <v>0.28949545078577299</v>
      </c>
      <c r="J164" s="29">
        <v>0.57899090157154598</v>
      </c>
      <c r="K164" s="29">
        <v>5.8726220016542596</v>
      </c>
      <c r="L164" s="29">
        <v>91.066997518610407</v>
      </c>
      <c r="M164" s="29">
        <v>2.1918941273779899</v>
      </c>
    </row>
    <row r="165" spans="1:13" x14ac:dyDescent="0.25">
      <c r="A165" t="s">
        <v>333</v>
      </c>
      <c r="B165" s="29">
        <v>62</v>
      </c>
      <c r="C165" s="29" t="s">
        <v>2072</v>
      </c>
      <c r="D165" s="29" t="s">
        <v>2072</v>
      </c>
      <c r="E165" s="29">
        <v>30</v>
      </c>
      <c r="F165" s="29">
        <v>32</v>
      </c>
      <c r="G165" s="29" t="s">
        <v>2072</v>
      </c>
      <c r="H165" s="29" t="s">
        <v>2072</v>
      </c>
      <c r="I165" s="29" t="s">
        <v>2072</v>
      </c>
      <c r="J165" s="29" t="s">
        <v>2072</v>
      </c>
      <c r="K165" s="29">
        <v>48.387096774193502</v>
      </c>
      <c r="L165" s="29">
        <v>51.612903225806399</v>
      </c>
      <c r="M165" s="29" t="s">
        <v>2072</v>
      </c>
    </row>
    <row r="166" spans="1:13" x14ac:dyDescent="0.25">
      <c r="A166" t="s">
        <v>334</v>
      </c>
      <c r="B166" s="29">
        <v>2356</v>
      </c>
      <c r="C166" s="29">
        <v>7</v>
      </c>
      <c r="D166" s="29">
        <v>14</v>
      </c>
      <c r="E166" s="29">
        <v>112</v>
      </c>
      <c r="F166" s="29">
        <v>2170</v>
      </c>
      <c r="G166" s="29">
        <v>53</v>
      </c>
      <c r="H166" s="29" t="s">
        <v>2072</v>
      </c>
      <c r="I166" s="29">
        <v>0.297113752122241</v>
      </c>
      <c r="J166" s="29">
        <v>0.59422750424448201</v>
      </c>
      <c r="K166" s="29">
        <v>4.7538200339558498</v>
      </c>
      <c r="L166" s="29">
        <v>92.105263157894697</v>
      </c>
      <c r="M166" s="29">
        <v>2.2495755517826801</v>
      </c>
    </row>
    <row r="167" spans="1:13" x14ac:dyDescent="0.25">
      <c r="A167" t="s">
        <v>335</v>
      </c>
      <c r="B167" s="29">
        <v>4846</v>
      </c>
      <c r="C167" s="29">
        <v>24</v>
      </c>
      <c r="D167" s="29">
        <v>45</v>
      </c>
      <c r="E167" s="29">
        <v>283</v>
      </c>
      <c r="F167" s="29">
        <v>4398</v>
      </c>
      <c r="G167" s="29">
        <v>94</v>
      </c>
      <c r="H167" s="29">
        <v>2</v>
      </c>
      <c r="I167" s="29">
        <v>0.495458298926507</v>
      </c>
      <c r="J167" s="29">
        <v>0.92898431048719998</v>
      </c>
      <c r="K167" s="29">
        <v>5.8422791081750596</v>
      </c>
      <c r="L167" s="29">
        <v>90.792733278282398</v>
      </c>
      <c r="M167" s="29">
        <v>1.9405450041288099</v>
      </c>
    </row>
    <row r="168" spans="1:13" x14ac:dyDescent="0.25">
      <c r="A168" t="s">
        <v>336</v>
      </c>
      <c r="B168" s="29">
        <v>174</v>
      </c>
      <c r="C168" s="29">
        <v>17</v>
      </c>
      <c r="D168" s="29">
        <v>21</v>
      </c>
      <c r="E168" s="29">
        <v>70</v>
      </c>
      <c r="F168" s="29">
        <v>66</v>
      </c>
      <c r="G168" s="29" t="s">
        <v>2072</v>
      </c>
      <c r="H168" s="29" t="s">
        <v>2072</v>
      </c>
      <c r="I168" s="29">
        <v>9.7701149425287301</v>
      </c>
      <c r="J168" s="29">
        <v>12.068965517241301</v>
      </c>
      <c r="K168" s="29">
        <v>40.229885057471201</v>
      </c>
      <c r="L168" s="29">
        <v>37.931034482758598</v>
      </c>
      <c r="M168" s="29" t="s">
        <v>2072</v>
      </c>
    </row>
    <row r="169" spans="1:13" x14ac:dyDescent="0.25">
      <c r="A169" t="s">
        <v>337</v>
      </c>
      <c r="B169" s="29">
        <v>4672</v>
      </c>
      <c r="C169" s="29">
        <v>7</v>
      </c>
      <c r="D169" s="29">
        <v>24</v>
      </c>
      <c r="E169" s="29">
        <v>213</v>
      </c>
      <c r="F169" s="29">
        <v>4332</v>
      </c>
      <c r="G169" s="29">
        <v>94</v>
      </c>
      <c r="H169" s="29">
        <v>2</v>
      </c>
      <c r="I169" s="29">
        <v>0.14989293361884301</v>
      </c>
      <c r="J169" s="29">
        <v>0.51391862955032097</v>
      </c>
      <c r="K169" s="29">
        <v>4.5610278372591004</v>
      </c>
      <c r="L169" s="29">
        <v>92.762312633832906</v>
      </c>
      <c r="M169" s="29">
        <v>2.0128479657387501</v>
      </c>
    </row>
    <row r="170" spans="1:13" x14ac:dyDescent="0.25">
      <c r="A170" t="s">
        <v>338</v>
      </c>
      <c r="B170" s="29">
        <v>9690</v>
      </c>
      <c r="C170" s="29">
        <v>40</v>
      </c>
      <c r="D170" s="29">
        <v>71</v>
      </c>
      <c r="E170" s="29">
        <v>585</v>
      </c>
      <c r="F170" s="29">
        <v>8631</v>
      </c>
      <c r="G170" s="29">
        <v>357</v>
      </c>
      <c r="H170" s="29">
        <v>6</v>
      </c>
      <c r="I170" s="29">
        <v>0.41305245766212301</v>
      </c>
      <c r="J170" s="29">
        <v>0.73316811235026802</v>
      </c>
      <c r="K170" s="29">
        <v>6.04089219330855</v>
      </c>
      <c r="L170" s="29">
        <v>89.126394052044603</v>
      </c>
      <c r="M170" s="29">
        <v>3.6864931846344402</v>
      </c>
    </row>
    <row r="171" spans="1:13" x14ac:dyDescent="0.25">
      <c r="A171" t="s">
        <v>339</v>
      </c>
      <c r="B171" s="29">
        <v>330</v>
      </c>
      <c r="C171" s="29">
        <v>8</v>
      </c>
      <c r="D171" s="29">
        <v>20</v>
      </c>
      <c r="E171" s="29">
        <v>125</v>
      </c>
      <c r="F171" s="29">
        <v>176</v>
      </c>
      <c r="G171" s="29" t="s">
        <v>2072</v>
      </c>
      <c r="H171" s="29">
        <v>1</v>
      </c>
      <c r="I171" s="29">
        <v>2.43161094224924</v>
      </c>
      <c r="J171" s="29">
        <v>6.0790273556230998</v>
      </c>
      <c r="K171" s="29">
        <v>37.993920972644297</v>
      </c>
      <c r="L171" s="29">
        <v>53.4954407294832</v>
      </c>
      <c r="M171" s="29" t="s">
        <v>2072</v>
      </c>
    </row>
    <row r="172" spans="1:13" x14ac:dyDescent="0.25">
      <c r="A172" t="s">
        <v>340</v>
      </c>
      <c r="B172" s="29">
        <v>9360</v>
      </c>
      <c r="C172" s="29">
        <v>32</v>
      </c>
      <c r="D172" s="29">
        <v>51</v>
      </c>
      <c r="E172" s="29">
        <v>460</v>
      </c>
      <c r="F172" s="29">
        <v>8455</v>
      </c>
      <c r="G172" s="29">
        <v>357</v>
      </c>
      <c r="H172" s="29">
        <v>5</v>
      </c>
      <c r="I172" s="29">
        <v>0.34206306787814</v>
      </c>
      <c r="J172" s="29">
        <v>0.54516301443078496</v>
      </c>
      <c r="K172" s="29">
        <v>4.9171566007482603</v>
      </c>
      <c r="L172" s="29">
        <v>90.379476215927298</v>
      </c>
      <c r="M172" s="29">
        <v>3.8161411010154902</v>
      </c>
    </row>
    <row r="173" spans="1:13" x14ac:dyDescent="0.25">
      <c r="A173" t="s">
        <v>341</v>
      </c>
      <c r="B173" s="29">
        <v>133</v>
      </c>
      <c r="C173" s="29">
        <v>1</v>
      </c>
      <c r="D173" s="29" t="s">
        <v>2072</v>
      </c>
      <c r="E173" s="29">
        <v>1</v>
      </c>
      <c r="F173" s="29">
        <v>127</v>
      </c>
      <c r="G173" s="29">
        <v>4</v>
      </c>
      <c r="H173" s="29" t="s">
        <v>2072</v>
      </c>
      <c r="I173" s="29">
        <v>0.75187969924812004</v>
      </c>
      <c r="J173" s="29" t="s">
        <v>2072</v>
      </c>
      <c r="K173" s="29">
        <v>0.75187969924812004</v>
      </c>
      <c r="L173" s="29">
        <v>95.488721804511201</v>
      </c>
      <c r="M173" s="29">
        <v>3.0075187969924801</v>
      </c>
    </row>
    <row r="174" spans="1:13" x14ac:dyDescent="0.25">
      <c r="A174" t="s">
        <v>342</v>
      </c>
      <c r="B174" s="29">
        <v>133</v>
      </c>
      <c r="C174" s="29">
        <v>1</v>
      </c>
      <c r="D174" s="29" t="s">
        <v>2072</v>
      </c>
      <c r="E174" s="29">
        <v>1</v>
      </c>
      <c r="F174" s="29">
        <v>127</v>
      </c>
      <c r="G174" s="29">
        <v>4</v>
      </c>
      <c r="H174" s="29" t="s">
        <v>2072</v>
      </c>
      <c r="I174" s="29">
        <v>0.75187969924812004</v>
      </c>
      <c r="J174" s="29" t="s">
        <v>2072</v>
      </c>
      <c r="K174" s="29">
        <v>0.75187969924812004</v>
      </c>
      <c r="L174" s="29">
        <v>95.488721804511201</v>
      </c>
      <c r="M174" s="29">
        <v>3.0075187969924801</v>
      </c>
    </row>
    <row r="175" spans="1:13" x14ac:dyDescent="0.25">
      <c r="A175" t="s">
        <v>343</v>
      </c>
      <c r="B175" s="29">
        <v>131</v>
      </c>
      <c r="C175" s="29">
        <v>1</v>
      </c>
      <c r="D175" s="29" t="s">
        <v>2072</v>
      </c>
      <c r="E175" s="29">
        <v>2</v>
      </c>
      <c r="F175" s="29">
        <v>125</v>
      </c>
      <c r="G175" s="29">
        <v>3</v>
      </c>
      <c r="H175" s="29" t="s">
        <v>2072</v>
      </c>
      <c r="I175" s="29">
        <v>0.76335877862595403</v>
      </c>
      <c r="J175" s="29" t="s">
        <v>2072</v>
      </c>
      <c r="K175" s="29">
        <v>1.5267175572519001</v>
      </c>
      <c r="L175" s="29">
        <v>95.419847328244202</v>
      </c>
      <c r="M175" s="29">
        <v>2.2900763358778602</v>
      </c>
    </row>
    <row r="176" spans="1:13" x14ac:dyDescent="0.25">
      <c r="A176" t="s">
        <v>344</v>
      </c>
      <c r="B176" s="29">
        <v>131</v>
      </c>
      <c r="C176" s="29">
        <v>1</v>
      </c>
      <c r="D176" s="29" t="s">
        <v>2072</v>
      </c>
      <c r="E176" s="29">
        <v>2</v>
      </c>
      <c r="F176" s="29">
        <v>125</v>
      </c>
      <c r="G176" s="29">
        <v>3</v>
      </c>
      <c r="H176" s="29" t="s">
        <v>2072</v>
      </c>
      <c r="I176" s="29">
        <v>0.76335877862595403</v>
      </c>
      <c r="J176" s="29" t="s">
        <v>2072</v>
      </c>
      <c r="K176" s="29">
        <v>1.5267175572519001</v>
      </c>
      <c r="L176" s="29">
        <v>95.419847328244202</v>
      </c>
      <c r="M176" s="29">
        <v>2.2900763358778602</v>
      </c>
    </row>
    <row r="177" spans="1:13" x14ac:dyDescent="0.25">
      <c r="A177" t="s">
        <v>345</v>
      </c>
      <c r="B177" s="29">
        <v>4706</v>
      </c>
      <c r="C177" s="29">
        <v>17</v>
      </c>
      <c r="D177" s="29">
        <v>45</v>
      </c>
      <c r="E177" s="29">
        <v>323</v>
      </c>
      <c r="F177" s="29">
        <v>4172</v>
      </c>
      <c r="G177" s="29">
        <v>149</v>
      </c>
      <c r="H177" s="29" t="s">
        <v>2072</v>
      </c>
      <c r="I177" s="29">
        <v>0.36124096897577501</v>
      </c>
      <c r="J177" s="29">
        <v>0.95622609434764105</v>
      </c>
      <c r="K177" s="29">
        <v>6.8635784105397297</v>
      </c>
      <c r="L177" s="29">
        <v>88.652783680407893</v>
      </c>
      <c r="M177" s="29">
        <v>3.1661708457288502</v>
      </c>
    </row>
    <row r="178" spans="1:13" x14ac:dyDescent="0.25">
      <c r="A178" t="s">
        <v>346</v>
      </c>
      <c r="B178" s="29">
        <v>154</v>
      </c>
      <c r="C178" s="29">
        <v>6</v>
      </c>
      <c r="D178" s="29">
        <v>7</v>
      </c>
      <c r="E178" s="29">
        <v>83</v>
      </c>
      <c r="F178" s="29">
        <v>58</v>
      </c>
      <c r="G178" s="29" t="s">
        <v>2072</v>
      </c>
      <c r="H178" s="29" t="s">
        <v>2072</v>
      </c>
      <c r="I178" s="29">
        <v>3.8961038961038899</v>
      </c>
      <c r="J178" s="29">
        <v>4.5454545454545396</v>
      </c>
      <c r="K178" s="29">
        <v>53.896103896103803</v>
      </c>
      <c r="L178" s="29">
        <v>37.662337662337599</v>
      </c>
      <c r="M178" s="29" t="s">
        <v>2072</v>
      </c>
    </row>
    <row r="179" spans="1:13" x14ac:dyDescent="0.25">
      <c r="A179" t="s">
        <v>347</v>
      </c>
      <c r="B179" s="29">
        <v>4548</v>
      </c>
      <c r="C179" s="29">
        <v>11</v>
      </c>
      <c r="D179" s="29">
        <v>38</v>
      </c>
      <c r="E179" s="29">
        <v>240</v>
      </c>
      <c r="F179" s="29">
        <v>4110</v>
      </c>
      <c r="G179" s="29">
        <v>149</v>
      </c>
      <c r="H179" s="29" t="s">
        <v>2072</v>
      </c>
      <c r="I179" s="29">
        <v>0.24186455584872399</v>
      </c>
      <c r="J179" s="29">
        <v>0.83553210202286698</v>
      </c>
      <c r="K179" s="29">
        <v>5.2770448548812601</v>
      </c>
      <c r="L179" s="29">
        <v>90.369393139841605</v>
      </c>
      <c r="M179" s="29">
        <v>3.27616534740545</v>
      </c>
    </row>
    <row r="180" spans="1:13" x14ac:dyDescent="0.25">
      <c r="A180" t="s">
        <v>348</v>
      </c>
      <c r="B180" s="29">
        <v>4</v>
      </c>
      <c r="C180" s="29" t="s">
        <v>2072</v>
      </c>
      <c r="D180" s="29" t="s">
        <v>2072</v>
      </c>
      <c r="E180" s="29" t="s">
        <v>2072</v>
      </c>
      <c r="F180" s="29">
        <v>4</v>
      </c>
      <c r="G180" s="29" t="s">
        <v>2072</v>
      </c>
      <c r="H180" s="29" t="s">
        <v>2072</v>
      </c>
      <c r="I180" s="29" t="s">
        <v>2072</v>
      </c>
      <c r="J180" s="29" t="s">
        <v>2072</v>
      </c>
      <c r="K180" s="29" t="s">
        <v>2072</v>
      </c>
      <c r="L180" s="29">
        <v>100</v>
      </c>
      <c r="M180" s="29" t="s">
        <v>2072</v>
      </c>
    </row>
    <row r="181" spans="1:13" x14ac:dyDescent="0.25">
      <c r="A181" t="s">
        <v>349</v>
      </c>
      <c r="B181" s="29">
        <v>221</v>
      </c>
      <c r="C181" s="29">
        <v>1</v>
      </c>
      <c r="D181" s="29" t="s">
        <v>2072</v>
      </c>
      <c r="E181" s="29">
        <v>5</v>
      </c>
      <c r="F181" s="29">
        <v>215</v>
      </c>
      <c r="G181" s="29" t="s">
        <v>2072</v>
      </c>
      <c r="H181" s="29" t="s">
        <v>2072</v>
      </c>
      <c r="I181" s="29">
        <v>0.45248868778280499</v>
      </c>
      <c r="J181" s="29" t="s">
        <v>2072</v>
      </c>
      <c r="K181" s="29">
        <v>2.26244343891402</v>
      </c>
      <c r="L181" s="29">
        <v>97.285067873303106</v>
      </c>
      <c r="M181" s="29" t="s">
        <v>2072</v>
      </c>
    </row>
    <row r="182" spans="1:13" x14ac:dyDescent="0.25">
      <c r="A182" t="s">
        <v>350</v>
      </c>
      <c r="B182" s="29">
        <v>8</v>
      </c>
      <c r="C182" s="29" t="s">
        <v>2072</v>
      </c>
      <c r="D182" s="29" t="s">
        <v>2072</v>
      </c>
      <c r="E182" s="29">
        <v>2</v>
      </c>
      <c r="F182" s="29">
        <v>6</v>
      </c>
      <c r="G182" s="29" t="s">
        <v>2072</v>
      </c>
      <c r="H182" s="29" t="s">
        <v>2072</v>
      </c>
      <c r="I182" s="29" t="s">
        <v>2072</v>
      </c>
      <c r="J182" s="29" t="s">
        <v>2072</v>
      </c>
      <c r="K182" s="29">
        <v>25</v>
      </c>
      <c r="L182" s="29">
        <v>75</v>
      </c>
      <c r="M182" s="29" t="s">
        <v>2072</v>
      </c>
    </row>
    <row r="183" spans="1:13" x14ac:dyDescent="0.25">
      <c r="A183" t="s">
        <v>351</v>
      </c>
      <c r="B183" s="29">
        <v>213</v>
      </c>
      <c r="C183" s="29">
        <v>1</v>
      </c>
      <c r="D183" s="29" t="s">
        <v>2072</v>
      </c>
      <c r="E183" s="29">
        <v>3</v>
      </c>
      <c r="F183" s="29">
        <v>209</v>
      </c>
      <c r="G183" s="29" t="s">
        <v>2072</v>
      </c>
      <c r="H183" s="29" t="s">
        <v>2072</v>
      </c>
      <c r="I183" s="29">
        <v>0.46948356807511699</v>
      </c>
      <c r="J183" s="29" t="s">
        <v>2072</v>
      </c>
      <c r="K183" s="29">
        <v>1.40845070422535</v>
      </c>
      <c r="L183" s="29">
        <v>98.122065727699507</v>
      </c>
      <c r="M183" s="29" t="s">
        <v>2072</v>
      </c>
    </row>
    <row r="184" spans="1:13" x14ac:dyDescent="0.25">
      <c r="A184" t="s">
        <v>352</v>
      </c>
      <c r="B184" s="29">
        <v>57983</v>
      </c>
      <c r="C184" s="29">
        <v>222</v>
      </c>
      <c r="D184" s="29">
        <v>491</v>
      </c>
      <c r="E184" s="29">
        <v>3551</v>
      </c>
      <c r="F184" s="29">
        <v>52039</v>
      </c>
      <c r="G184" s="29">
        <v>1637</v>
      </c>
      <c r="H184" s="29">
        <v>43</v>
      </c>
      <c r="I184" s="29">
        <v>0.38315498791853603</v>
      </c>
      <c r="J184" s="29">
        <v>0.84742837418018602</v>
      </c>
      <c r="K184" s="29">
        <v>6.1287538833275796</v>
      </c>
      <c r="L184" s="29">
        <v>89.815326199516704</v>
      </c>
      <c r="M184" s="29">
        <v>2.8253365550569498</v>
      </c>
    </row>
    <row r="185" spans="1:13" x14ac:dyDescent="0.25">
      <c r="A185" t="s">
        <v>353</v>
      </c>
      <c r="B185" s="29">
        <v>1800</v>
      </c>
      <c r="C185" s="29">
        <v>55</v>
      </c>
      <c r="D185" s="29">
        <v>133</v>
      </c>
      <c r="E185" s="29">
        <v>752</v>
      </c>
      <c r="F185" s="29">
        <v>859</v>
      </c>
      <c r="G185" s="29" t="s">
        <v>2072</v>
      </c>
      <c r="H185" s="29">
        <v>1</v>
      </c>
      <c r="I185" s="29">
        <v>3.05725403001667</v>
      </c>
      <c r="J185" s="29">
        <v>7.3929961089494096</v>
      </c>
      <c r="K185" s="29">
        <v>41.801000555864299</v>
      </c>
      <c r="L185" s="29">
        <v>47.748749305169497</v>
      </c>
      <c r="M185" s="29" t="s">
        <v>2072</v>
      </c>
    </row>
    <row r="186" spans="1:13" x14ac:dyDescent="0.25">
      <c r="A186" t="s">
        <v>354</v>
      </c>
      <c r="B186" s="29">
        <v>56179</v>
      </c>
      <c r="C186" s="29">
        <v>167</v>
      </c>
      <c r="D186" s="29">
        <v>358</v>
      </c>
      <c r="E186" s="29">
        <v>2799</v>
      </c>
      <c r="F186" s="29">
        <v>51176</v>
      </c>
      <c r="G186" s="29">
        <v>1637</v>
      </c>
      <c r="H186" s="29">
        <v>42</v>
      </c>
      <c r="I186" s="29">
        <v>0.29748650622584</v>
      </c>
      <c r="J186" s="29">
        <v>0.63772556424461502</v>
      </c>
      <c r="K186" s="29">
        <v>4.9860163528510597</v>
      </c>
      <c r="L186" s="29">
        <v>91.162691273135295</v>
      </c>
      <c r="M186" s="29">
        <v>2.9160803035431102</v>
      </c>
    </row>
    <row r="187" spans="1:13" x14ac:dyDescent="0.25">
      <c r="A187" t="s">
        <v>355</v>
      </c>
      <c r="B187" s="29">
        <v>4</v>
      </c>
      <c r="C187" s="29" t="s">
        <v>2072</v>
      </c>
      <c r="D187" s="29" t="s">
        <v>2072</v>
      </c>
      <c r="E187" s="29" t="s">
        <v>2072</v>
      </c>
      <c r="F187" s="29">
        <v>4</v>
      </c>
      <c r="G187" s="29" t="s">
        <v>2072</v>
      </c>
      <c r="H187" s="29" t="s">
        <v>2072</v>
      </c>
      <c r="I187" s="29" t="s">
        <v>2072</v>
      </c>
      <c r="J187" s="29" t="s">
        <v>2072</v>
      </c>
      <c r="K187" s="29" t="s">
        <v>2072</v>
      </c>
      <c r="L187" s="29">
        <v>100</v>
      </c>
      <c r="M187" s="29" t="s">
        <v>2072</v>
      </c>
    </row>
    <row r="188" spans="1:13" x14ac:dyDescent="0.25">
      <c r="A188" t="s">
        <v>356</v>
      </c>
      <c r="B188" s="29">
        <v>136</v>
      </c>
      <c r="C188" s="29" t="s">
        <v>2072</v>
      </c>
      <c r="D188" s="29" t="s">
        <v>2072</v>
      </c>
      <c r="E188" s="29" t="s">
        <v>2072</v>
      </c>
      <c r="F188" s="29">
        <v>136</v>
      </c>
      <c r="G188" s="29" t="s">
        <v>2072</v>
      </c>
      <c r="H188" s="29" t="s">
        <v>2072</v>
      </c>
      <c r="I188" s="29" t="s">
        <v>2072</v>
      </c>
      <c r="J188" s="29" t="s">
        <v>2072</v>
      </c>
      <c r="K188" s="29" t="s">
        <v>2072</v>
      </c>
      <c r="L188" s="29">
        <v>100</v>
      </c>
      <c r="M188" s="29" t="s">
        <v>2072</v>
      </c>
    </row>
    <row r="189" spans="1:13" x14ac:dyDescent="0.25">
      <c r="A189" t="s">
        <v>357</v>
      </c>
      <c r="B189" s="29">
        <v>136</v>
      </c>
      <c r="C189" s="29" t="s">
        <v>2072</v>
      </c>
      <c r="D189" s="29" t="s">
        <v>2072</v>
      </c>
      <c r="E189" s="29" t="s">
        <v>2072</v>
      </c>
      <c r="F189" s="29">
        <v>136</v>
      </c>
      <c r="G189" s="29" t="s">
        <v>2072</v>
      </c>
      <c r="H189" s="29" t="s">
        <v>2072</v>
      </c>
      <c r="I189" s="29" t="s">
        <v>2072</v>
      </c>
      <c r="J189" s="29" t="s">
        <v>2072</v>
      </c>
      <c r="K189" s="29" t="s">
        <v>2072</v>
      </c>
      <c r="L189" s="29">
        <v>100</v>
      </c>
      <c r="M189" s="29" t="s">
        <v>2072</v>
      </c>
    </row>
    <row r="190" spans="1:13" x14ac:dyDescent="0.25">
      <c r="A190" t="s">
        <v>358</v>
      </c>
      <c r="B190" s="29">
        <v>3805</v>
      </c>
      <c r="C190" s="29">
        <v>24</v>
      </c>
      <c r="D190" s="29">
        <v>31</v>
      </c>
      <c r="E190" s="29">
        <v>224</v>
      </c>
      <c r="F190" s="29">
        <v>3477</v>
      </c>
      <c r="G190" s="29">
        <v>48</v>
      </c>
      <c r="H190" s="29">
        <v>1</v>
      </c>
      <c r="I190" s="29">
        <v>0.63091482649842201</v>
      </c>
      <c r="J190" s="29">
        <v>0.81493165089379505</v>
      </c>
      <c r="K190" s="29">
        <v>5.8885383806519398</v>
      </c>
      <c r="L190" s="29">
        <v>91.403785488958903</v>
      </c>
      <c r="M190" s="29">
        <v>1.26182965299684</v>
      </c>
    </row>
    <row r="191" spans="1:13" x14ac:dyDescent="0.25">
      <c r="A191" t="s">
        <v>359</v>
      </c>
      <c r="B191" s="29">
        <v>97</v>
      </c>
      <c r="C191" s="29">
        <v>9</v>
      </c>
      <c r="D191" s="29">
        <v>4</v>
      </c>
      <c r="E191" s="29">
        <v>32</v>
      </c>
      <c r="F191" s="29">
        <v>52</v>
      </c>
      <c r="G191" s="29" t="s">
        <v>2072</v>
      </c>
      <c r="H191" s="29" t="s">
        <v>2072</v>
      </c>
      <c r="I191" s="29">
        <v>9.2783505154639094</v>
      </c>
      <c r="J191" s="29">
        <v>4.1237113402061798</v>
      </c>
      <c r="K191" s="29">
        <v>32.989690721649403</v>
      </c>
      <c r="L191" s="29">
        <v>53.6082474226804</v>
      </c>
      <c r="M191" s="29" t="s">
        <v>2072</v>
      </c>
    </row>
    <row r="192" spans="1:13" x14ac:dyDescent="0.25">
      <c r="A192" t="s">
        <v>360</v>
      </c>
      <c r="B192" s="29">
        <v>3708</v>
      </c>
      <c r="C192" s="29">
        <v>15</v>
      </c>
      <c r="D192" s="29">
        <v>27</v>
      </c>
      <c r="E192" s="29">
        <v>192</v>
      </c>
      <c r="F192" s="29">
        <v>3425</v>
      </c>
      <c r="G192" s="29">
        <v>48</v>
      </c>
      <c r="H192" s="29">
        <v>1</v>
      </c>
      <c r="I192" s="29">
        <v>0.40463987051524097</v>
      </c>
      <c r="J192" s="29">
        <v>0.72835176692743397</v>
      </c>
      <c r="K192" s="29">
        <v>5.1793903425950898</v>
      </c>
      <c r="L192" s="29">
        <v>92.392770434313405</v>
      </c>
      <c r="M192" s="29">
        <v>1.29484758564877</v>
      </c>
    </row>
    <row r="193" spans="1:13" x14ac:dyDescent="0.25">
      <c r="A193" t="s">
        <v>361</v>
      </c>
      <c r="B193" s="29">
        <v>1196</v>
      </c>
      <c r="C193" s="29" t="s">
        <v>2072</v>
      </c>
      <c r="D193" s="29">
        <v>1</v>
      </c>
      <c r="E193" s="29">
        <v>67</v>
      </c>
      <c r="F193" s="29">
        <v>1072</v>
      </c>
      <c r="G193" s="29">
        <v>56</v>
      </c>
      <c r="H193" s="29" t="s">
        <v>2072</v>
      </c>
      <c r="I193" s="29" t="s">
        <v>2072</v>
      </c>
      <c r="J193" s="29">
        <v>8.3612040133779195E-2</v>
      </c>
      <c r="K193" s="29">
        <v>5.6020066889632103</v>
      </c>
      <c r="L193" s="29">
        <v>89.632107023411294</v>
      </c>
      <c r="M193" s="29">
        <v>4.6822742474916303</v>
      </c>
    </row>
    <row r="194" spans="1:13" x14ac:dyDescent="0.25">
      <c r="A194" t="s">
        <v>362</v>
      </c>
      <c r="B194" s="29">
        <v>24</v>
      </c>
      <c r="C194" s="29" t="s">
        <v>2072</v>
      </c>
      <c r="D194" s="29" t="s">
        <v>2072</v>
      </c>
      <c r="E194" s="29">
        <v>8</v>
      </c>
      <c r="F194" s="29">
        <v>16</v>
      </c>
      <c r="G194" s="29" t="s">
        <v>2072</v>
      </c>
      <c r="H194" s="29" t="s">
        <v>2072</v>
      </c>
      <c r="I194" s="29" t="s">
        <v>2072</v>
      </c>
      <c r="J194" s="29" t="s">
        <v>2072</v>
      </c>
      <c r="K194" s="29">
        <v>33.3333333333333</v>
      </c>
      <c r="L194" s="29">
        <v>66.6666666666666</v>
      </c>
      <c r="M194" s="29" t="s">
        <v>2072</v>
      </c>
    </row>
    <row r="195" spans="1:13" x14ac:dyDescent="0.25">
      <c r="A195" t="s">
        <v>363</v>
      </c>
      <c r="B195" s="29">
        <v>1172</v>
      </c>
      <c r="C195" s="29" t="s">
        <v>2072</v>
      </c>
      <c r="D195" s="29">
        <v>1</v>
      </c>
      <c r="E195" s="29">
        <v>59</v>
      </c>
      <c r="F195" s="29">
        <v>1056</v>
      </c>
      <c r="G195" s="29">
        <v>56</v>
      </c>
      <c r="H195" s="29" t="s">
        <v>2072</v>
      </c>
      <c r="I195" s="29" t="s">
        <v>2072</v>
      </c>
      <c r="J195" s="29">
        <v>8.53242320819112E-2</v>
      </c>
      <c r="K195" s="29">
        <v>5.0341296928327601</v>
      </c>
      <c r="L195" s="29">
        <v>90.102389078498206</v>
      </c>
      <c r="M195" s="29">
        <v>4.7781569965870299</v>
      </c>
    </row>
    <row r="196" spans="1:13" x14ac:dyDescent="0.25">
      <c r="A196" t="s">
        <v>364</v>
      </c>
      <c r="B196" s="29">
        <v>1398</v>
      </c>
      <c r="C196" s="29">
        <v>3</v>
      </c>
      <c r="D196" s="29">
        <v>7</v>
      </c>
      <c r="E196" s="29">
        <v>81</v>
      </c>
      <c r="F196" s="29">
        <v>1289</v>
      </c>
      <c r="G196" s="29">
        <v>18</v>
      </c>
      <c r="H196" s="29" t="s">
        <v>2072</v>
      </c>
      <c r="I196" s="29">
        <v>0.21459227467811101</v>
      </c>
      <c r="J196" s="29">
        <v>0.50071530758226002</v>
      </c>
      <c r="K196" s="29">
        <v>5.7939914163090096</v>
      </c>
      <c r="L196" s="29">
        <v>92.203147353361899</v>
      </c>
      <c r="M196" s="29">
        <v>1.28755364806866</v>
      </c>
    </row>
    <row r="197" spans="1:13" x14ac:dyDescent="0.25">
      <c r="A197" t="s">
        <v>365</v>
      </c>
      <c r="B197" s="29">
        <v>26</v>
      </c>
      <c r="C197" s="29">
        <v>2</v>
      </c>
      <c r="D197" s="29" t="s">
        <v>2072</v>
      </c>
      <c r="E197" s="29">
        <v>12</v>
      </c>
      <c r="F197" s="29">
        <v>12</v>
      </c>
      <c r="G197" s="29" t="s">
        <v>2072</v>
      </c>
      <c r="H197" s="29" t="s">
        <v>2072</v>
      </c>
      <c r="I197" s="29">
        <v>7.6923076923076898</v>
      </c>
      <c r="J197" s="29" t="s">
        <v>2072</v>
      </c>
      <c r="K197" s="29">
        <v>46.153846153846096</v>
      </c>
      <c r="L197" s="29">
        <v>46.153846153846096</v>
      </c>
      <c r="M197" s="29" t="s">
        <v>2072</v>
      </c>
    </row>
    <row r="198" spans="1:13" x14ac:dyDescent="0.25">
      <c r="A198" t="s">
        <v>366</v>
      </c>
      <c r="B198" s="29">
        <v>1372</v>
      </c>
      <c r="C198" s="29">
        <v>1</v>
      </c>
      <c r="D198" s="29">
        <v>7</v>
      </c>
      <c r="E198" s="29">
        <v>69</v>
      </c>
      <c r="F198" s="29">
        <v>1277</v>
      </c>
      <c r="G198" s="29">
        <v>18</v>
      </c>
      <c r="H198" s="29" t="s">
        <v>2072</v>
      </c>
      <c r="I198" s="29">
        <v>7.2886297376093298E-2</v>
      </c>
      <c r="J198" s="29">
        <v>0.51020408163265296</v>
      </c>
      <c r="K198" s="29">
        <v>5.0291545189504303</v>
      </c>
      <c r="L198" s="29">
        <v>93.075801749271093</v>
      </c>
      <c r="M198" s="29">
        <v>1.3119533527696701</v>
      </c>
    </row>
    <row r="199" spans="1:13" x14ac:dyDescent="0.25">
      <c r="A199" t="s">
        <v>367</v>
      </c>
      <c r="B199" s="29">
        <v>3844</v>
      </c>
      <c r="C199" s="29">
        <v>15</v>
      </c>
      <c r="D199" s="29">
        <v>27</v>
      </c>
      <c r="E199" s="29">
        <v>226</v>
      </c>
      <c r="F199" s="29">
        <v>3474</v>
      </c>
      <c r="G199" s="29">
        <v>64</v>
      </c>
      <c r="H199" s="29">
        <v>38</v>
      </c>
      <c r="I199" s="29">
        <v>0.39411455596426598</v>
      </c>
      <c r="J199" s="29">
        <v>0.70940620073567995</v>
      </c>
      <c r="K199" s="29">
        <v>5.9379926431949501</v>
      </c>
      <c r="L199" s="29">
        <v>91.2769311613242</v>
      </c>
      <c r="M199" s="29">
        <v>1.68155543878087</v>
      </c>
    </row>
    <row r="200" spans="1:13" x14ac:dyDescent="0.25">
      <c r="A200" t="s">
        <v>368</v>
      </c>
      <c r="B200" s="29">
        <v>142</v>
      </c>
      <c r="C200" s="29">
        <v>6</v>
      </c>
      <c r="D200" s="29">
        <v>10</v>
      </c>
      <c r="E200" s="29">
        <v>59</v>
      </c>
      <c r="F200" s="29">
        <v>67</v>
      </c>
      <c r="G200" s="29" t="s">
        <v>2072</v>
      </c>
      <c r="H200" s="29" t="s">
        <v>2072</v>
      </c>
      <c r="I200" s="29">
        <v>4.2253521126760498</v>
      </c>
      <c r="J200" s="29">
        <v>7.0422535211267601</v>
      </c>
      <c r="K200" s="29">
        <v>41.549295774647803</v>
      </c>
      <c r="L200" s="29">
        <v>47.183098591549196</v>
      </c>
      <c r="M200" s="29" t="s">
        <v>2072</v>
      </c>
    </row>
    <row r="201" spans="1:13" x14ac:dyDescent="0.25">
      <c r="A201" t="s">
        <v>369</v>
      </c>
      <c r="B201" s="29">
        <v>3702</v>
      </c>
      <c r="C201" s="29">
        <v>9</v>
      </c>
      <c r="D201" s="29">
        <v>17</v>
      </c>
      <c r="E201" s="29">
        <v>167</v>
      </c>
      <c r="F201" s="29">
        <v>3407</v>
      </c>
      <c r="G201" s="29">
        <v>64</v>
      </c>
      <c r="H201" s="29">
        <v>38</v>
      </c>
      <c r="I201" s="29">
        <v>0.245633187772925</v>
      </c>
      <c r="J201" s="29">
        <v>0.463973799126637</v>
      </c>
      <c r="K201" s="29">
        <v>4.5578602620087301</v>
      </c>
      <c r="L201" s="29">
        <v>92.985807860262</v>
      </c>
      <c r="M201" s="29">
        <v>1.74672489082969</v>
      </c>
    </row>
    <row r="202" spans="1:13" x14ac:dyDescent="0.25">
      <c r="A202" t="s">
        <v>370</v>
      </c>
      <c r="B202" s="29">
        <v>3272</v>
      </c>
      <c r="C202" s="29">
        <v>8</v>
      </c>
      <c r="D202" s="29">
        <v>31</v>
      </c>
      <c r="E202" s="29">
        <v>194</v>
      </c>
      <c r="F202" s="29">
        <v>2704</v>
      </c>
      <c r="G202" s="29">
        <v>334</v>
      </c>
      <c r="H202" s="29">
        <v>1</v>
      </c>
      <c r="I202" s="29">
        <v>0.24457352491592699</v>
      </c>
      <c r="J202" s="29">
        <v>0.94772240904922</v>
      </c>
      <c r="K202" s="29">
        <v>5.9309079792112502</v>
      </c>
      <c r="L202" s="29">
        <v>82.665851421583596</v>
      </c>
      <c r="M202" s="29">
        <v>10.2109446652399</v>
      </c>
    </row>
    <row r="203" spans="1:13" x14ac:dyDescent="0.25">
      <c r="A203" t="s">
        <v>371</v>
      </c>
      <c r="B203" s="29">
        <v>118</v>
      </c>
      <c r="C203" s="29">
        <v>4</v>
      </c>
      <c r="D203" s="29">
        <v>11</v>
      </c>
      <c r="E203" s="29">
        <v>59</v>
      </c>
      <c r="F203" s="29">
        <v>44</v>
      </c>
      <c r="G203" s="29" t="s">
        <v>2072</v>
      </c>
      <c r="H203" s="29" t="s">
        <v>2072</v>
      </c>
      <c r="I203" s="29">
        <v>3.3898305084745699</v>
      </c>
      <c r="J203" s="29">
        <v>9.3220338983050794</v>
      </c>
      <c r="K203" s="29">
        <v>50</v>
      </c>
      <c r="L203" s="29">
        <v>37.288135593220296</v>
      </c>
      <c r="M203" s="29" t="s">
        <v>2072</v>
      </c>
    </row>
    <row r="204" spans="1:13" x14ac:dyDescent="0.25">
      <c r="A204" t="s">
        <v>372</v>
      </c>
      <c r="B204" s="29">
        <v>3154</v>
      </c>
      <c r="C204" s="29">
        <v>4</v>
      </c>
      <c r="D204" s="29">
        <v>20</v>
      </c>
      <c r="E204" s="29">
        <v>135</v>
      </c>
      <c r="F204" s="29">
        <v>2660</v>
      </c>
      <c r="G204" s="29">
        <v>334</v>
      </c>
      <c r="H204" s="29">
        <v>1</v>
      </c>
      <c r="I204" s="29">
        <v>0.126863304789089</v>
      </c>
      <c r="J204" s="29">
        <v>0.63431652394544802</v>
      </c>
      <c r="K204" s="29">
        <v>4.2816365366317699</v>
      </c>
      <c r="L204" s="29">
        <v>84.364097684744607</v>
      </c>
      <c r="M204" s="29">
        <v>10.5930859498889</v>
      </c>
    </row>
    <row r="205" spans="1:13" x14ac:dyDescent="0.25">
      <c r="A205" t="s">
        <v>373</v>
      </c>
      <c r="B205" s="29">
        <v>6297</v>
      </c>
      <c r="C205" s="29">
        <v>24</v>
      </c>
      <c r="D205" s="29">
        <v>60</v>
      </c>
      <c r="E205" s="29">
        <v>426</v>
      </c>
      <c r="F205" s="29">
        <v>5552</v>
      </c>
      <c r="G205" s="29">
        <v>235</v>
      </c>
      <c r="H205" s="29" t="s">
        <v>2072</v>
      </c>
      <c r="I205" s="29">
        <v>0.38113387327298698</v>
      </c>
      <c r="J205" s="29">
        <v>0.952834683182467</v>
      </c>
      <c r="K205" s="29">
        <v>6.7651262505955199</v>
      </c>
      <c r="L205" s="29">
        <v>88.168969350484304</v>
      </c>
      <c r="M205" s="29">
        <v>3.7319358424646598</v>
      </c>
    </row>
    <row r="206" spans="1:13" x14ac:dyDescent="0.25">
      <c r="A206" t="s">
        <v>374</v>
      </c>
      <c r="B206" s="29">
        <v>205</v>
      </c>
      <c r="C206" s="29">
        <v>8</v>
      </c>
      <c r="D206" s="29">
        <v>12</v>
      </c>
      <c r="E206" s="29">
        <v>117</v>
      </c>
      <c r="F206" s="29">
        <v>68</v>
      </c>
      <c r="G206" s="29" t="s">
        <v>2072</v>
      </c>
      <c r="H206" s="29" t="s">
        <v>2072</v>
      </c>
      <c r="I206" s="29">
        <v>3.9024390243902398</v>
      </c>
      <c r="J206" s="29">
        <v>5.8536585365853604</v>
      </c>
      <c r="K206" s="29">
        <v>57.0731707317073</v>
      </c>
      <c r="L206" s="29">
        <v>33.170731707317003</v>
      </c>
      <c r="M206" s="29" t="s">
        <v>2072</v>
      </c>
    </row>
    <row r="207" spans="1:13" x14ac:dyDescent="0.25">
      <c r="A207" t="s">
        <v>375</v>
      </c>
      <c r="B207" s="29">
        <v>6092</v>
      </c>
      <c r="C207" s="29">
        <v>16</v>
      </c>
      <c r="D207" s="29">
        <v>48</v>
      </c>
      <c r="E207" s="29">
        <v>309</v>
      </c>
      <c r="F207" s="29">
        <v>5484</v>
      </c>
      <c r="G207" s="29">
        <v>235</v>
      </c>
      <c r="H207" s="29" t="s">
        <v>2072</v>
      </c>
      <c r="I207" s="29">
        <v>0.26263952724884998</v>
      </c>
      <c r="J207" s="29">
        <v>0.78791858174655205</v>
      </c>
      <c r="K207" s="29">
        <v>5.0722258699934297</v>
      </c>
      <c r="L207" s="29">
        <v>90.019697964543596</v>
      </c>
      <c r="M207" s="29">
        <v>3.85751805646749</v>
      </c>
    </row>
    <row r="208" spans="1:13" x14ac:dyDescent="0.25">
      <c r="A208" t="s">
        <v>376</v>
      </c>
      <c r="B208" s="29">
        <v>16142</v>
      </c>
      <c r="C208" s="29">
        <v>55</v>
      </c>
      <c r="D208" s="29">
        <v>151</v>
      </c>
      <c r="E208" s="29">
        <v>1077</v>
      </c>
      <c r="F208" s="29">
        <v>14512</v>
      </c>
      <c r="G208" s="29">
        <v>346</v>
      </c>
      <c r="H208" s="29">
        <v>1</v>
      </c>
      <c r="I208" s="29">
        <v>0.34074716560312202</v>
      </c>
      <c r="J208" s="29">
        <v>0.93550585465584501</v>
      </c>
      <c r="K208" s="29">
        <v>6.6724490428102303</v>
      </c>
      <c r="L208" s="29">
        <v>89.907688495136597</v>
      </c>
      <c r="M208" s="29">
        <v>2.14360944179418</v>
      </c>
    </row>
    <row r="209" spans="1:13" x14ac:dyDescent="0.25">
      <c r="A209" t="s">
        <v>377</v>
      </c>
      <c r="B209" s="29">
        <v>461</v>
      </c>
      <c r="C209" s="29">
        <v>13</v>
      </c>
      <c r="D209" s="29">
        <v>37</v>
      </c>
      <c r="E209" s="29">
        <v>180</v>
      </c>
      <c r="F209" s="29">
        <v>231</v>
      </c>
      <c r="G209" s="29" t="s">
        <v>2072</v>
      </c>
      <c r="H209" s="29" t="s">
        <v>2072</v>
      </c>
      <c r="I209" s="29">
        <v>2.8199566160520599</v>
      </c>
      <c r="J209" s="29">
        <v>8.0260303687635499</v>
      </c>
      <c r="K209" s="29">
        <v>39.0455531453362</v>
      </c>
      <c r="L209" s="29">
        <v>50.108459869848097</v>
      </c>
      <c r="M209" s="29" t="s">
        <v>2072</v>
      </c>
    </row>
    <row r="210" spans="1:13" x14ac:dyDescent="0.25">
      <c r="A210" t="s">
        <v>378</v>
      </c>
      <c r="B210" s="29">
        <v>15681</v>
      </c>
      <c r="C210" s="29">
        <v>42</v>
      </c>
      <c r="D210" s="29">
        <v>114</v>
      </c>
      <c r="E210" s="29">
        <v>897</v>
      </c>
      <c r="F210" s="29">
        <v>14281</v>
      </c>
      <c r="G210" s="29">
        <v>346</v>
      </c>
      <c r="H210" s="29">
        <v>1</v>
      </c>
      <c r="I210" s="29">
        <v>0.26785714285714202</v>
      </c>
      <c r="J210" s="29">
        <v>0.72704081632652995</v>
      </c>
      <c r="K210" s="29">
        <v>5.7206632653061202</v>
      </c>
      <c r="L210" s="29">
        <v>91.077806122448905</v>
      </c>
      <c r="M210" s="29">
        <v>2.2066326530612201</v>
      </c>
    </row>
    <row r="211" spans="1:13" x14ac:dyDescent="0.25">
      <c r="A211" t="s">
        <v>379</v>
      </c>
      <c r="B211" s="29">
        <v>2592</v>
      </c>
      <c r="C211" s="29">
        <v>4</v>
      </c>
      <c r="D211" s="29">
        <v>23</v>
      </c>
      <c r="E211" s="29">
        <v>145</v>
      </c>
      <c r="F211" s="29">
        <v>2370</v>
      </c>
      <c r="G211" s="29">
        <v>50</v>
      </c>
      <c r="H211" s="29" t="s">
        <v>2072</v>
      </c>
      <c r="I211" s="29">
        <v>0.15432098765432001</v>
      </c>
      <c r="J211" s="29">
        <v>0.88734567901234496</v>
      </c>
      <c r="K211" s="29">
        <v>5.5941358024691299</v>
      </c>
      <c r="L211" s="29">
        <v>91.435185185185105</v>
      </c>
      <c r="M211" s="29">
        <v>1.92901234567901</v>
      </c>
    </row>
    <row r="212" spans="1:13" x14ac:dyDescent="0.25">
      <c r="A212" t="s">
        <v>380</v>
      </c>
      <c r="B212" s="29">
        <v>76</v>
      </c>
      <c r="C212" s="29">
        <v>1</v>
      </c>
      <c r="D212" s="29">
        <v>7</v>
      </c>
      <c r="E212" s="29">
        <v>29</v>
      </c>
      <c r="F212" s="29">
        <v>39</v>
      </c>
      <c r="G212" s="29" t="s">
        <v>2072</v>
      </c>
      <c r="H212" s="29" t="s">
        <v>2072</v>
      </c>
      <c r="I212" s="29">
        <v>1.31578947368421</v>
      </c>
      <c r="J212" s="29">
        <v>9.2105263157894708</v>
      </c>
      <c r="K212" s="29">
        <v>38.157894736842103</v>
      </c>
      <c r="L212" s="29">
        <v>51.315789473684198</v>
      </c>
      <c r="M212" s="29" t="s">
        <v>2072</v>
      </c>
    </row>
    <row r="213" spans="1:13" x14ac:dyDescent="0.25">
      <c r="A213" t="s">
        <v>381</v>
      </c>
      <c r="B213" s="29">
        <v>2516</v>
      </c>
      <c r="C213" s="29">
        <v>3</v>
      </c>
      <c r="D213" s="29">
        <v>16</v>
      </c>
      <c r="E213" s="29">
        <v>116</v>
      </c>
      <c r="F213" s="29">
        <v>2331</v>
      </c>
      <c r="G213" s="29">
        <v>50</v>
      </c>
      <c r="H213" s="29" t="s">
        <v>2072</v>
      </c>
      <c r="I213" s="29">
        <v>0.11923688394276601</v>
      </c>
      <c r="J213" s="29">
        <v>0.63593004769475303</v>
      </c>
      <c r="K213" s="29">
        <v>4.6104928457869603</v>
      </c>
      <c r="L213" s="29">
        <v>92.647058823529406</v>
      </c>
      <c r="M213" s="29">
        <v>1.9872813990461</v>
      </c>
    </row>
    <row r="214" spans="1:13" x14ac:dyDescent="0.25">
      <c r="A214" t="s">
        <v>382</v>
      </c>
      <c r="B214" s="29">
        <v>4939</v>
      </c>
      <c r="C214" s="29">
        <v>16</v>
      </c>
      <c r="D214" s="29">
        <v>51</v>
      </c>
      <c r="E214" s="29">
        <v>338</v>
      </c>
      <c r="F214" s="29">
        <v>4454</v>
      </c>
      <c r="G214" s="29">
        <v>78</v>
      </c>
      <c r="H214" s="29">
        <v>2</v>
      </c>
      <c r="I214" s="29">
        <v>0.324083451488758</v>
      </c>
      <c r="J214" s="29">
        <v>1.03301600162041</v>
      </c>
      <c r="K214" s="29">
        <v>6.8462629127000199</v>
      </c>
      <c r="L214" s="29">
        <v>90.216730808183101</v>
      </c>
      <c r="M214" s="29">
        <v>1.5799068260076901</v>
      </c>
    </row>
    <row r="215" spans="1:13" x14ac:dyDescent="0.25">
      <c r="A215" t="s">
        <v>383</v>
      </c>
      <c r="B215" s="29">
        <v>158</v>
      </c>
      <c r="C215" s="29">
        <v>5</v>
      </c>
      <c r="D215" s="29">
        <v>18</v>
      </c>
      <c r="E215" s="29">
        <v>75</v>
      </c>
      <c r="F215" s="29">
        <v>60</v>
      </c>
      <c r="G215" s="29" t="s">
        <v>2072</v>
      </c>
      <c r="H215" s="29" t="s">
        <v>2072</v>
      </c>
      <c r="I215" s="29">
        <v>3.1645569620253098</v>
      </c>
      <c r="J215" s="29">
        <v>11.3924050632911</v>
      </c>
      <c r="K215" s="29">
        <v>47.468354430379698</v>
      </c>
      <c r="L215" s="29">
        <v>37.974683544303801</v>
      </c>
      <c r="M215" s="29" t="s">
        <v>2072</v>
      </c>
    </row>
    <row r="216" spans="1:13" x14ac:dyDescent="0.25">
      <c r="A216" t="s">
        <v>384</v>
      </c>
      <c r="B216" s="29">
        <v>4781</v>
      </c>
      <c r="C216" s="29">
        <v>11</v>
      </c>
      <c r="D216" s="29">
        <v>33</v>
      </c>
      <c r="E216" s="29">
        <v>263</v>
      </c>
      <c r="F216" s="29">
        <v>4394</v>
      </c>
      <c r="G216" s="29">
        <v>78</v>
      </c>
      <c r="H216" s="29">
        <v>2</v>
      </c>
      <c r="I216" s="29">
        <v>0.23017367650136</v>
      </c>
      <c r="J216" s="29">
        <v>0.69052102950408001</v>
      </c>
      <c r="K216" s="29">
        <v>5.5032433563507004</v>
      </c>
      <c r="L216" s="29">
        <v>91.943921322452397</v>
      </c>
      <c r="M216" s="29">
        <v>1.6321406151914599</v>
      </c>
    </row>
    <row r="217" spans="1:13" x14ac:dyDescent="0.25">
      <c r="A217" t="s">
        <v>385</v>
      </c>
      <c r="B217" s="29">
        <v>9745</v>
      </c>
      <c r="C217" s="29">
        <v>35</v>
      </c>
      <c r="D217" s="29">
        <v>87</v>
      </c>
      <c r="E217" s="29">
        <v>620</v>
      </c>
      <c r="F217" s="29">
        <v>8512</v>
      </c>
      <c r="G217" s="29">
        <v>479</v>
      </c>
      <c r="H217" s="29">
        <v>12</v>
      </c>
      <c r="I217" s="29">
        <v>0.359601356210829</v>
      </c>
      <c r="J217" s="29">
        <v>0.89386622829548901</v>
      </c>
      <c r="K217" s="29">
        <v>6.3700811671632502</v>
      </c>
      <c r="L217" s="29">
        <v>87.455049830473598</v>
      </c>
      <c r="M217" s="29">
        <v>4.92140141785677</v>
      </c>
    </row>
    <row r="218" spans="1:13" x14ac:dyDescent="0.25">
      <c r="A218" t="s">
        <v>386</v>
      </c>
      <c r="B218" s="29">
        <v>311</v>
      </c>
      <c r="C218" s="29">
        <v>6</v>
      </c>
      <c r="D218" s="29">
        <v>16</v>
      </c>
      <c r="E218" s="29">
        <v>149</v>
      </c>
      <c r="F218" s="29">
        <v>140</v>
      </c>
      <c r="G218" s="29" t="s">
        <v>2072</v>
      </c>
      <c r="H218" s="29" t="s">
        <v>2072</v>
      </c>
      <c r="I218" s="29">
        <v>1.92926045016077</v>
      </c>
      <c r="J218" s="29">
        <v>5.14469453376205</v>
      </c>
      <c r="K218" s="29">
        <v>47.909967845659096</v>
      </c>
      <c r="L218" s="29">
        <v>45.016077170418001</v>
      </c>
      <c r="M218" s="29" t="s">
        <v>2072</v>
      </c>
    </row>
    <row r="219" spans="1:13" x14ac:dyDescent="0.25">
      <c r="A219" t="s">
        <v>387</v>
      </c>
      <c r="B219" s="29">
        <v>9434</v>
      </c>
      <c r="C219" s="29">
        <v>29</v>
      </c>
      <c r="D219" s="29">
        <v>71</v>
      </c>
      <c r="E219" s="29">
        <v>471</v>
      </c>
      <c r="F219" s="29">
        <v>8372</v>
      </c>
      <c r="G219" s="29">
        <v>479</v>
      </c>
      <c r="H219" s="29">
        <v>12</v>
      </c>
      <c r="I219" s="29">
        <v>0.30779027807259601</v>
      </c>
      <c r="J219" s="29">
        <v>0.75355550838463103</v>
      </c>
      <c r="K219" s="29">
        <v>4.9989386542135401</v>
      </c>
      <c r="L219" s="29">
        <v>88.855869242199105</v>
      </c>
      <c r="M219" s="29">
        <v>5.0838463171301198</v>
      </c>
    </row>
    <row r="220" spans="1:13" x14ac:dyDescent="0.25">
      <c r="A220" t="s">
        <v>388</v>
      </c>
      <c r="B220" s="29">
        <v>143</v>
      </c>
      <c r="C220" s="29" t="s">
        <v>2072</v>
      </c>
      <c r="D220" s="29" t="s">
        <v>2072</v>
      </c>
      <c r="E220" s="29">
        <v>4</v>
      </c>
      <c r="F220" s="29">
        <v>136</v>
      </c>
      <c r="G220" s="29">
        <v>3</v>
      </c>
      <c r="H220" s="29" t="s">
        <v>2072</v>
      </c>
      <c r="I220" s="29" t="s">
        <v>2072</v>
      </c>
      <c r="J220" s="29" t="s">
        <v>2072</v>
      </c>
      <c r="K220" s="29">
        <v>2.79720279720279</v>
      </c>
      <c r="L220" s="29">
        <v>95.104895104895107</v>
      </c>
      <c r="M220" s="29">
        <v>2.0979020979020899</v>
      </c>
    </row>
    <row r="221" spans="1:13" x14ac:dyDescent="0.25">
      <c r="A221" t="s">
        <v>389</v>
      </c>
      <c r="B221" s="29">
        <v>143</v>
      </c>
      <c r="C221" s="29" t="s">
        <v>2072</v>
      </c>
      <c r="D221" s="29" t="s">
        <v>2072</v>
      </c>
      <c r="E221" s="29">
        <v>4</v>
      </c>
      <c r="F221" s="29">
        <v>136</v>
      </c>
      <c r="G221" s="29">
        <v>3</v>
      </c>
      <c r="H221" s="29" t="s">
        <v>2072</v>
      </c>
      <c r="I221" s="29" t="s">
        <v>2072</v>
      </c>
      <c r="J221" s="29" t="s">
        <v>2072</v>
      </c>
      <c r="K221" s="29">
        <v>2.79720279720279</v>
      </c>
      <c r="L221" s="29">
        <v>95.104895104895107</v>
      </c>
      <c r="M221" s="29">
        <v>2.0979020979020899</v>
      </c>
    </row>
    <row r="222" spans="1:13" x14ac:dyDescent="0.25">
      <c r="A222" t="s">
        <v>390</v>
      </c>
      <c r="B222" s="29">
        <v>143</v>
      </c>
      <c r="C222" s="29" t="s">
        <v>2072</v>
      </c>
      <c r="D222" s="29">
        <v>1</v>
      </c>
      <c r="E222" s="29">
        <v>5</v>
      </c>
      <c r="F222" s="29">
        <v>137</v>
      </c>
      <c r="G222" s="29" t="s">
        <v>2072</v>
      </c>
      <c r="H222" s="29" t="s">
        <v>2072</v>
      </c>
      <c r="I222" s="29" t="s">
        <v>2072</v>
      </c>
      <c r="J222" s="29">
        <v>0.69930069930069905</v>
      </c>
      <c r="K222" s="29">
        <v>3.49650349650349</v>
      </c>
      <c r="L222" s="29">
        <v>95.8041958041958</v>
      </c>
      <c r="M222" s="29" t="s">
        <v>2072</v>
      </c>
    </row>
    <row r="223" spans="1:13" x14ac:dyDescent="0.25">
      <c r="A223" t="s">
        <v>391</v>
      </c>
      <c r="B223" s="29">
        <v>143</v>
      </c>
      <c r="C223" s="29" t="s">
        <v>2072</v>
      </c>
      <c r="D223" s="29">
        <v>1</v>
      </c>
      <c r="E223" s="29">
        <v>5</v>
      </c>
      <c r="F223" s="29">
        <v>137</v>
      </c>
      <c r="G223" s="29" t="s">
        <v>2072</v>
      </c>
      <c r="H223" s="29" t="s">
        <v>2072</v>
      </c>
      <c r="I223" s="29" t="s">
        <v>2072</v>
      </c>
      <c r="J223" s="29">
        <v>0.69930069930069905</v>
      </c>
      <c r="K223" s="29">
        <v>3.49650349650349</v>
      </c>
      <c r="L223" s="29">
        <v>95.8041958041958</v>
      </c>
      <c r="M223" s="29" t="s">
        <v>2072</v>
      </c>
    </row>
    <row r="224" spans="1:13" x14ac:dyDescent="0.25">
      <c r="A224" t="s">
        <v>392</v>
      </c>
      <c r="B224" s="29">
        <v>4664</v>
      </c>
      <c r="C224" s="29">
        <v>19</v>
      </c>
      <c r="D224" s="29">
        <v>53</v>
      </c>
      <c r="E224" s="29">
        <v>311</v>
      </c>
      <c r="F224" s="29">
        <v>4142</v>
      </c>
      <c r="G224" s="29">
        <v>139</v>
      </c>
      <c r="H224" s="29" t="s">
        <v>2072</v>
      </c>
      <c r="I224" s="29">
        <v>0.40737564322469899</v>
      </c>
      <c r="J224" s="29">
        <v>1.13636363636363</v>
      </c>
      <c r="K224" s="29">
        <v>6.6680960548885002</v>
      </c>
      <c r="L224" s="29">
        <v>88.807890222984497</v>
      </c>
      <c r="M224" s="29">
        <v>2.9802744425385899</v>
      </c>
    </row>
    <row r="225" spans="1:13" x14ac:dyDescent="0.25">
      <c r="A225" t="s">
        <v>393</v>
      </c>
      <c r="B225" s="29">
        <v>162</v>
      </c>
      <c r="C225" s="29">
        <v>6</v>
      </c>
      <c r="D225" s="29">
        <v>18</v>
      </c>
      <c r="E225" s="29">
        <v>69</v>
      </c>
      <c r="F225" s="29">
        <v>69</v>
      </c>
      <c r="G225" s="29" t="s">
        <v>2072</v>
      </c>
      <c r="H225" s="29" t="s">
        <v>2072</v>
      </c>
      <c r="I225" s="29">
        <v>3.7037037037037002</v>
      </c>
      <c r="J225" s="29">
        <v>11.1111111111111</v>
      </c>
      <c r="K225" s="29">
        <v>42.592592592592503</v>
      </c>
      <c r="L225" s="29">
        <v>42.592592592592503</v>
      </c>
      <c r="M225" s="29" t="s">
        <v>2072</v>
      </c>
    </row>
    <row r="226" spans="1:13" x14ac:dyDescent="0.25">
      <c r="A226" t="s">
        <v>394</v>
      </c>
      <c r="B226" s="29">
        <v>4502</v>
      </c>
      <c r="C226" s="29">
        <v>13</v>
      </c>
      <c r="D226" s="29">
        <v>35</v>
      </c>
      <c r="E226" s="29">
        <v>242</v>
      </c>
      <c r="F226" s="29">
        <v>4073</v>
      </c>
      <c r="G226" s="29">
        <v>139</v>
      </c>
      <c r="H226" s="29" t="s">
        <v>2072</v>
      </c>
      <c r="I226" s="29">
        <v>0.288760550866281</v>
      </c>
      <c r="J226" s="29">
        <v>0.77743225233229596</v>
      </c>
      <c r="K226" s="29">
        <v>5.3753887161261602</v>
      </c>
      <c r="L226" s="29">
        <v>90.470901821412696</v>
      </c>
      <c r="M226" s="29">
        <v>3.0875166592625498</v>
      </c>
    </row>
    <row r="227" spans="1:13" x14ac:dyDescent="0.25">
      <c r="A227" t="s">
        <v>395</v>
      </c>
      <c r="B227" s="29">
        <v>207</v>
      </c>
      <c r="C227" s="29">
        <v>2</v>
      </c>
      <c r="D227" s="29" t="s">
        <v>2072</v>
      </c>
      <c r="E227" s="29">
        <v>3</v>
      </c>
      <c r="F227" s="29">
        <v>200</v>
      </c>
      <c r="G227" s="29">
        <v>2</v>
      </c>
      <c r="H227" s="29" t="s">
        <v>2072</v>
      </c>
      <c r="I227" s="29">
        <v>0.96618357487922701</v>
      </c>
      <c r="J227" s="29" t="s">
        <v>2072</v>
      </c>
      <c r="K227" s="29">
        <v>1.4492753623188399</v>
      </c>
      <c r="L227" s="29">
        <v>96.618357487922694</v>
      </c>
      <c r="M227" s="29">
        <v>0.96618357487922701</v>
      </c>
    </row>
    <row r="228" spans="1:13" x14ac:dyDescent="0.25">
      <c r="A228" t="s">
        <v>396</v>
      </c>
      <c r="B228" s="29">
        <v>6</v>
      </c>
      <c r="C228" s="29">
        <v>2</v>
      </c>
      <c r="D228" s="29" t="s">
        <v>2072</v>
      </c>
      <c r="E228" s="29" t="s">
        <v>2072</v>
      </c>
      <c r="F228" s="29">
        <v>4</v>
      </c>
      <c r="G228" s="29" t="s">
        <v>2072</v>
      </c>
      <c r="H228" s="29" t="s">
        <v>2072</v>
      </c>
      <c r="I228" s="29">
        <v>33.3333333333333</v>
      </c>
      <c r="J228" s="29" t="s">
        <v>2072</v>
      </c>
      <c r="K228" s="29" t="s">
        <v>2072</v>
      </c>
      <c r="L228" s="29">
        <v>66.6666666666666</v>
      </c>
      <c r="M228" s="29" t="s">
        <v>2072</v>
      </c>
    </row>
    <row r="229" spans="1:13" x14ac:dyDescent="0.25">
      <c r="A229" t="s">
        <v>397</v>
      </c>
      <c r="B229" s="29">
        <v>201</v>
      </c>
      <c r="C229" s="29" t="s">
        <v>2072</v>
      </c>
      <c r="D229" s="29" t="s">
        <v>2072</v>
      </c>
      <c r="E229" s="29">
        <v>3</v>
      </c>
      <c r="F229" s="29">
        <v>196</v>
      </c>
      <c r="G229" s="29">
        <v>2</v>
      </c>
      <c r="H229" s="29" t="s">
        <v>2072</v>
      </c>
      <c r="I229" s="29" t="s">
        <v>2072</v>
      </c>
      <c r="J229" s="29" t="s">
        <v>2072</v>
      </c>
      <c r="K229" s="29">
        <v>1.4925373134328299</v>
      </c>
      <c r="L229" s="29">
        <v>97.512437810945201</v>
      </c>
      <c r="M229" s="29">
        <v>0.99502487562189001</v>
      </c>
    </row>
    <row r="230" spans="1:13" x14ac:dyDescent="0.25">
      <c r="A230" t="s">
        <v>398</v>
      </c>
      <c r="B230" s="29">
        <v>58525</v>
      </c>
      <c r="C230" s="29">
        <v>205</v>
      </c>
      <c r="D230" s="29">
        <v>523</v>
      </c>
      <c r="E230" s="29">
        <v>3721</v>
      </c>
      <c r="F230" s="29">
        <v>52162</v>
      </c>
      <c r="G230" s="29">
        <v>1859</v>
      </c>
      <c r="H230" s="29">
        <v>55</v>
      </c>
      <c r="I230" s="29">
        <v>0.350607148965281</v>
      </c>
      <c r="J230" s="29">
        <v>0.89447579955532697</v>
      </c>
      <c r="K230" s="29">
        <v>6.3639473234137096</v>
      </c>
      <c r="L230" s="29">
        <v>89.211561484521894</v>
      </c>
      <c r="M230" s="29">
        <v>3.1794082435436901</v>
      </c>
    </row>
    <row r="231" spans="1:13" x14ac:dyDescent="0.25">
      <c r="A231" t="s">
        <v>399</v>
      </c>
      <c r="B231" s="29">
        <v>1786</v>
      </c>
      <c r="C231" s="29">
        <v>62</v>
      </c>
      <c r="D231" s="29">
        <v>133</v>
      </c>
      <c r="E231" s="29">
        <v>789</v>
      </c>
      <c r="F231" s="29">
        <v>802</v>
      </c>
      <c r="G231" s="29" t="s">
        <v>2072</v>
      </c>
      <c r="H231" s="29" t="s">
        <v>2072</v>
      </c>
      <c r="I231" s="29">
        <v>3.4714445688689799</v>
      </c>
      <c r="J231" s="29">
        <v>7.4468085106382897</v>
      </c>
      <c r="K231" s="29">
        <v>44.176931690929401</v>
      </c>
      <c r="L231" s="29">
        <v>44.904815229563198</v>
      </c>
      <c r="M231" s="29" t="s">
        <v>2072</v>
      </c>
    </row>
    <row r="232" spans="1:13" x14ac:dyDescent="0.25">
      <c r="A232" t="s">
        <v>400</v>
      </c>
      <c r="B232" s="29">
        <v>56739</v>
      </c>
      <c r="C232" s="29">
        <v>143</v>
      </c>
      <c r="D232" s="29">
        <v>390</v>
      </c>
      <c r="E232" s="29">
        <v>2932</v>
      </c>
      <c r="F232" s="29">
        <v>51360</v>
      </c>
      <c r="G232" s="29">
        <v>1859</v>
      </c>
      <c r="H232" s="29">
        <v>55</v>
      </c>
      <c r="I232" s="29">
        <v>0.25227577446898503</v>
      </c>
      <c r="J232" s="29">
        <v>0.68802483946087001</v>
      </c>
      <c r="K232" s="29">
        <v>5.1725354597417201</v>
      </c>
      <c r="L232" s="29">
        <v>90.607578858231506</v>
      </c>
      <c r="M232" s="29">
        <v>3.2795850680968099</v>
      </c>
    </row>
    <row r="233" spans="1:13" x14ac:dyDescent="0.25">
      <c r="A233" t="s">
        <v>1947</v>
      </c>
      <c r="B233" s="29">
        <v>138</v>
      </c>
      <c r="C233" s="29" t="s">
        <v>2072</v>
      </c>
      <c r="D233" s="29" t="s">
        <v>2072</v>
      </c>
      <c r="E233" s="29" t="s">
        <v>2072</v>
      </c>
      <c r="F233" s="29">
        <v>131</v>
      </c>
      <c r="G233" s="29">
        <v>7</v>
      </c>
      <c r="H233" s="29" t="s">
        <v>2072</v>
      </c>
      <c r="I233" s="29" t="s">
        <v>2072</v>
      </c>
      <c r="J233" s="29" t="s">
        <v>2072</v>
      </c>
      <c r="K233" s="29" t="s">
        <v>2072</v>
      </c>
      <c r="L233" s="29">
        <v>94.927536231884005</v>
      </c>
      <c r="M233" s="29">
        <v>5.0724637681159397</v>
      </c>
    </row>
    <row r="234" spans="1:13" x14ac:dyDescent="0.25">
      <c r="A234" t="s">
        <v>1948</v>
      </c>
      <c r="B234" s="29">
        <v>138</v>
      </c>
      <c r="C234" s="29" t="s">
        <v>2072</v>
      </c>
      <c r="D234" s="29" t="s">
        <v>2072</v>
      </c>
      <c r="E234" s="29" t="s">
        <v>2072</v>
      </c>
      <c r="F234" s="29">
        <v>131</v>
      </c>
      <c r="G234" s="29">
        <v>7</v>
      </c>
      <c r="H234" s="29" t="s">
        <v>2072</v>
      </c>
      <c r="I234" s="29" t="s">
        <v>2072</v>
      </c>
      <c r="J234" s="29" t="s">
        <v>2072</v>
      </c>
      <c r="K234" s="29" t="s">
        <v>2072</v>
      </c>
      <c r="L234" s="29">
        <v>94.927536231884005</v>
      </c>
      <c r="M234" s="29">
        <v>5.0724637681159397</v>
      </c>
    </row>
    <row r="235" spans="1:13" x14ac:dyDescent="0.25">
      <c r="A235" t="s">
        <v>401</v>
      </c>
      <c r="B235" s="29">
        <v>3735</v>
      </c>
      <c r="C235" s="29">
        <v>13</v>
      </c>
      <c r="D235" s="29">
        <v>41</v>
      </c>
      <c r="E235" s="29">
        <v>213</v>
      </c>
      <c r="F235" s="29">
        <v>3410</v>
      </c>
      <c r="G235" s="29">
        <v>57</v>
      </c>
      <c r="H235" s="29">
        <v>1</v>
      </c>
      <c r="I235" s="29">
        <v>0.34815211569362597</v>
      </c>
      <c r="J235" s="29">
        <v>1.09801821103374</v>
      </c>
      <c r="K235" s="29">
        <v>5.7043385109801799</v>
      </c>
      <c r="L235" s="29">
        <v>91.3229780396357</v>
      </c>
      <c r="M235" s="29">
        <v>1.5265131226566599</v>
      </c>
    </row>
    <row r="236" spans="1:13" x14ac:dyDescent="0.25">
      <c r="A236" t="s">
        <v>402</v>
      </c>
      <c r="B236" s="29">
        <v>109</v>
      </c>
      <c r="C236" s="29">
        <v>2</v>
      </c>
      <c r="D236" s="29">
        <v>12</v>
      </c>
      <c r="E236" s="29">
        <v>42</v>
      </c>
      <c r="F236" s="29">
        <v>53</v>
      </c>
      <c r="G236" s="29" t="s">
        <v>2072</v>
      </c>
      <c r="H236" s="29" t="s">
        <v>2072</v>
      </c>
      <c r="I236" s="29">
        <v>1.8348623853210999</v>
      </c>
      <c r="J236" s="29">
        <v>11.0091743119266</v>
      </c>
      <c r="K236" s="29">
        <v>38.5321100917431</v>
      </c>
      <c r="L236" s="29">
        <v>48.623853211009099</v>
      </c>
      <c r="M236" s="29" t="s">
        <v>2072</v>
      </c>
    </row>
    <row r="237" spans="1:13" x14ac:dyDescent="0.25">
      <c r="A237" t="s">
        <v>403</v>
      </c>
      <c r="B237" s="29">
        <v>3626</v>
      </c>
      <c r="C237" s="29">
        <v>11</v>
      </c>
      <c r="D237" s="29">
        <v>29</v>
      </c>
      <c r="E237" s="29">
        <v>171</v>
      </c>
      <c r="F237" s="29">
        <v>3357</v>
      </c>
      <c r="G237" s="29">
        <v>57</v>
      </c>
      <c r="H237" s="29">
        <v>1</v>
      </c>
      <c r="I237" s="29">
        <v>0.30344827586206802</v>
      </c>
      <c r="J237" s="29">
        <v>0.8</v>
      </c>
      <c r="K237" s="29">
        <v>4.71724137931034</v>
      </c>
      <c r="L237" s="29">
        <v>92.606896551724105</v>
      </c>
      <c r="M237" s="29">
        <v>1.5724137931034401</v>
      </c>
    </row>
    <row r="238" spans="1:13" x14ac:dyDescent="0.25">
      <c r="A238" t="s">
        <v>404</v>
      </c>
      <c r="B238" s="29">
        <v>1214</v>
      </c>
      <c r="C238" s="29">
        <v>2</v>
      </c>
      <c r="D238" s="29">
        <v>2</v>
      </c>
      <c r="E238" s="29">
        <v>68</v>
      </c>
      <c r="F238" s="29">
        <v>1080</v>
      </c>
      <c r="G238" s="29">
        <v>62</v>
      </c>
      <c r="H238" s="29" t="s">
        <v>2072</v>
      </c>
      <c r="I238" s="29">
        <v>0.16474464579901099</v>
      </c>
      <c r="J238" s="29">
        <v>0.16474464579901099</v>
      </c>
      <c r="K238" s="29">
        <v>5.6013179571663896</v>
      </c>
      <c r="L238" s="29">
        <v>88.962108731466202</v>
      </c>
      <c r="M238" s="29">
        <v>5.1070840197693501</v>
      </c>
    </row>
    <row r="239" spans="1:13" x14ac:dyDescent="0.25">
      <c r="A239" t="s">
        <v>405</v>
      </c>
      <c r="B239" s="29">
        <v>34</v>
      </c>
      <c r="C239" s="29" t="s">
        <v>2072</v>
      </c>
      <c r="D239" s="29" t="s">
        <v>2072</v>
      </c>
      <c r="E239" s="29">
        <v>14</v>
      </c>
      <c r="F239" s="29">
        <v>20</v>
      </c>
      <c r="G239" s="29" t="s">
        <v>2072</v>
      </c>
      <c r="H239" s="29" t="s">
        <v>2072</v>
      </c>
      <c r="I239" s="29" t="s">
        <v>2072</v>
      </c>
      <c r="J239" s="29" t="s">
        <v>2072</v>
      </c>
      <c r="K239" s="29">
        <v>41.176470588235198</v>
      </c>
      <c r="L239" s="29">
        <v>58.823529411764703</v>
      </c>
      <c r="M239" s="29" t="s">
        <v>2072</v>
      </c>
    </row>
    <row r="240" spans="1:13" x14ac:dyDescent="0.25">
      <c r="A240" t="s">
        <v>406</v>
      </c>
      <c r="B240" s="29">
        <v>1180</v>
      </c>
      <c r="C240" s="29">
        <v>2</v>
      </c>
      <c r="D240" s="29">
        <v>2</v>
      </c>
      <c r="E240" s="29">
        <v>54</v>
      </c>
      <c r="F240" s="29">
        <v>1060</v>
      </c>
      <c r="G240" s="29">
        <v>62</v>
      </c>
      <c r="H240" s="29" t="s">
        <v>2072</v>
      </c>
      <c r="I240" s="29">
        <v>0.169491525423728</v>
      </c>
      <c r="J240" s="29">
        <v>0.169491525423728</v>
      </c>
      <c r="K240" s="29">
        <v>4.5762711864406702</v>
      </c>
      <c r="L240" s="29">
        <v>89.830508474576206</v>
      </c>
      <c r="M240" s="29">
        <v>5.2542372881355899</v>
      </c>
    </row>
    <row r="241" spans="1:13" x14ac:dyDescent="0.25">
      <c r="A241" t="s">
        <v>407</v>
      </c>
      <c r="B241" s="29">
        <v>1457</v>
      </c>
      <c r="C241" s="29">
        <v>2</v>
      </c>
      <c r="D241" s="29">
        <v>6</v>
      </c>
      <c r="E241" s="29">
        <v>82</v>
      </c>
      <c r="F241" s="29">
        <v>1340</v>
      </c>
      <c r="G241" s="29">
        <v>27</v>
      </c>
      <c r="H241" s="29" t="s">
        <v>2072</v>
      </c>
      <c r="I241" s="29">
        <v>0.13726835964310199</v>
      </c>
      <c r="J241" s="29">
        <v>0.41180507892930601</v>
      </c>
      <c r="K241" s="29">
        <v>5.6280027453671897</v>
      </c>
      <c r="L241" s="29">
        <v>91.969800960878501</v>
      </c>
      <c r="M241" s="29">
        <v>1.8531228551818799</v>
      </c>
    </row>
    <row r="242" spans="1:13" x14ac:dyDescent="0.25">
      <c r="A242" t="s">
        <v>408</v>
      </c>
      <c r="B242" s="29">
        <v>50</v>
      </c>
      <c r="C242" s="29">
        <v>2</v>
      </c>
      <c r="D242" s="29">
        <v>2</v>
      </c>
      <c r="E242" s="29">
        <v>18</v>
      </c>
      <c r="F242" s="29">
        <v>28</v>
      </c>
      <c r="G242" s="29" t="s">
        <v>2072</v>
      </c>
      <c r="H242" s="29" t="s">
        <v>2072</v>
      </c>
      <c r="I242" s="29">
        <v>4</v>
      </c>
      <c r="J242" s="29">
        <v>4</v>
      </c>
      <c r="K242" s="29">
        <v>36</v>
      </c>
      <c r="L242" s="29">
        <v>56</v>
      </c>
      <c r="M242" s="29" t="s">
        <v>2072</v>
      </c>
    </row>
    <row r="243" spans="1:13" x14ac:dyDescent="0.25">
      <c r="A243" t="s">
        <v>409</v>
      </c>
      <c r="B243" s="29">
        <v>1407</v>
      </c>
      <c r="C243" s="29" t="s">
        <v>2072</v>
      </c>
      <c r="D243" s="29">
        <v>4</v>
      </c>
      <c r="E243" s="29">
        <v>64</v>
      </c>
      <c r="F243" s="29">
        <v>1312</v>
      </c>
      <c r="G243" s="29">
        <v>27</v>
      </c>
      <c r="H243" s="29" t="s">
        <v>2072</v>
      </c>
      <c r="I243" s="29" t="s">
        <v>2072</v>
      </c>
      <c r="J243" s="29">
        <v>0.28429282160625402</v>
      </c>
      <c r="K243" s="29">
        <v>4.5486851457000697</v>
      </c>
      <c r="L243" s="29">
        <v>93.248045486851396</v>
      </c>
      <c r="M243" s="29">
        <v>1.9189765458422099</v>
      </c>
    </row>
    <row r="244" spans="1:13" x14ac:dyDescent="0.25">
      <c r="A244" t="s">
        <v>410</v>
      </c>
      <c r="B244" s="29">
        <v>3793</v>
      </c>
      <c r="C244" s="29">
        <v>17</v>
      </c>
      <c r="D244" s="29">
        <v>40</v>
      </c>
      <c r="E244" s="29">
        <v>213</v>
      </c>
      <c r="F244" s="29">
        <v>3418</v>
      </c>
      <c r="G244" s="29">
        <v>82</v>
      </c>
      <c r="H244" s="29">
        <v>23</v>
      </c>
      <c r="I244" s="29">
        <v>0.450928381962864</v>
      </c>
      <c r="J244" s="29">
        <v>1.06100795755968</v>
      </c>
      <c r="K244" s="29">
        <v>5.6498673740053</v>
      </c>
      <c r="L244" s="29">
        <v>90.663129973474796</v>
      </c>
      <c r="M244" s="29">
        <v>2.1750663129973402</v>
      </c>
    </row>
    <row r="245" spans="1:13" x14ac:dyDescent="0.25">
      <c r="A245" t="s">
        <v>411</v>
      </c>
      <c r="B245" s="29">
        <v>140</v>
      </c>
      <c r="C245" s="29">
        <v>8</v>
      </c>
      <c r="D245" s="29">
        <v>13</v>
      </c>
      <c r="E245" s="29">
        <v>53</v>
      </c>
      <c r="F245" s="29">
        <v>66</v>
      </c>
      <c r="G245" s="29" t="s">
        <v>2072</v>
      </c>
      <c r="H245" s="29" t="s">
        <v>2072</v>
      </c>
      <c r="I245" s="29">
        <v>5.71428571428571</v>
      </c>
      <c r="J245" s="29">
        <v>9.2857142857142794</v>
      </c>
      <c r="K245" s="29">
        <v>37.857142857142797</v>
      </c>
      <c r="L245" s="29">
        <v>47.142857142857103</v>
      </c>
      <c r="M245" s="29" t="s">
        <v>2072</v>
      </c>
    </row>
    <row r="246" spans="1:13" x14ac:dyDescent="0.25">
      <c r="A246" t="s">
        <v>412</v>
      </c>
      <c r="B246" s="29">
        <v>3653</v>
      </c>
      <c r="C246" s="29">
        <v>9</v>
      </c>
      <c r="D246" s="29">
        <v>27</v>
      </c>
      <c r="E246" s="29">
        <v>160</v>
      </c>
      <c r="F246" s="29">
        <v>3352</v>
      </c>
      <c r="G246" s="29">
        <v>82</v>
      </c>
      <c r="H246" s="29">
        <v>23</v>
      </c>
      <c r="I246" s="29">
        <v>0.24793388429752</v>
      </c>
      <c r="J246" s="29">
        <v>0.74380165289256195</v>
      </c>
      <c r="K246" s="29">
        <v>4.4077134986225897</v>
      </c>
      <c r="L246" s="29">
        <v>92.341597796143205</v>
      </c>
      <c r="M246" s="29">
        <v>2.2589531680440702</v>
      </c>
    </row>
    <row r="247" spans="1:13" x14ac:dyDescent="0.25">
      <c r="A247" t="s">
        <v>413</v>
      </c>
      <c r="B247" s="29">
        <v>3339</v>
      </c>
      <c r="C247" s="29">
        <v>8</v>
      </c>
      <c r="D247" s="29">
        <v>33</v>
      </c>
      <c r="E247" s="29">
        <v>223</v>
      </c>
      <c r="F247" s="29">
        <v>3011</v>
      </c>
      <c r="G247" s="29">
        <v>64</v>
      </c>
      <c r="H247" s="29" t="s">
        <v>2072</v>
      </c>
      <c r="I247" s="29">
        <v>0.239592692422881</v>
      </c>
      <c r="J247" s="29">
        <v>0.98831985624438401</v>
      </c>
      <c r="K247" s="29">
        <v>6.6786463012878103</v>
      </c>
      <c r="L247" s="29">
        <v>90.1766996106618</v>
      </c>
      <c r="M247" s="29">
        <v>1.91674153938304</v>
      </c>
    </row>
    <row r="248" spans="1:13" x14ac:dyDescent="0.25">
      <c r="A248" t="s">
        <v>414</v>
      </c>
      <c r="B248" s="29">
        <v>122</v>
      </c>
      <c r="C248" s="29" t="s">
        <v>2072</v>
      </c>
      <c r="D248" s="29">
        <v>6</v>
      </c>
      <c r="E248" s="29">
        <v>61</v>
      </c>
      <c r="F248" s="29">
        <v>55</v>
      </c>
      <c r="G248" s="29" t="s">
        <v>2072</v>
      </c>
      <c r="H248" s="29" t="s">
        <v>2072</v>
      </c>
      <c r="I248" s="29" t="s">
        <v>2072</v>
      </c>
      <c r="J248" s="29">
        <v>4.9180327868852398</v>
      </c>
      <c r="K248" s="29">
        <v>50</v>
      </c>
      <c r="L248" s="29">
        <v>45.081967213114702</v>
      </c>
      <c r="M248" s="29" t="s">
        <v>2072</v>
      </c>
    </row>
    <row r="249" spans="1:13" x14ac:dyDescent="0.25">
      <c r="A249" t="s">
        <v>415</v>
      </c>
      <c r="B249" s="29">
        <v>3217</v>
      </c>
      <c r="C249" s="29">
        <v>8</v>
      </c>
      <c r="D249" s="29">
        <v>27</v>
      </c>
      <c r="E249" s="29">
        <v>162</v>
      </c>
      <c r="F249" s="29">
        <v>2956</v>
      </c>
      <c r="G249" s="29">
        <v>64</v>
      </c>
      <c r="H249" s="29" t="s">
        <v>2072</v>
      </c>
      <c r="I249" s="29">
        <v>0.24867889337892399</v>
      </c>
      <c r="J249" s="29">
        <v>0.83929126515386998</v>
      </c>
      <c r="K249" s="29">
        <v>5.0357475909232203</v>
      </c>
      <c r="L249" s="29">
        <v>91.886851103512498</v>
      </c>
      <c r="M249" s="29">
        <v>1.9894311470313899</v>
      </c>
    </row>
    <row r="250" spans="1:13" x14ac:dyDescent="0.25">
      <c r="A250" t="s">
        <v>416</v>
      </c>
      <c r="B250" s="29">
        <v>6441</v>
      </c>
      <c r="C250" s="29">
        <v>23</v>
      </c>
      <c r="D250" s="29">
        <v>44</v>
      </c>
      <c r="E250" s="29">
        <v>408</v>
      </c>
      <c r="F250" s="29">
        <v>5709</v>
      </c>
      <c r="G250" s="29">
        <v>257</v>
      </c>
      <c r="H250" s="29" t="s">
        <v>2072</v>
      </c>
      <c r="I250" s="29">
        <v>0.35708740878745499</v>
      </c>
      <c r="J250" s="29">
        <v>0.68312373854991404</v>
      </c>
      <c r="K250" s="29">
        <v>6.3344201210991997</v>
      </c>
      <c r="L250" s="29">
        <v>88.635305076851395</v>
      </c>
      <c r="M250" s="29">
        <v>3.9900636547119999</v>
      </c>
    </row>
    <row r="251" spans="1:13" x14ac:dyDescent="0.25">
      <c r="A251" t="s">
        <v>417</v>
      </c>
      <c r="B251" s="29">
        <v>181</v>
      </c>
      <c r="C251" s="29">
        <v>9</v>
      </c>
      <c r="D251" s="29">
        <v>16</v>
      </c>
      <c r="E251" s="29">
        <v>88</v>
      </c>
      <c r="F251" s="29">
        <v>68</v>
      </c>
      <c r="G251" s="29" t="s">
        <v>2072</v>
      </c>
      <c r="H251" s="29" t="s">
        <v>2072</v>
      </c>
      <c r="I251" s="29">
        <v>4.9723756906077297</v>
      </c>
      <c r="J251" s="29">
        <v>8.8397790055248606</v>
      </c>
      <c r="K251" s="29">
        <v>48.618784530386698</v>
      </c>
      <c r="L251" s="29">
        <v>37.569060773480601</v>
      </c>
      <c r="M251" s="29" t="s">
        <v>2072</v>
      </c>
    </row>
    <row r="252" spans="1:13" x14ac:dyDescent="0.25">
      <c r="A252" t="s">
        <v>418</v>
      </c>
      <c r="B252" s="29">
        <v>6260</v>
      </c>
      <c r="C252" s="29">
        <v>14</v>
      </c>
      <c r="D252" s="29">
        <v>28</v>
      </c>
      <c r="E252" s="29">
        <v>320</v>
      </c>
      <c r="F252" s="29">
        <v>5641</v>
      </c>
      <c r="G252" s="29">
        <v>257</v>
      </c>
      <c r="H252" s="29" t="s">
        <v>2072</v>
      </c>
      <c r="I252" s="29">
        <v>0.22364217252396101</v>
      </c>
      <c r="J252" s="29">
        <v>0.44728434504792303</v>
      </c>
      <c r="K252" s="29">
        <v>5.1118210862619797</v>
      </c>
      <c r="L252" s="29">
        <v>90.111821086261898</v>
      </c>
      <c r="M252" s="29">
        <v>4.1054313099041497</v>
      </c>
    </row>
    <row r="253" spans="1:13" x14ac:dyDescent="0.25">
      <c r="A253" t="s">
        <v>419</v>
      </c>
      <c r="B253" s="29">
        <v>16166</v>
      </c>
      <c r="C253" s="29">
        <v>58</v>
      </c>
      <c r="D253" s="29">
        <v>130</v>
      </c>
      <c r="E253" s="29">
        <v>1011</v>
      </c>
      <c r="F253" s="29">
        <v>14632</v>
      </c>
      <c r="G253" s="29">
        <v>330</v>
      </c>
      <c r="H253" s="29">
        <v>5</v>
      </c>
      <c r="I253" s="29">
        <v>0.35888868263102502</v>
      </c>
      <c r="J253" s="29">
        <v>0.80440566796609103</v>
      </c>
      <c r="K253" s="29">
        <v>6.25580100241321</v>
      </c>
      <c r="L253" s="29">
        <v>90.538951797537194</v>
      </c>
      <c r="M253" s="29">
        <v>2.0419528494523802</v>
      </c>
    </row>
    <row r="254" spans="1:13" x14ac:dyDescent="0.25">
      <c r="A254" t="s">
        <v>420</v>
      </c>
      <c r="B254" s="29">
        <v>510</v>
      </c>
      <c r="C254" s="29">
        <v>18</v>
      </c>
      <c r="D254" s="29">
        <v>28</v>
      </c>
      <c r="E254" s="29">
        <v>216</v>
      </c>
      <c r="F254" s="29">
        <v>248</v>
      </c>
      <c r="G254" s="29" t="s">
        <v>2072</v>
      </c>
      <c r="H254" s="29" t="s">
        <v>2072</v>
      </c>
      <c r="I254" s="29">
        <v>3.52941176470588</v>
      </c>
      <c r="J254" s="29">
        <v>5.4901960784313699</v>
      </c>
      <c r="K254" s="29">
        <v>42.352941176470502</v>
      </c>
      <c r="L254" s="29">
        <v>48.627450980392098</v>
      </c>
      <c r="M254" s="29" t="s">
        <v>2072</v>
      </c>
    </row>
    <row r="255" spans="1:13" x14ac:dyDescent="0.25">
      <c r="A255" t="s">
        <v>421</v>
      </c>
      <c r="B255" s="29">
        <v>15656</v>
      </c>
      <c r="C255" s="29">
        <v>40</v>
      </c>
      <c r="D255" s="29">
        <v>102</v>
      </c>
      <c r="E255" s="29">
        <v>795</v>
      </c>
      <c r="F255" s="29">
        <v>14384</v>
      </c>
      <c r="G255" s="29">
        <v>330</v>
      </c>
      <c r="H255" s="29">
        <v>5</v>
      </c>
      <c r="I255" s="29">
        <v>0.25557472365983003</v>
      </c>
      <c r="J255" s="29">
        <v>0.65171554533256604</v>
      </c>
      <c r="K255" s="29">
        <v>5.0795476327391196</v>
      </c>
      <c r="L255" s="29">
        <v>91.904670628074797</v>
      </c>
      <c r="M255" s="29">
        <v>2.1084914701935902</v>
      </c>
    </row>
    <row r="256" spans="1:13" x14ac:dyDescent="0.25">
      <c r="A256" t="s">
        <v>422</v>
      </c>
      <c r="B256" s="29">
        <v>2435</v>
      </c>
      <c r="C256" s="29">
        <v>2</v>
      </c>
      <c r="D256" s="29">
        <v>12</v>
      </c>
      <c r="E256" s="29">
        <v>128</v>
      </c>
      <c r="F256" s="29">
        <v>2233</v>
      </c>
      <c r="G256" s="29">
        <v>60</v>
      </c>
      <c r="H256" s="29" t="s">
        <v>2072</v>
      </c>
      <c r="I256" s="29">
        <v>8.2135523613962994E-2</v>
      </c>
      <c r="J256" s="29">
        <v>0.49281314168377799</v>
      </c>
      <c r="K256" s="29">
        <v>5.2566735112936298</v>
      </c>
      <c r="L256" s="29">
        <v>91.704312114989705</v>
      </c>
      <c r="M256" s="29">
        <v>2.4640657084188899</v>
      </c>
    </row>
    <row r="257" spans="1:13" x14ac:dyDescent="0.25">
      <c r="A257" t="s">
        <v>423</v>
      </c>
      <c r="B257" s="29">
        <v>52</v>
      </c>
      <c r="C257" s="29" t="s">
        <v>2072</v>
      </c>
      <c r="D257" s="29" t="s">
        <v>2072</v>
      </c>
      <c r="E257" s="29">
        <v>16</v>
      </c>
      <c r="F257" s="29">
        <v>36</v>
      </c>
      <c r="G257" s="29" t="s">
        <v>2072</v>
      </c>
      <c r="H257" s="29" t="s">
        <v>2072</v>
      </c>
      <c r="I257" s="29" t="s">
        <v>2072</v>
      </c>
      <c r="J257" s="29" t="s">
        <v>2072</v>
      </c>
      <c r="K257" s="29">
        <v>30.769230769230699</v>
      </c>
      <c r="L257" s="29">
        <v>69.230769230769198</v>
      </c>
      <c r="M257" s="29" t="s">
        <v>2072</v>
      </c>
    </row>
    <row r="258" spans="1:13" x14ac:dyDescent="0.25">
      <c r="A258" t="s">
        <v>424</v>
      </c>
      <c r="B258" s="29">
        <v>2383</v>
      </c>
      <c r="C258" s="29">
        <v>2</v>
      </c>
      <c r="D258" s="29">
        <v>12</v>
      </c>
      <c r="E258" s="29">
        <v>112</v>
      </c>
      <c r="F258" s="29">
        <v>2197</v>
      </c>
      <c r="G258" s="29">
        <v>60</v>
      </c>
      <c r="H258" s="29" t="s">
        <v>2072</v>
      </c>
      <c r="I258" s="29">
        <v>8.3927822073017203E-2</v>
      </c>
      <c r="J258" s="29">
        <v>0.50356693243810302</v>
      </c>
      <c r="K258" s="29">
        <v>4.6999580360889599</v>
      </c>
      <c r="L258" s="29">
        <v>92.194712547209406</v>
      </c>
      <c r="M258" s="29">
        <v>2.5178346621905101</v>
      </c>
    </row>
    <row r="259" spans="1:13" x14ac:dyDescent="0.25">
      <c r="A259" t="s">
        <v>425</v>
      </c>
      <c r="B259" s="29">
        <v>4781</v>
      </c>
      <c r="C259" s="29">
        <v>17</v>
      </c>
      <c r="D259" s="29">
        <v>41</v>
      </c>
      <c r="E259" s="29">
        <v>252</v>
      </c>
      <c r="F259" s="29">
        <v>4391</v>
      </c>
      <c r="G259" s="29">
        <v>77</v>
      </c>
      <c r="H259" s="29">
        <v>3</v>
      </c>
      <c r="I259" s="29">
        <v>0.355797404771871</v>
      </c>
      <c r="J259" s="29">
        <v>0.858099623273336</v>
      </c>
      <c r="K259" s="29">
        <v>5.2741732942653803</v>
      </c>
      <c r="L259" s="29">
        <v>91.900376726663794</v>
      </c>
      <c r="M259" s="29">
        <v>1.61155295102553</v>
      </c>
    </row>
    <row r="260" spans="1:13" x14ac:dyDescent="0.25">
      <c r="A260" t="s">
        <v>426</v>
      </c>
      <c r="B260" s="29">
        <v>139</v>
      </c>
      <c r="C260" s="29">
        <v>2</v>
      </c>
      <c r="D260" s="29">
        <v>16</v>
      </c>
      <c r="E260" s="29">
        <v>53</v>
      </c>
      <c r="F260" s="29">
        <v>68</v>
      </c>
      <c r="G260" s="29" t="s">
        <v>2072</v>
      </c>
      <c r="H260" s="29" t="s">
        <v>2072</v>
      </c>
      <c r="I260" s="29">
        <v>1.4388489208633</v>
      </c>
      <c r="J260" s="29">
        <v>11.5107913669064</v>
      </c>
      <c r="K260" s="29">
        <v>38.129496402877699</v>
      </c>
      <c r="L260" s="29">
        <v>48.920863309352498</v>
      </c>
      <c r="M260" s="29" t="s">
        <v>2072</v>
      </c>
    </row>
    <row r="261" spans="1:13" x14ac:dyDescent="0.25">
      <c r="A261" t="s">
        <v>427</v>
      </c>
      <c r="B261" s="29">
        <v>4642</v>
      </c>
      <c r="C261" s="29">
        <v>15</v>
      </c>
      <c r="D261" s="29">
        <v>25</v>
      </c>
      <c r="E261" s="29">
        <v>199</v>
      </c>
      <c r="F261" s="29">
        <v>4323</v>
      </c>
      <c r="G261" s="29">
        <v>77</v>
      </c>
      <c r="H261" s="29">
        <v>3</v>
      </c>
      <c r="I261" s="29">
        <v>0.32334554860961401</v>
      </c>
      <c r="J261" s="29">
        <v>0.53890924768269</v>
      </c>
      <c r="K261" s="29">
        <v>4.2897176115542104</v>
      </c>
      <c r="L261" s="29">
        <v>93.188187109290794</v>
      </c>
      <c r="M261" s="29">
        <v>1.65984048286268</v>
      </c>
    </row>
    <row r="262" spans="1:13" x14ac:dyDescent="0.25">
      <c r="A262" t="s">
        <v>428</v>
      </c>
      <c r="B262" s="29">
        <v>9495</v>
      </c>
      <c r="C262" s="29">
        <v>34</v>
      </c>
      <c r="D262" s="29">
        <v>62</v>
      </c>
      <c r="E262" s="29">
        <v>586</v>
      </c>
      <c r="F262" s="29">
        <v>8297</v>
      </c>
      <c r="G262" s="29">
        <v>511</v>
      </c>
      <c r="H262" s="29">
        <v>5</v>
      </c>
      <c r="I262" s="29">
        <v>0.35827186512117998</v>
      </c>
      <c r="J262" s="29">
        <v>0.653319283456269</v>
      </c>
      <c r="K262" s="29">
        <v>6.1749209694415104</v>
      </c>
      <c r="L262" s="29">
        <v>87.428872497365603</v>
      </c>
      <c r="M262" s="29">
        <v>5.3846153846153797</v>
      </c>
    </row>
    <row r="263" spans="1:13" x14ac:dyDescent="0.25">
      <c r="A263" t="s">
        <v>429</v>
      </c>
      <c r="B263" s="29">
        <v>325</v>
      </c>
      <c r="C263" s="29">
        <v>4</v>
      </c>
      <c r="D263" s="29">
        <v>12</v>
      </c>
      <c r="E263" s="29">
        <v>132</v>
      </c>
      <c r="F263" s="29">
        <v>177</v>
      </c>
      <c r="G263" s="29" t="s">
        <v>2072</v>
      </c>
      <c r="H263" s="29" t="s">
        <v>2072</v>
      </c>
      <c r="I263" s="29">
        <v>1.2307692307692299</v>
      </c>
      <c r="J263" s="29">
        <v>3.6923076923076898</v>
      </c>
      <c r="K263" s="29">
        <v>40.615384615384599</v>
      </c>
      <c r="L263" s="29">
        <v>54.461538461538403</v>
      </c>
      <c r="M263" s="29" t="s">
        <v>2072</v>
      </c>
    </row>
    <row r="264" spans="1:13" x14ac:dyDescent="0.25">
      <c r="A264" t="s">
        <v>430</v>
      </c>
      <c r="B264" s="29">
        <v>9170</v>
      </c>
      <c r="C264" s="29">
        <v>30</v>
      </c>
      <c r="D264" s="29">
        <v>50</v>
      </c>
      <c r="E264" s="29">
        <v>454</v>
      </c>
      <c r="F264" s="29">
        <v>8120</v>
      </c>
      <c r="G264" s="29">
        <v>511</v>
      </c>
      <c r="H264" s="29">
        <v>5</v>
      </c>
      <c r="I264" s="29">
        <v>0.32733224222585899</v>
      </c>
      <c r="J264" s="29">
        <v>0.54555373704309795</v>
      </c>
      <c r="K264" s="29">
        <v>4.9536279323513304</v>
      </c>
      <c r="L264" s="29">
        <v>88.597926895799205</v>
      </c>
      <c r="M264" s="29">
        <v>5.5755591925804602</v>
      </c>
    </row>
    <row r="265" spans="1:13" x14ac:dyDescent="0.25">
      <c r="A265" t="s">
        <v>431</v>
      </c>
      <c r="B265" s="29">
        <v>128</v>
      </c>
      <c r="C265" s="29" t="s">
        <v>2072</v>
      </c>
      <c r="D265" s="29">
        <v>1</v>
      </c>
      <c r="E265" s="29">
        <v>1</v>
      </c>
      <c r="F265" s="29">
        <v>123</v>
      </c>
      <c r="G265" s="29">
        <v>3</v>
      </c>
      <c r="H265" s="29" t="s">
        <v>2072</v>
      </c>
      <c r="I265" s="29" t="s">
        <v>2072</v>
      </c>
      <c r="J265" s="29">
        <v>0.78125</v>
      </c>
      <c r="K265" s="29">
        <v>0.78125</v>
      </c>
      <c r="L265" s="29">
        <v>96.09375</v>
      </c>
      <c r="M265" s="29">
        <v>2.34375</v>
      </c>
    </row>
    <row r="266" spans="1:13" x14ac:dyDescent="0.25">
      <c r="A266" t="s">
        <v>432</v>
      </c>
      <c r="B266" s="29">
        <v>128</v>
      </c>
      <c r="C266" s="29" t="s">
        <v>2072</v>
      </c>
      <c r="D266" s="29">
        <v>1</v>
      </c>
      <c r="E266" s="29">
        <v>1</v>
      </c>
      <c r="F266" s="29">
        <v>123</v>
      </c>
      <c r="G266" s="29">
        <v>3</v>
      </c>
      <c r="H266" s="29" t="s">
        <v>2072</v>
      </c>
      <c r="I266" s="29" t="s">
        <v>2072</v>
      </c>
      <c r="J266" s="29">
        <v>0.78125</v>
      </c>
      <c r="K266" s="29">
        <v>0.78125</v>
      </c>
      <c r="L266" s="29">
        <v>96.09375</v>
      </c>
      <c r="M266" s="29">
        <v>2.34375</v>
      </c>
    </row>
    <row r="267" spans="1:13" x14ac:dyDescent="0.25">
      <c r="A267" t="s">
        <v>433</v>
      </c>
      <c r="B267" s="29">
        <v>157</v>
      </c>
      <c r="C267" s="29" t="s">
        <v>2072</v>
      </c>
      <c r="D267" s="29" t="s">
        <v>2072</v>
      </c>
      <c r="E267" s="29">
        <v>2</v>
      </c>
      <c r="F267" s="29">
        <v>149</v>
      </c>
      <c r="G267" s="29">
        <v>6</v>
      </c>
      <c r="H267" s="29" t="s">
        <v>2072</v>
      </c>
      <c r="I267" s="29" t="s">
        <v>2072</v>
      </c>
      <c r="J267" s="29" t="s">
        <v>2072</v>
      </c>
      <c r="K267" s="29">
        <v>1.2738853503184699</v>
      </c>
      <c r="L267" s="29">
        <v>94.904458598726094</v>
      </c>
      <c r="M267" s="29">
        <v>3.8216560509554101</v>
      </c>
    </row>
    <row r="268" spans="1:13" x14ac:dyDescent="0.25">
      <c r="A268" t="s">
        <v>434</v>
      </c>
      <c r="B268" s="29">
        <v>157</v>
      </c>
      <c r="C268" s="29" t="s">
        <v>2072</v>
      </c>
      <c r="D268" s="29" t="s">
        <v>2072</v>
      </c>
      <c r="E268" s="29">
        <v>2</v>
      </c>
      <c r="F268" s="29">
        <v>149</v>
      </c>
      <c r="G268" s="29">
        <v>6</v>
      </c>
      <c r="H268" s="29" t="s">
        <v>2072</v>
      </c>
      <c r="I268" s="29" t="s">
        <v>2072</v>
      </c>
      <c r="J268" s="29" t="s">
        <v>2072</v>
      </c>
      <c r="K268" s="29">
        <v>1.2738853503184699</v>
      </c>
      <c r="L268" s="29">
        <v>94.904458598726094</v>
      </c>
      <c r="M268" s="29">
        <v>3.8216560509554101</v>
      </c>
    </row>
    <row r="269" spans="1:13" x14ac:dyDescent="0.25">
      <c r="A269" t="s">
        <v>435</v>
      </c>
      <c r="B269" s="29">
        <v>4665</v>
      </c>
      <c r="C269" s="29">
        <v>20</v>
      </c>
      <c r="D269" s="29">
        <v>44</v>
      </c>
      <c r="E269" s="29">
        <v>289</v>
      </c>
      <c r="F269" s="29">
        <v>4188</v>
      </c>
      <c r="G269" s="29">
        <v>124</v>
      </c>
      <c r="H269" s="29" t="s">
        <v>2072</v>
      </c>
      <c r="I269" s="29">
        <v>0.428724544480171</v>
      </c>
      <c r="J269" s="29">
        <v>0.94319399785637703</v>
      </c>
      <c r="K269" s="29">
        <v>6.19506966773847</v>
      </c>
      <c r="L269" s="29">
        <v>89.774919614147905</v>
      </c>
      <c r="M269" s="29">
        <v>2.6580921757770599</v>
      </c>
    </row>
    <row r="270" spans="1:13" x14ac:dyDescent="0.25">
      <c r="A270" t="s">
        <v>436</v>
      </c>
      <c r="B270" s="29">
        <v>188</v>
      </c>
      <c r="C270" s="29">
        <v>6</v>
      </c>
      <c r="D270" s="29">
        <v>17</v>
      </c>
      <c r="E270" s="29">
        <v>79</v>
      </c>
      <c r="F270" s="29">
        <v>86</v>
      </c>
      <c r="G270" s="29" t="s">
        <v>2072</v>
      </c>
      <c r="H270" s="29" t="s">
        <v>2072</v>
      </c>
      <c r="I270" s="29">
        <v>3.1914893617021201</v>
      </c>
      <c r="J270" s="29">
        <v>9.0425531914893593</v>
      </c>
      <c r="K270" s="29">
        <v>42.021276595744602</v>
      </c>
      <c r="L270" s="29">
        <v>45.744680851063798</v>
      </c>
      <c r="M270" s="29" t="s">
        <v>2072</v>
      </c>
    </row>
    <row r="271" spans="1:13" x14ac:dyDescent="0.25">
      <c r="A271" t="s">
        <v>437</v>
      </c>
      <c r="B271" s="29">
        <v>4477</v>
      </c>
      <c r="C271" s="29">
        <v>14</v>
      </c>
      <c r="D271" s="29">
        <v>27</v>
      </c>
      <c r="E271" s="29">
        <v>210</v>
      </c>
      <c r="F271" s="29">
        <v>4102</v>
      </c>
      <c r="G271" s="29">
        <v>124</v>
      </c>
      <c r="H271" s="29" t="s">
        <v>2072</v>
      </c>
      <c r="I271" s="29">
        <v>0.31270940361849398</v>
      </c>
      <c r="J271" s="29">
        <v>0.60308242126423905</v>
      </c>
      <c r="K271" s="29">
        <v>4.6906410542774104</v>
      </c>
      <c r="L271" s="29">
        <v>91.623855260218903</v>
      </c>
      <c r="M271" s="29">
        <v>2.7697118606209501</v>
      </c>
    </row>
    <row r="272" spans="1:13" x14ac:dyDescent="0.25">
      <c r="A272" t="s">
        <v>438</v>
      </c>
      <c r="B272" s="29">
        <v>185</v>
      </c>
      <c r="C272" s="29" t="s">
        <v>2072</v>
      </c>
      <c r="D272" s="29" t="s">
        <v>2072</v>
      </c>
      <c r="E272" s="29">
        <v>9</v>
      </c>
      <c r="F272" s="29">
        <v>176</v>
      </c>
      <c r="G272" s="29" t="s">
        <v>2072</v>
      </c>
      <c r="H272" s="29" t="s">
        <v>2072</v>
      </c>
      <c r="I272" s="29" t="s">
        <v>2072</v>
      </c>
      <c r="J272" s="29" t="s">
        <v>2072</v>
      </c>
      <c r="K272" s="29">
        <v>4.8648648648648596</v>
      </c>
      <c r="L272" s="29">
        <v>95.135135135135101</v>
      </c>
      <c r="M272" s="29" t="s">
        <v>2072</v>
      </c>
    </row>
    <row r="273" spans="1:13" x14ac:dyDescent="0.25">
      <c r="A273" t="s">
        <v>439</v>
      </c>
      <c r="B273" s="29">
        <v>6</v>
      </c>
      <c r="C273" s="29" t="s">
        <v>2072</v>
      </c>
      <c r="D273" s="29" t="s">
        <v>2072</v>
      </c>
      <c r="E273" s="29">
        <v>2</v>
      </c>
      <c r="F273" s="29">
        <v>4</v>
      </c>
      <c r="G273" s="29" t="s">
        <v>2072</v>
      </c>
      <c r="H273" s="29" t="s">
        <v>2072</v>
      </c>
      <c r="I273" s="29" t="s">
        <v>2072</v>
      </c>
      <c r="J273" s="29" t="s">
        <v>2072</v>
      </c>
      <c r="K273" s="29">
        <v>33.3333333333333</v>
      </c>
      <c r="L273" s="29">
        <v>66.6666666666666</v>
      </c>
      <c r="M273" s="29" t="s">
        <v>2072</v>
      </c>
    </row>
    <row r="274" spans="1:13" x14ac:dyDescent="0.25">
      <c r="A274" t="s">
        <v>440</v>
      </c>
      <c r="B274" s="29">
        <v>179</v>
      </c>
      <c r="C274" s="29" t="s">
        <v>2072</v>
      </c>
      <c r="D274" s="29" t="s">
        <v>2072</v>
      </c>
      <c r="E274" s="29">
        <v>7</v>
      </c>
      <c r="F274" s="29">
        <v>172</v>
      </c>
      <c r="G274" s="29" t="s">
        <v>2072</v>
      </c>
      <c r="H274" s="29" t="s">
        <v>2072</v>
      </c>
      <c r="I274" s="29" t="s">
        <v>2072</v>
      </c>
      <c r="J274" s="29" t="s">
        <v>2072</v>
      </c>
      <c r="K274" s="29">
        <v>3.91061452513966</v>
      </c>
      <c r="L274" s="29">
        <v>96.089385474860293</v>
      </c>
      <c r="M274" s="29" t="s">
        <v>2072</v>
      </c>
    </row>
    <row r="275" spans="1:13" x14ac:dyDescent="0.25">
      <c r="A275" t="s">
        <v>441</v>
      </c>
      <c r="B275" s="29">
        <v>58066</v>
      </c>
      <c r="C275" s="29">
        <v>196</v>
      </c>
      <c r="D275" s="29">
        <v>456</v>
      </c>
      <c r="E275" s="29">
        <v>3485</v>
      </c>
      <c r="F275" s="29">
        <v>52230</v>
      </c>
      <c r="G275" s="29">
        <v>1662</v>
      </c>
      <c r="H275" s="29">
        <v>37</v>
      </c>
      <c r="I275" s="29">
        <v>0.33776215340605498</v>
      </c>
      <c r="J275" s="29">
        <v>0.78581398955694504</v>
      </c>
      <c r="K275" s="29">
        <v>6.0056178807148104</v>
      </c>
      <c r="L275" s="29">
        <v>90.006720777542199</v>
      </c>
      <c r="M275" s="29">
        <v>2.8640851987799198</v>
      </c>
    </row>
    <row r="276" spans="1:13" x14ac:dyDescent="0.25">
      <c r="A276" t="s">
        <v>442</v>
      </c>
      <c r="B276" s="29">
        <v>1856</v>
      </c>
      <c r="C276" s="29">
        <v>51</v>
      </c>
      <c r="D276" s="29">
        <v>122</v>
      </c>
      <c r="E276" s="29">
        <v>774</v>
      </c>
      <c r="F276" s="29">
        <v>909</v>
      </c>
      <c r="G276" s="29" t="s">
        <v>2072</v>
      </c>
      <c r="H276" s="29" t="s">
        <v>2072</v>
      </c>
      <c r="I276" s="29">
        <v>2.7478448275862002</v>
      </c>
      <c r="J276" s="29">
        <v>6.57327586206896</v>
      </c>
      <c r="K276" s="29">
        <v>41.702586206896498</v>
      </c>
      <c r="L276" s="29">
        <v>48.976293103448199</v>
      </c>
      <c r="M276" s="29" t="s">
        <v>2072</v>
      </c>
    </row>
    <row r="277" spans="1:13" x14ac:dyDescent="0.25">
      <c r="A277" t="s">
        <v>443</v>
      </c>
      <c r="B277" s="29">
        <v>56210</v>
      </c>
      <c r="C277" s="29">
        <v>145</v>
      </c>
      <c r="D277" s="29">
        <v>334</v>
      </c>
      <c r="E277" s="29">
        <v>2711</v>
      </c>
      <c r="F277" s="29">
        <v>51321</v>
      </c>
      <c r="G277" s="29">
        <v>1662</v>
      </c>
      <c r="H277" s="29">
        <v>37</v>
      </c>
      <c r="I277" s="29">
        <v>0.258131130614352</v>
      </c>
      <c r="J277" s="29">
        <v>0.59459170775995496</v>
      </c>
      <c r="K277" s="29">
        <v>4.8261620351414303</v>
      </c>
      <c r="L277" s="29">
        <v>91.362398305235601</v>
      </c>
      <c r="M277" s="29">
        <v>2.9587168212486401</v>
      </c>
    </row>
    <row r="278" spans="1:13" x14ac:dyDescent="0.25">
      <c r="A278" t="s">
        <v>1949</v>
      </c>
      <c r="B278" s="29">
        <v>75</v>
      </c>
      <c r="C278" s="29" t="s">
        <v>2072</v>
      </c>
      <c r="D278" s="29" t="s">
        <v>2072</v>
      </c>
      <c r="E278" s="29" t="s">
        <v>2072</v>
      </c>
      <c r="F278" s="29">
        <v>73</v>
      </c>
      <c r="G278" s="29">
        <v>2</v>
      </c>
      <c r="H278" s="29" t="s">
        <v>2072</v>
      </c>
      <c r="I278" s="29" t="s">
        <v>2072</v>
      </c>
      <c r="J278" s="29" t="s">
        <v>2072</v>
      </c>
      <c r="K278" s="29" t="s">
        <v>2072</v>
      </c>
      <c r="L278" s="29">
        <v>97.3333333333333</v>
      </c>
      <c r="M278" s="29">
        <v>2.6666666666666599</v>
      </c>
    </row>
    <row r="279" spans="1:13" x14ac:dyDescent="0.25">
      <c r="A279" t="s">
        <v>1950</v>
      </c>
      <c r="B279" s="29">
        <v>75</v>
      </c>
      <c r="C279" s="29" t="s">
        <v>2072</v>
      </c>
      <c r="D279" s="29" t="s">
        <v>2072</v>
      </c>
      <c r="E279" s="29" t="s">
        <v>2072</v>
      </c>
      <c r="F279" s="29">
        <v>73</v>
      </c>
      <c r="G279" s="29">
        <v>2</v>
      </c>
      <c r="H279" s="29" t="s">
        <v>2072</v>
      </c>
      <c r="I279" s="29" t="s">
        <v>2072</v>
      </c>
      <c r="J279" s="29" t="s">
        <v>2072</v>
      </c>
      <c r="K279" s="29" t="s">
        <v>2072</v>
      </c>
      <c r="L279" s="29">
        <v>97.3333333333333</v>
      </c>
      <c r="M279" s="29">
        <v>2.6666666666666599</v>
      </c>
    </row>
    <row r="280" spans="1:13" x14ac:dyDescent="0.25">
      <c r="A280" t="s">
        <v>444</v>
      </c>
      <c r="B280" s="29">
        <v>3836</v>
      </c>
      <c r="C280" s="29">
        <v>13</v>
      </c>
      <c r="D280" s="29">
        <v>37</v>
      </c>
      <c r="E280" s="29">
        <v>228</v>
      </c>
      <c r="F280" s="29">
        <v>3506</v>
      </c>
      <c r="G280" s="29">
        <v>52</v>
      </c>
      <c r="H280" s="29" t="s">
        <v>2072</v>
      </c>
      <c r="I280" s="29">
        <v>0.33889468196037498</v>
      </c>
      <c r="J280" s="29">
        <v>0.96454640250260604</v>
      </c>
      <c r="K280" s="29">
        <v>5.9436913451511897</v>
      </c>
      <c r="L280" s="29">
        <v>91.397288842544299</v>
      </c>
      <c r="M280" s="29">
        <v>1.3555787278414999</v>
      </c>
    </row>
    <row r="281" spans="1:13" x14ac:dyDescent="0.25">
      <c r="A281" t="s">
        <v>445</v>
      </c>
      <c r="B281" s="29">
        <v>116</v>
      </c>
      <c r="C281" s="29">
        <v>2</v>
      </c>
      <c r="D281" s="29">
        <v>8</v>
      </c>
      <c r="E281" s="29">
        <v>46</v>
      </c>
      <c r="F281" s="29">
        <v>60</v>
      </c>
      <c r="G281" s="29" t="s">
        <v>2072</v>
      </c>
      <c r="H281" s="29" t="s">
        <v>2072</v>
      </c>
      <c r="I281" s="29">
        <v>1.72413793103448</v>
      </c>
      <c r="J281" s="29">
        <v>6.8965517241379297</v>
      </c>
      <c r="K281" s="29">
        <v>39.655172413793103</v>
      </c>
      <c r="L281" s="29">
        <v>51.724137931034399</v>
      </c>
      <c r="M281" s="29" t="s">
        <v>2072</v>
      </c>
    </row>
    <row r="282" spans="1:13" x14ac:dyDescent="0.25">
      <c r="A282" t="s">
        <v>446</v>
      </c>
      <c r="B282" s="29">
        <v>3720</v>
      </c>
      <c r="C282" s="29">
        <v>11</v>
      </c>
      <c r="D282" s="29">
        <v>29</v>
      </c>
      <c r="E282" s="29">
        <v>182</v>
      </c>
      <c r="F282" s="29">
        <v>3446</v>
      </c>
      <c r="G282" s="29">
        <v>52</v>
      </c>
      <c r="H282" s="29" t="s">
        <v>2072</v>
      </c>
      <c r="I282" s="29">
        <v>0.29569892473118198</v>
      </c>
      <c r="J282" s="29">
        <v>0.77956989247311803</v>
      </c>
      <c r="K282" s="29">
        <v>4.89247311827957</v>
      </c>
      <c r="L282" s="29">
        <v>92.634408602150501</v>
      </c>
      <c r="M282" s="29">
        <v>1.3978494623655899</v>
      </c>
    </row>
    <row r="283" spans="1:13" x14ac:dyDescent="0.25">
      <c r="A283" t="s">
        <v>447</v>
      </c>
      <c r="B283" s="29">
        <v>1184</v>
      </c>
      <c r="C283" s="29" t="s">
        <v>2072</v>
      </c>
      <c r="D283" s="29">
        <v>6</v>
      </c>
      <c r="E283" s="29">
        <v>53</v>
      </c>
      <c r="F283" s="29">
        <v>1072</v>
      </c>
      <c r="G283" s="29">
        <v>53</v>
      </c>
      <c r="H283" s="29" t="s">
        <v>2072</v>
      </c>
      <c r="I283" s="29" t="s">
        <v>2072</v>
      </c>
      <c r="J283" s="29">
        <v>0.50675675675675602</v>
      </c>
      <c r="K283" s="29">
        <v>4.47635135135135</v>
      </c>
      <c r="L283" s="29">
        <v>90.540540540540505</v>
      </c>
      <c r="M283" s="29">
        <v>4.47635135135135</v>
      </c>
    </row>
    <row r="284" spans="1:13" x14ac:dyDescent="0.25">
      <c r="A284" t="s">
        <v>448</v>
      </c>
      <c r="B284" s="29">
        <v>28</v>
      </c>
      <c r="C284" s="29" t="s">
        <v>2072</v>
      </c>
      <c r="D284" s="29">
        <v>4</v>
      </c>
      <c r="E284" s="29">
        <v>10</v>
      </c>
      <c r="F284" s="29">
        <v>14</v>
      </c>
      <c r="G284" s="29" t="s">
        <v>2072</v>
      </c>
      <c r="H284" s="29" t="s">
        <v>2072</v>
      </c>
      <c r="I284" s="29" t="s">
        <v>2072</v>
      </c>
      <c r="J284" s="29">
        <v>14.285714285714199</v>
      </c>
      <c r="K284" s="29">
        <v>35.714285714285701</v>
      </c>
      <c r="L284" s="29">
        <v>50</v>
      </c>
      <c r="M284" s="29" t="s">
        <v>2072</v>
      </c>
    </row>
    <row r="285" spans="1:13" x14ac:dyDescent="0.25">
      <c r="A285" t="s">
        <v>449</v>
      </c>
      <c r="B285" s="29">
        <v>1156</v>
      </c>
      <c r="C285" s="29" t="s">
        <v>2072</v>
      </c>
      <c r="D285" s="29">
        <v>2</v>
      </c>
      <c r="E285" s="29">
        <v>43</v>
      </c>
      <c r="F285" s="29">
        <v>1058</v>
      </c>
      <c r="G285" s="29">
        <v>53</v>
      </c>
      <c r="H285" s="29" t="s">
        <v>2072</v>
      </c>
      <c r="I285" s="29" t="s">
        <v>2072</v>
      </c>
      <c r="J285" s="29">
        <v>0.173010380622837</v>
      </c>
      <c r="K285" s="29">
        <v>3.7197231833909998</v>
      </c>
      <c r="L285" s="29">
        <v>91.522491349480902</v>
      </c>
      <c r="M285" s="29">
        <v>4.5847750865051902</v>
      </c>
    </row>
    <row r="286" spans="1:13" x14ac:dyDescent="0.25">
      <c r="A286" t="s">
        <v>450</v>
      </c>
      <c r="B286" s="29">
        <v>1391</v>
      </c>
      <c r="C286" s="29">
        <v>1</v>
      </c>
      <c r="D286" s="29">
        <v>4</v>
      </c>
      <c r="E286" s="29">
        <v>83</v>
      </c>
      <c r="F286" s="29">
        <v>1275</v>
      </c>
      <c r="G286" s="29">
        <v>28</v>
      </c>
      <c r="H286" s="29" t="s">
        <v>2072</v>
      </c>
      <c r="I286" s="29">
        <v>7.1890726096333499E-2</v>
      </c>
      <c r="J286" s="29">
        <v>0.287562904385334</v>
      </c>
      <c r="K286" s="29">
        <v>5.9669302659956802</v>
      </c>
      <c r="L286" s="29">
        <v>91.6606757728253</v>
      </c>
      <c r="M286" s="29">
        <v>2.0129403306973401</v>
      </c>
    </row>
    <row r="287" spans="1:13" x14ac:dyDescent="0.25">
      <c r="A287" t="s">
        <v>451</v>
      </c>
      <c r="B287" s="29">
        <v>28</v>
      </c>
      <c r="C287" s="29" t="s">
        <v>2072</v>
      </c>
      <c r="D287" s="29" t="s">
        <v>2072</v>
      </c>
      <c r="E287" s="29">
        <v>16</v>
      </c>
      <c r="F287" s="29">
        <v>12</v>
      </c>
      <c r="G287" s="29" t="s">
        <v>2072</v>
      </c>
      <c r="H287" s="29" t="s">
        <v>2072</v>
      </c>
      <c r="I287" s="29" t="s">
        <v>2072</v>
      </c>
      <c r="J287" s="29" t="s">
        <v>2072</v>
      </c>
      <c r="K287" s="29">
        <v>57.142857142857103</v>
      </c>
      <c r="L287" s="29">
        <v>42.857142857142797</v>
      </c>
      <c r="M287" s="29" t="s">
        <v>2072</v>
      </c>
    </row>
    <row r="288" spans="1:13" x14ac:dyDescent="0.25">
      <c r="A288" t="s">
        <v>452</v>
      </c>
      <c r="B288" s="29">
        <v>1363</v>
      </c>
      <c r="C288" s="29">
        <v>1</v>
      </c>
      <c r="D288" s="29">
        <v>4</v>
      </c>
      <c r="E288" s="29">
        <v>67</v>
      </c>
      <c r="F288" s="29">
        <v>1263</v>
      </c>
      <c r="G288" s="29">
        <v>28</v>
      </c>
      <c r="H288" s="29" t="s">
        <v>2072</v>
      </c>
      <c r="I288" s="29">
        <v>7.3367571533382206E-2</v>
      </c>
      <c r="J288" s="29">
        <v>0.29347028613352899</v>
      </c>
      <c r="K288" s="29">
        <v>4.9156272927366098</v>
      </c>
      <c r="L288" s="29">
        <v>92.663242846661703</v>
      </c>
      <c r="M288" s="29">
        <v>2.0542920029346998</v>
      </c>
    </row>
    <row r="289" spans="1:13" x14ac:dyDescent="0.25">
      <c r="A289" t="s">
        <v>453</v>
      </c>
      <c r="B289" s="29">
        <v>3748</v>
      </c>
      <c r="C289" s="29">
        <v>18</v>
      </c>
      <c r="D289" s="29">
        <v>32</v>
      </c>
      <c r="E289" s="29">
        <v>178</v>
      </c>
      <c r="F289" s="29">
        <v>3416</v>
      </c>
      <c r="G289" s="29">
        <v>84</v>
      </c>
      <c r="H289" s="29">
        <v>20</v>
      </c>
      <c r="I289" s="29">
        <v>0.482832618025751</v>
      </c>
      <c r="J289" s="29">
        <v>0.85836909871244604</v>
      </c>
      <c r="K289" s="29">
        <v>4.7746781115879804</v>
      </c>
      <c r="L289" s="29">
        <v>91.630901287553598</v>
      </c>
      <c r="M289" s="29">
        <v>2.2532188841201699</v>
      </c>
    </row>
    <row r="290" spans="1:13" x14ac:dyDescent="0.25">
      <c r="A290" t="s">
        <v>454</v>
      </c>
      <c r="B290" s="29">
        <v>107</v>
      </c>
      <c r="C290" s="29">
        <v>3</v>
      </c>
      <c r="D290" s="29">
        <v>13</v>
      </c>
      <c r="E290" s="29">
        <v>20</v>
      </c>
      <c r="F290" s="29">
        <v>71</v>
      </c>
      <c r="G290" s="29" t="s">
        <v>2072</v>
      </c>
      <c r="H290" s="29" t="s">
        <v>2072</v>
      </c>
      <c r="I290" s="29">
        <v>2.8037383177569999</v>
      </c>
      <c r="J290" s="29">
        <v>12.149532710280299</v>
      </c>
      <c r="K290" s="29">
        <v>18.691588785046701</v>
      </c>
      <c r="L290" s="29">
        <v>66.355140186915804</v>
      </c>
      <c r="M290" s="29" t="s">
        <v>2072</v>
      </c>
    </row>
    <row r="291" spans="1:13" x14ac:dyDescent="0.25">
      <c r="A291" t="s">
        <v>455</v>
      </c>
      <c r="B291" s="29">
        <v>3641</v>
      </c>
      <c r="C291" s="29">
        <v>15</v>
      </c>
      <c r="D291" s="29">
        <v>19</v>
      </c>
      <c r="E291" s="29">
        <v>158</v>
      </c>
      <c r="F291" s="29">
        <v>3345</v>
      </c>
      <c r="G291" s="29">
        <v>84</v>
      </c>
      <c r="H291" s="29">
        <v>20</v>
      </c>
      <c r="I291" s="29">
        <v>0.41425020712510302</v>
      </c>
      <c r="J291" s="29">
        <v>0.52471692902513101</v>
      </c>
      <c r="K291" s="29">
        <v>4.3634355150510897</v>
      </c>
      <c r="L291" s="29">
        <v>92.377796188898103</v>
      </c>
      <c r="M291" s="29">
        <v>2.3198011599005799</v>
      </c>
    </row>
    <row r="292" spans="1:13" x14ac:dyDescent="0.25">
      <c r="A292" t="s">
        <v>456</v>
      </c>
      <c r="B292" s="29">
        <v>3216</v>
      </c>
      <c r="C292" s="29">
        <v>12</v>
      </c>
      <c r="D292" s="29">
        <v>24</v>
      </c>
      <c r="E292" s="29">
        <v>170</v>
      </c>
      <c r="F292" s="29">
        <v>2908</v>
      </c>
      <c r="G292" s="29">
        <v>102</v>
      </c>
      <c r="H292" s="29" t="s">
        <v>2072</v>
      </c>
      <c r="I292" s="29">
        <v>0.37313432835820798</v>
      </c>
      <c r="J292" s="29">
        <v>0.74626865671641696</v>
      </c>
      <c r="K292" s="29">
        <v>5.2860696517412897</v>
      </c>
      <c r="L292" s="29">
        <v>90.422885572139293</v>
      </c>
      <c r="M292" s="29">
        <v>3.1716417910447698</v>
      </c>
    </row>
    <row r="293" spans="1:13" x14ac:dyDescent="0.25">
      <c r="A293" t="s">
        <v>457</v>
      </c>
      <c r="B293" s="29">
        <v>97</v>
      </c>
      <c r="C293" s="29">
        <v>2</v>
      </c>
      <c r="D293" s="29">
        <v>10</v>
      </c>
      <c r="E293" s="29">
        <v>40</v>
      </c>
      <c r="F293" s="29">
        <v>45</v>
      </c>
      <c r="G293" s="29" t="s">
        <v>2072</v>
      </c>
      <c r="H293" s="29" t="s">
        <v>2072</v>
      </c>
      <c r="I293" s="29">
        <v>2.0618556701030899</v>
      </c>
      <c r="J293" s="29">
        <v>10.309278350515401</v>
      </c>
      <c r="K293" s="29">
        <v>41.237113402061802</v>
      </c>
      <c r="L293" s="29">
        <v>46.391752577319501</v>
      </c>
      <c r="M293" s="29" t="s">
        <v>2072</v>
      </c>
    </row>
    <row r="294" spans="1:13" x14ac:dyDescent="0.25">
      <c r="A294" t="s">
        <v>458</v>
      </c>
      <c r="B294" s="29">
        <v>3119</v>
      </c>
      <c r="C294" s="29">
        <v>10</v>
      </c>
      <c r="D294" s="29">
        <v>14</v>
      </c>
      <c r="E294" s="29">
        <v>130</v>
      </c>
      <c r="F294" s="29">
        <v>2863</v>
      </c>
      <c r="G294" s="29">
        <v>102</v>
      </c>
      <c r="H294" s="29" t="s">
        <v>2072</v>
      </c>
      <c r="I294" s="29">
        <v>0.32061558191728101</v>
      </c>
      <c r="J294" s="29">
        <v>0.44886181468419301</v>
      </c>
      <c r="K294" s="29">
        <v>4.1680025649246497</v>
      </c>
      <c r="L294" s="29">
        <v>91.7922411029176</v>
      </c>
      <c r="M294" s="29">
        <v>3.2702789355562598</v>
      </c>
    </row>
    <row r="295" spans="1:13" x14ac:dyDescent="0.25">
      <c r="A295" t="s">
        <v>459</v>
      </c>
      <c r="B295" s="29">
        <v>6229</v>
      </c>
      <c r="C295" s="29">
        <v>17</v>
      </c>
      <c r="D295" s="29">
        <v>60</v>
      </c>
      <c r="E295" s="29">
        <v>420</v>
      </c>
      <c r="F295" s="29">
        <v>5479</v>
      </c>
      <c r="G295" s="29">
        <v>250</v>
      </c>
      <c r="H295" s="29">
        <v>3</v>
      </c>
      <c r="I295" s="29">
        <v>0.27304850626405303</v>
      </c>
      <c r="J295" s="29">
        <v>0.96370061034371901</v>
      </c>
      <c r="K295" s="29">
        <v>6.7459042724060296</v>
      </c>
      <c r="L295" s="29">
        <v>88.001927401220698</v>
      </c>
      <c r="M295" s="29">
        <v>4.0154192097654997</v>
      </c>
    </row>
    <row r="296" spans="1:13" x14ac:dyDescent="0.25">
      <c r="A296" t="s">
        <v>460</v>
      </c>
      <c r="B296" s="29">
        <v>177</v>
      </c>
      <c r="C296" s="29">
        <v>1</v>
      </c>
      <c r="D296" s="29">
        <v>20</v>
      </c>
      <c r="E296" s="29">
        <v>104</v>
      </c>
      <c r="F296" s="29">
        <v>52</v>
      </c>
      <c r="G296" s="29" t="s">
        <v>2072</v>
      </c>
      <c r="H296" s="29" t="s">
        <v>2072</v>
      </c>
      <c r="I296" s="29">
        <v>0.56497175141242895</v>
      </c>
      <c r="J296" s="29">
        <v>11.299435028248499</v>
      </c>
      <c r="K296" s="29">
        <v>58.757062146892601</v>
      </c>
      <c r="L296" s="29">
        <v>29.3785310734463</v>
      </c>
      <c r="M296" s="29" t="s">
        <v>2072</v>
      </c>
    </row>
    <row r="297" spans="1:13" x14ac:dyDescent="0.25">
      <c r="A297" t="s">
        <v>461</v>
      </c>
      <c r="B297" s="29">
        <v>6052</v>
      </c>
      <c r="C297" s="29">
        <v>16</v>
      </c>
      <c r="D297" s="29">
        <v>40</v>
      </c>
      <c r="E297" s="29">
        <v>316</v>
      </c>
      <c r="F297" s="29">
        <v>5427</v>
      </c>
      <c r="G297" s="29">
        <v>250</v>
      </c>
      <c r="H297" s="29">
        <v>3</v>
      </c>
      <c r="I297" s="29">
        <v>0.264506530004959</v>
      </c>
      <c r="J297" s="29">
        <v>0.66126632501239802</v>
      </c>
      <c r="K297" s="29">
        <v>5.2240039675979499</v>
      </c>
      <c r="L297" s="29">
        <v>89.717308646057205</v>
      </c>
      <c r="M297" s="29">
        <v>4.13291453132749</v>
      </c>
    </row>
    <row r="298" spans="1:13" x14ac:dyDescent="0.25">
      <c r="A298" t="s">
        <v>462</v>
      </c>
      <c r="B298" s="29">
        <v>15856</v>
      </c>
      <c r="C298" s="29">
        <v>64</v>
      </c>
      <c r="D298" s="29">
        <v>153</v>
      </c>
      <c r="E298" s="29">
        <v>979</v>
      </c>
      <c r="F298" s="29">
        <v>14394</v>
      </c>
      <c r="G298" s="29">
        <v>262</v>
      </c>
      <c r="H298" s="29">
        <v>4</v>
      </c>
      <c r="I298" s="29">
        <v>0.403734544536966</v>
      </c>
      <c r="J298" s="29">
        <v>0.96517789553368605</v>
      </c>
      <c r="K298" s="29">
        <v>6.1758768609639096</v>
      </c>
      <c r="L298" s="29">
        <v>90.802422407267201</v>
      </c>
      <c r="M298" s="29">
        <v>1.6527882916982</v>
      </c>
    </row>
    <row r="299" spans="1:13" x14ac:dyDescent="0.25">
      <c r="A299" t="s">
        <v>463</v>
      </c>
      <c r="B299" s="29">
        <v>585</v>
      </c>
      <c r="C299" s="29">
        <v>14</v>
      </c>
      <c r="D299" s="29">
        <v>60</v>
      </c>
      <c r="E299" s="29">
        <v>233</v>
      </c>
      <c r="F299" s="29">
        <v>278</v>
      </c>
      <c r="G299" s="29" t="s">
        <v>2072</v>
      </c>
      <c r="H299" s="29" t="s">
        <v>2072</v>
      </c>
      <c r="I299" s="29">
        <v>2.39316239316239</v>
      </c>
      <c r="J299" s="29">
        <v>10.2564102564102</v>
      </c>
      <c r="K299" s="29">
        <v>39.829059829059801</v>
      </c>
      <c r="L299" s="29">
        <v>47.521367521367502</v>
      </c>
      <c r="M299" s="29" t="s">
        <v>2072</v>
      </c>
    </row>
    <row r="300" spans="1:13" x14ac:dyDescent="0.25">
      <c r="A300" t="s">
        <v>464</v>
      </c>
      <c r="B300" s="29">
        <v>15271</v>
      </c>
      <c r="C300" s="29">
        <v>50</v>
      </c>
      <c r="D300" s="29">
        <v>93</v>
      </c>
      <c r="E300" s="29">
        <v>746</v>
      </c>
      <c r="F300" s="29">
        <v>14116</v>
      </c>
      <c r="G300" s="29">
        <v>262</v>
      </c>
      <c r="H300" s="29">
        <v>4</v>
      </c>
      <c r="I300" s="29">
        <v>0.32750376629331202</v>
      </c>
      <c r="J300" s="29">
        <v>0.60915700530556105</v>
      </c>
      <c r="K300" s="29">
        <v>4.88635619309622</v>
      </c>
      <c r="L300" s="29">
        <v>92.460863299927894</v>
      </c>
      <c r="M300" s="29">
        <v>1.71611973537695</v>
      </c>
    </row>
    <row r="301" spans="1:13" x14ac:dyDescent="0.25">
      <c r="A301" t="s">
        <v>465</v>
      </c>
      <c r="B301" s="29">
        <v>2520</v>
      </c>
      <c r="C301" s="29">
        <v>3</v>
      </c>
      <c r="D301" s="29">
        <v>16</v>
      </c>
      <c r="E301" s="29">
        <v>148</v>
      </c>
      <c r="F301" s="29">
        <v>2308</v>
      </c>
      <c r="G301" s="29">
        <v>45</v>
      </c>
      <c r="H301" s="29" t="s">
        <v>2072</v>
      </c>
      <c r="I301" s="29">
        <v>0.119047619047619</v>
      </c>
      <c r="J301" s="29">
        <v>0.634920634920634</v>
      </c>
      <c r="K301" s="29">
        <v>5.8730158730158699</v>
      </c>
      <c r="L301" s="29">
        <v>91.587301587301496</v>
      </c>
      <c r="M301" s="29">
        <v>1.78571428571428</v>
      </c>
    </row>
    <row r="302" spans="1:13" x14ac:dyDescent="0.25">
      <c r="A302" t="s">
        <v>466</v>
      </c>
      <c r="B302" s="29">
        <v>76</v>
      </c>
      <c r="C302" s="29" t="s">
        <v>2072</v>
      </c>
      <c r="D302" s="29" t="s">
        <v>2072</v>
      </c>
      <c r="E302" s="29">
        <v>40</v>
      </c>
      <c r="F302" s="29">
        <v>36</v>
      </c>
      <c r="G302" s="29" t="s">
        <v>2072</v>
      </c>
      <c r="H302" s="29" t="s">
        <v>2072</v>
      </c>
      <c r="I302" s="29" t="s">
        <v>2072</v>
      </c>
      <c r="J302" s="29" t="s">
        <v>2072</v>
      </c>
      <c r="K302" s="29">
        <v>52.631578947368403</v>
      </c>
      <c r="L302" s="29">
        <v>47.368421052631497</v>
      </c>
      <c r="M302" s="29" t="s">
        <v>2072</v>
      </c>
    </row>
    <row r="303" spans="1:13" x14ac:dyDescent="0.25">
      <c r="A303" t="s">
        <v>467</v>
      </c>
      <c r="B303" s="29">
        <v>2444</v>
      </c>
      <c r="C303" s="29">
        <v>3</v>
      </c>
      <c r="D303" s="29">
        <v>16</v>
      </c>
      <c r="E303" s="29">
        <v>108</v>
      </c>
      <c r="F303" s="29">
        <v>2272</v>
      </c>
      <c r="G303" s="29">
        <v>45</v>
      </c>
      <c r="H303" s="29" t="s">
        <v>2072</v>
      </c>
      <c r="I303" s="29">
        <v>0.122749590834697</v>
      </c>
      <c r="J303" s="29">
        <v>0.65466448445171799</v>
      </c>
      <c r="K303" s="29">
        <v>4.4189852700490997</v>
      </c>
      <c r="L303" s="29">
        <v>92.962356792144007</v>
      </c>
      <c r="M303" s="29">
        <v>1.8412438625204499</v>
      </c>
    </row>
    <row r="304" spans="1:13" x14ac:dyDescent="0.25">
      <c r="A304" t="s">
        <v>468</v>
      </c>
      <c r="B304" s="29">
        <v>4939</v>
      </c>
      <c r="C304" s="29">
        <v>21</v>
      </c>
      <c r="D304" s="29">
        <v>55</v>
      </c>
      <c r="E304" s="29">
        <v>340</v>
      </c>
      <c r="F304" s="29">
        <v>4485</v>
      </c>
      <c r="G304" s="29">
        <v>38</v>
      </c>
      <c r="H304" s="29" t="s">
        <v>2072</v>
      </c>
      <c r="I304" s="29">
        <v>0.42518728487548002</v>
      </c>
      <c r="J304" s="29">
        <v>1.1135857461024401</v>
      </c>
      <c r="K304" s="29">
        <v>6.8839846122696899</v>
      </c>
      <c r="L304" s="29">
        <v>90.807855841263404</v>
      </c>
      <c r="M304" s="29">
        <v>0.76938651548896497</v>
      </c>
    </row>
    <row r="305" spans="1:13" x14ac:dyDescent="0.25">
      <c r="A305" t="s">
        <v>469</v>
      </c>
      <c r="B305" s="29">
        <v>167</v>
      </c>
      <c r="C305" s="29">
        <v>8</v>
      </c>
      <c r="D305" s="29">
        <v>18</v>
      </c>
      <c r="E305" s="29">
        <v>85</v>
      </c>
      <c r="F305" s="29">
        <v>56</v>
      </c>
      <c r="G305" s="29" t="s">
        <v>2072</v>
      </c>
      <c r="H305" s="29" t="s">
        <v>2072</v>
      </c>
      <c r="I305" s="29">
        <v>4.7904191616766401</v>
      </c>
      <c r="J305" s="29">
        <v>10.778443113772401</v>
      </c>
      <c r="K305" s="29">
        <v>50.898203592814298</v>
      </c>
      <c r="L305" s="29">
        <v>33.532934131736504</v>
      </c>
      <c r="M305" s="29" t="s">
        <v>2072</v>
      </c>
    </row>
    <row r="306" spans="1:13" x14ac:dyDescent="0.25">
      <c r="A306" t="s">
        <v>470</v>
      </c>
      <c r="B306" s="29">
        <v>4772</v>
      </c>
      <c r="C306" s="29">
        <v>13</v>
      </c>
      <c r="D306" s="29">
        <v>37</v>
      </c>
      <c r="E306" s="29">
        <v>255</v>
      </c>
      <c r="F306" s="29">
        <v>4429</v>
      </c>
      <c r="G306" s="29">
        <v>38</v>
      </c>
      <c r="H306" s="29" t="s">
        <v>2072</v>
      </c>
      <c r="I306" s="29">
        <v>0.27242246437552298</v>
      </c>
      <c r="J306" s="29">
        <v>0.77535624476110598</v>
      </c>
      <c r="K306" s="29">
        <v>5.34367141659681</v>
      </c>
      <c r="L306" s="29">
        <v>92.812238055322695</v>
      </c>
      <c r="M306" s="29">
        <v>0.79631181894383896</v>
      </c>
    </row>
    <row r="307" spans="1:13" x14ac:dyDescent="0.25">
      <c r="A307" t="s">
        <v>471</v>
      </c>
      <c r="B307" s="29">
        <v>9694</v>
      </c>
      <c r="C307" s="29">
        <v>33</v>
      </c>
      <c r="D307" s="29">
        <v>74</v>
      </c>
      <c r="E307" s="29">
        <v>509</v>
      </c>
      <c r="F307" s="29">
        <v>8610</v>
      </c>
      <c r="G307" s="29">
        <v>462</v>
      </c>
      <c r="H307" s="29">
        <v>6</v>
      </c>
      <c r="I307" s="29">
        <v>0.340627580511973</v>
      </c>
      <c r="J307" s="29">
        <v>0.76383154417836496</v>
      </c>
      <c r="K307" s="29">
        <v>5.2539223781998299</v>
      </c>
      <c r="L307" s="29">
        <v>88.872832369942202</v>
      </c>
      <c r="M307" s="29">
        <v>4.7687861271676297</v>
      </c>
    </row>
    <row r="308" spans="1:13" x14ac:dyDescent="0.25">
      <c r="A308" t="s">
        <v>472</v>
      </c>
      <c r="B308" s="29">
        <v>312</v>
      </c>
      <c r="C308" s="29">
        <v>11</v>
      </c>
      <c r="D308" s="29">
        <v>16</v>
      </c>
      <c r="E308" s="29">
        <v>135</v>
      </c>
      <c r="F308" s="29">
        <v>150</v>
      </c>
      <c r="G308" s="29" t="s">
        <v>2072</v>
      </c>
      <c r="H308" s="29" t="s">
        <v>2072</v>
      </c>
      <c r="I308" s="29">
        <v>3.5256410256410202</v>
      </c>
      <c r="J308" s="29">
        <v>5.1282051282051198</v>
      </c>
      <c r="K308" s="29">
        <v>43.269230769230703</v>
      </c>
      <c r="L308" s="29">
        <v>48.076923076923002</v>
      </c>
      <c r="M308" s="29" t="s">
        <v>2072</v>
      </c>
    </row>
    <row r="309" spans="1:13" x14ac:dyDescent="0.25">
      <c r="A309" t="s">
        <v>473</v>
      </c>
      <c r="B309" s="29">
        <v>9382</v>
      </c>
      <c r="C309" s="29">
        <v>22</v>
      </c>
      <c r="D309" s="29">
        <v>58</v>
      </c>
      <c r="E309" s="29">
        <v>374</v>
      </c>
      <c r="F309" s="29">
        <v>8460</v>
      </c>
      <c r="G309" s="29">
        <v>462</v>
      </c>
      <c r="H309" s="29">
        <v>6</v>
      </c>
      <c r="I309" s="29">
        <v>0.23464163822525599</v>
      </c>
      <c r="J309" s="29">
        <v>0.61860068259385603</v>
      </c>
      <c r="K309" s="29">
        <v>3.9889078498293502</v>
      </c>
      <c r="L309" s="29">
        <v>90.230375426621094</v>
      </c>
      <c r="M309" s="29">
        <v>4.9274744027303701</v>
      </c>
    </row>
    <row r="310" spans="1:13" x14ac:dyDescent="0.25">
      <c r="A310" t="s">
        <v>474</v>
      </c>
      <c r="B310" s="29">
        <v>126</v>
      </c>
      <c r="C310" s="29" t="s">
        <v>2072</v>
      </c>
      <c r="D310" s="29" t="s">
        <v>2072</v>
      </c>
      <c r="E310" s="29">
        <v>3</v>
      </c>
      <c r="F310" s="29">
        <v>119</v>
      </c>
      <c r="G310" s="29">
        <v>4</v>
      </c>
      <c r="H310" s="29" t="s">
        <v>2072</v>
      </c>
      <c r="I310" s="29" t="s">
        <v>2072</v>
      </c>
      <c r="J310" s="29" t="s">
        <v>2072</v>
      </c>
      <c r="K310" s="29">
        <v>2.38095238095238</v>
      </c>
      <c r="L310" s="29">
        <v>94.4444444444444</v>
      </c>
      <c r="M310" s="29">
        <v>3.17460317460317</v>
      </c>
    </row>
    <row r="311" spans="1:13" x14ac:dyDescent="0.25">
      <c r="A311" t="s">
        <v>475</v>
      </c>
      <c r="B311" s="29">
        <v>126</v>
      </c>
      <c r="C311" s="29" t="s">
        <v>2072</v>
      </c>
      <c r="D311" s="29" t="s">
        <v>2072</v>
      </c>
      <c r="E311" s="29">
        <v>3</v>
      </c>
      <c r="F311" s="29">
        <v>119</v>
      </c>
      <c r="G311" s="29">
        <v>4</v>
      </c>
      <c r="H311" s="29" t="s">
        <v>2072</v>
      </c>
      <c r="I311" s="29" t="s">
        <v>2072</v>
      </c>
      <c r="J311" s="29" t="s">
        <v>2072</v>
      </c>
      <c r="K311" s="29">
        <v>2.38095238095238</v>
      </c>
      <c r="L311" s="29">
        <v>94.4444444444444</v>
      </c>
      <c r="M311" s="29">
        <v>3.17460317460317</v>
      </c>
    </row>
    <row r="312" spans="1:13" x14ac:dyDescent="0.25">
      <c r="A312" t="s">
        <v>476</v>
      </c>
      <c r="B312" s="29">
        <v>147</v>
      </c>
      <c r="C312" s="29" t="s">
        <v>2072</v>
      </c>
      <c r="D312" s="29" t="s">
        <v>2072</v>
      </c>
      <c r="E312" s="29">
        <v>3</v>
      </c>
      <c r="F312" s="29">
        <v>135</v>
      </c>
      <c r="G312" s="29">
        <v>9</v>
      </c>
      <c r="H312" s="29" t="s">
        <v>2072</v>
      </c>
      <c r="I312" s="29" t="s">
        <v>2072</v>
      </c>
      <c r="J312" s="29" t="s">
        <v>2072</v>
      </c>
      <c r="K312" s="29">
        <v>2.0408163265306101</v>
      </c>
      <c r="L312" s="29">
        <v>91.836734693877503</v>
      </c>
      <c r="M312" s="29">
        <v>6.1224489795918302</v>
      </c>
    </row>
    <row r="313" spans="1:13" x14ac:dyDescent="0.25">
      <c r="A313" t="s">
        <v>477</v>
      </c>
      <c r="B313" s="29">
        <v>147</v>
      </c>
      <c r="C313" s="29" t="s">
        <v>2072</v>
      </c>
      <c r="D313" s="29" t="s">
        <v>2072</v>
      </c>
      <c r="E313" s="29">
        <v>3</v>
      </c>
      <c r="F313" s="29">
        <v>135</v>
      </c>
      <c r="G313" s="29">
        <v>9</v>
      </c>
      <c r="H313" s="29" t="s">
        <v>2072</v>
      </c>
      <c r="I313" s="29" t="s">
        <v>2072</v>
      </c>
      <c r="J313" s="29" t="s">
        <v>2072</v>
      </c>
      <c r="K313" s="29">
        <v>2.0408163265306101</v>
      </c>
      <c r="L313" s="29">
        <v>91.836734693877503</v>
      </c>
      <c r="M313" s="29">
        <v>6.1224489795918302</v>
      </c>
    </row>
    <row r="314" spans="1:13" x14ac:dyDescent="0.25">
      <c r="A314" t="s">
        <v>478</v>
      </c>
      <c r="B314" s="29">
        <v>4599</v>
      </c>
      <c r="C314" s="29">
        <v>17</v>
      </c>
      <c r="D314" s="29">
        <v>37</v>
      </c>
      <c r="E314" s="29">
        <v>291</v>
      </c>
      <c r="F314" s="29">
        <v>4142</v>
      </c>
      <c r="G314" s="29">
        <v>112</v>
      </c>
      <c r="H314" s="29" t="s">
        <v>2072</v>
      </c>
      <c r="I314" s="29">
        <v>0.36964557512502699</v>
      </c>
      <c r="J314" s="29">
        <v>0.80452272233094102</v>
      </c>
      <c r="K314" s="29">
        <v>6.3274624918460498</v>
      </c>
      <c r="L314" s="29">
        <v>90.063057186344807</v>
      </c>
      <c r="M314" s="29">
        <v>2.4353120243531201</v>
      </c>
    </row>
    <row r="315" spans="1:13" x14ac:dyDescent="0.25">
      <c r="A315" t="s">
        <v>479</v>
      </c>
      <c r="B315" s="29">
        <v>133</v>
      </c>
      <c r="C315" s="29">
        <v>5</v>
      </c>
      <c r="D315" s="29">
        <v>4</v>
      </c>
      <c r="E315" s="29">
        <v>74</v>
      </c>
      <c r="F315" s="29">
        <v>50</v>
      </c>
      <c r="G315" s="29" t="s">
        <v>2072</v>
      </c>
      <c r="H315" s="29" t="s">
        <v>2072</v>
      </c>
      <c r="I315" s="29">
        <v>3.7593984962406002</v>
      </c>
      <c r="J315" s="29">
        <v>3.0075187969924801</v>
      </c>
      <c r="K315" s="29">
        <v>55.639097744360797</v>
      </c>
      <c r="L315" s="29">
        <v>37.593984962405997</v>
      </c>
      <c r="M315" s="29" t="s">
        <v>2072</v>
      </c>
    </row>
    <row r="316" spans="1:13" x14ac:dyDescent="0.25">
      <c r="A316" t="s">
        <v>480</v>
      </c>
      <c r="B316" s="29">
        <v>4466</v>
      </c>
      <c r="C316" s="29">
        <v>12</v>
      </c>
      <c r="D316" s="29">
        <v>33</v>
      </c>
      <c r="E316" s="29">
        <v>217</v>
      </c>
      <c r="F316" s="29">
        <v>4092</v>
      </c>
      <c r="G316" s="29">
        <v>112</v>
      </c>
      <c r="H316" s="29" t="s">
        <v>2072</v>
      </c>
      <c r="I316" s="29">
        <v>0.26869682042095799</v>
      </c>
      <c r="J316" s="29">
        <v>0.73891625615763501</v>
      </c>
      <c r="K316" s="29">
        <v>4.8589341692789896</v>
      </c>
      <c r="L316" s="29">
        <v>91.625615763546705</v>
      </c>
      <c r="M316" s="29">
        <v>2.5078369905956102</v>
      </c>
    </row>
    <row r="317" spans="1:13" x14ac:dyDescent="0.25">
      <c r="A317" t="s">
        <v>481</v>
      </c>
      <c r="B317" s="29">
        <v>184</v>
      </c>
      <c r="C317" s="29" t="s">
        <v>2072</v>
      </c>
      <c r="D317" s="29" t="s">
        <v>2072</v>
      </c>
      <c r="E317" s="29">
        <v>4</v>
      </c>
      <c r="F317" s="29">
        <v>180</v>
      </c>
      <c r="G317" s="29" t="s">
        <v>2072</v>
      </c>
      <c r="H317" s="29" t="s">
        <v>2072</v>
      </c>
      <c r="I317" s="29" t="s">
        <v>2072</v>
      </c>
      <c r="J317" s="29" t="s">
        <v>2072</v>
      </c>
      <c r="K317" s="29">
        <v>2.1739130434782599</v>
      </c>
      <c r="L317" s="29">
        <v>97.826086956521706</v>
      </c>
      <c r="M317" s="29" t="s">
        <v>2072</v>
      </c>
    </row>
    <row r="318" spans="1:13" x14ac:dyDescent="0.25">
      <c r="A318" t="s">
        <v>482</v>
      </c>
      <c r="B318" s="29">
        <v>6</v>
      </c>
      <c r="C318" s="29" t="s">
        <v>2072</v>
      </c>
      <c r="D318" s="29" t="s">
        <v>2072</v>
      </c>
      <c r="E318" s="29" t="s">
        <v>2072</v>
      </c>
      <c r="F318" s="29">
        <v>6</v>
      </c>
      <c r="G318" s="29" t="s">
        <v>2072</v>
      </c>
      <c r="H318" s="29" t="s">
        <v>2072</v>
      </c>
      <c r="I318" s="29" t="s">
        <v>2072</v>
      </c>
      <c r="J318" s="29" t="s">
        <v>2072</v>
      </c>
      <c r="K318" s="29" t="s">
        <v>2072</v>
      </c>
      <c r="L318" s="29">
        <v>100</v>
      </c>
      <c r="M318" s="29" t="s">
        <v>2072</v>
      </c>
    </row>
    <row r="319" spans="1:13" x14ac:dyDescent="0.25">
      <c r="A319" t="s">
        <v>483</v>
      </c>
      <c r="B319" s="29">
        <v>178</v>
      </c>
      <c r="C319" s="29" t="s">
        <v>2072</v>
      </c>
      <c r="D319" s="29" t="s">
        <v>2072</v>
      </c>
      <c r="E319" s="29">
        <v>4</v>
      </c>
      <c r="F319" s="29">
        <v>174</v>
      </c>
      <c r="G319" s="29" t="s">
        <v>2072</v>
      </c>
      <c r="H319" s="29" t="s">
        <v>2072</v>
      </c>
      <c r="I319" s="29" t="s">
        <v>2072</v>
      </c>
      <c r="J319" s="29" t="s">
        <v>2072</v>
      </c>
      <c r="K319" s="29">
        <v>2.2471910112359499</v>
      </c>
      <c r="L319" s="29">
        <v>97.752808988764002</v>
      </c>
      <c r="M319" s="29" t="s">
        <v>2072</v>
      </c>
    </row>
    <row r="320" spans="1:13" x14ac:dyDescent="0.25">
      <c r="A320" t="s">
        <v>484</v>
      </c>
      <c r="B320" s="29">
        <v>57696</v>
      </c>
      <c r="C320" s="29">
        <v>199</v>
      </c>
      <c r="D320" s="29">
        <v>498</v>
      </c>
      <c r="E320" s="29">
        <v>3409</v>
      </c>
      <c r="F320" s="29">
        <v>52056</v>
      </c>
      <c r="G320" s="29">
        <v>1501</v>
      </c>
      <c r="H320" s="29">
        <v>33</v>
      </c>
      <c r="I320" s="29">
        <v>0.34510864852678402</v>
      </c>
      <c r="J320" s="29">
        <v>0.86363872847406398</v>
      </c>
      <c r="K320" s="29">
        <v>5.9119365971246696</v>
      </c>
      <c r="L320" s="29">
        <v>90.276260340252804</v>
      </c>
      <c r="M320" s="29">
        <v>2.6030556856216198</v>
      </c>
    </row>
    <row r="321" spans="1:13" x14ac:dyDescent="0.25">
      <c r="A321" t="s">
        <v>485</v>
      </c>
      <c r="B321" s="29">
        <v>1832</v>
      </c>
      <c r="C321" s="29">
        <v>46</v>
      </c>
      <c r="D321" s="29">
        <v>153</v>
      </c>
      <c r="E321" s="29">
        <v>803</v>
      </c>
      <c r="F321" s="29">
        <v>830</v>
      </c>
      <c r="G321" s="29" t="s">
        <v>2072</v>
      </c>
      <c r="H321" s="29" t="s">
        <v>2072</v>
      </c>
      <c r="I321" s="29">
        <v>2.51091703056768</v>
      </c>
      <c r="J321" s="29">
        <v>8.3515283842794705</v>
      </c>
      <c r="K321" s="29">
        <v>43.831877729257599</v>
      </c>
      <c r="L321" s="29">
        <v>45.305676855895101</v>
      </c>
      <c r="M321" s="29" t="s">
        <v>2072</v>
      </c>
    </row>
    <row r="322" spans="1:13" x14ac:dyDescent="0.25">
      <c r="A322" t="s">
        <v>486</v>
      </c>
      <c r="B322" s="29">
        <v>55864</v>
      </c>
      <c r="C322" s="29">
        <v>153</v>
      </c>
      <c r="D322" s="29">
        <v>345</v>
      </c>
      <c r="E322" s="29">
        <v>2606</v>
      </c>
      <c r="F322" s="29">
        <v>51226</v>
      </c>
      <c r="G322" s="29">
        <v>1501</v>
      </c>
      <c r="H322" s="29">
        <v>33</v>
      </c>
      <c r="I322" s="29">
        <v>0.27404130321864201</v>
      </c>
      <c r="J322" s="29">
        <v>0.61793627196360401</v>
      </c>
      <c r="K322" s="29">
        <v>4.6676577528613103</v>
      </c>
      <c r="L322" s="29">
        <v>91.751894109007495</v>
      </c>
      <c r="M322" s="29">
        <v>2.6884705629488899</v>
      </c>
    </row>
    <row r="323" spans="1:13" x14ac:dyDescent="0.25">
      <c r="A323" t="s">
        <v>1951</v>
      </c>
      <c r="B323" s="29">
        <v>27</v>
      </c>
      <c r="C323" s="29" t="s">
        <v>2072</v>
      </c>
      <c r="D323" s="29" t="s">
        <v>2072</v>
      </c>
      <c r="E323" s="29" t="s">
        <v>2072</v>
      </c>
      <c r="F323" s="29">
        <v>27</v>
      </c>
      <c r="G323" s="29" t="s">
        <v>2072</v>
      </c>
      <c r="H323" s="29" t="s">
        <v>2072</v>
      </c>
      <c r="I323" s="29" t="s">
        <v>2072</v>
      </c>
      <c r="J323" s="29" t="s">
        <v>2072</v>
      </c>
      <c r="K323" s="29" t="s">
        <v>2072</v>
      </c>
      <c r="L323" s="29">
        <v>100</v>
      </c>
      <c r="M323" s="29" t="s">
        <v>2072</v>
      </c>
    </row>
    <row r="324" spans="1:13" x14ac:dyDescent="0.25">
      <c r="A324" t="s">
        <v>1952</v>
      </c>
      <c r="B324" s="29">
        <v>27</v>
      </c>
      <c r="C324" s="29" t="s">
        <v>2072</v>
      </c>
      <c r="D324" s="29" t="s">
        <v>2072</v>
      </c>
      <c r="E324" s="29" t="s">
        <v>2072</v>
      </c>
      <c r="F324" s="29">
        <v>27</v>
      </c>
      <c r="G324" s="29" t="s">
        <v>2072</v>
      </c>
      <c r="H324" s="29" t="s">
        <v>2072</v>
      </c>
      <c r="I324" s="29" t="s">
        <v>2072</v>
      </c>
      <c r="J324" s="29" t="s">
        <v>2072</v>
      </c>
      <c r="K324" s="29" t="s">
        <v>2072</v>
      </c>
      <c r="L324" s="29">
        <v>100</v>
      </c>
      <c r="M324" s="29" t="s">
        <v>2072</v>
      </c>
    </row>
    <row r="325" spans="1:13" x14ac:dyDescent="0.25">
      <c r="A325" t="s">
        <v>487</v>
      </c>
      <c r="B325" s="29">
        <v>3772</v>
      </c>
      <c r="C325" s="29">
        <v>11</v>
      </c>
      <c r="D325" s="29">
        <v>31</v>
      </c>
      <c r="E325" s="29">
        <v>213</v>
      </c>
      <c r="F325" s="29">
        <v>3485</v>
      </c>
      <c r="G325" s="29">
        <v>32</v>
      </c>
      <c r="H325" s="29" t="s">
        <v>2072</v>
      </c>
      <c r="I325" s="29">
        <v>0.29162248144220498</v>
      </c>
      <c r="J325" s="29">
        <v>0.82184517497348797</v>
      </c>
      <c r="K325" s="29">
        <v>5.6468716861081596</v>
      </c>
      <c r="L325" s="29">
        <v>92.391304347826093</v>
      </c>
      <c r="M325" s="29">
        <v>0.84835630965005304</v>
      </c>
    </row>
    <row r="326" spans="1:13" x14ac:dyDescent="0.25">
      <c r="A326" t="s">
        <v>488</v>
      </c>
      <c r="B326" s="29">
        <v>91</v>
      </c>
      <c r="C326" s="29">
        <v>2</v>
      </c>
      <c r="D326" s="29" t="s">
        <v>2072</v>
      </c>
      <c r="E326" s="29">
        <v>51</v>
      </c>
      <c r="F326" s="29">
        <v>38</v>
      </c>
      <c r="G326" s="29" t="s">
        <v>2072</v>
      </c>
      <c r="H326" s="29" t="s">
        <v>2072</v>
      </c>
      <c r="I326" s="29">
        <v>2.19780219780219</v>
      </c>
      <c r="J326" s="29" t="s">
        <v>2072</v>
      </c>
      <c r="K326" s="29">
        <v>56.043956043956001</v>
      </c>
      <c r="L326" s="29">
        <v>41.758241758241702</v>
      </c>
      <c r="M326" s="29" t="s">
        <v>2072</v>
      </c>
    </row>
    <row r="327" spans="1:13" x14ac:dyDescent="0.25">
      <c r="A327" t="s">
        <v>489</v>
      </c>
      <c r="B327" s="29">
        <v>3681</v>
      </c>
      <c r="C327" s="29">
        <v>9</v>
      </c>
      <c r="D327" s="29">
        <v>31</v>
      </c>
      <c r="E327" s="29">
        <v>162</v>
      </c>
      <c r="F327" s="29">
        <v>3447</v>
      </c>
      <c r="G327" s="29">
        <v>32</v>
      </c>
      <c r="H327" s="29" t="s">
        <v>2072</v>
      </c>
      <c r="I327" s="29">
        <v>0.24449877750611199</v>
      </c>
      <c r="J327" s="29">
        <v>0.84216245585438698</v>
      </c>
      <c r="K327" s="29">
        <v>4.4009779951100203</v>
      </c>
      <c r="L327" s="29">
        <v>93.643031784841</v>
      </c>
      <c r="M327" s="29">
        <v>0.86932898668839897</v>
      </c>
    </row>
    <row r="328" spans="1:13" x14ac:dyDescent="0.25">
      <c r="A328" t="s">
        <v>490</v>
      </c>
      <c r="B328" s="29">
        <v>1143</v>
      </c>
      <c r="C328" s="29">
        <v>3</v>
      </c>
      <c r="D328" s="29">
        <v>1</v>
      </c>
      <c r="E328" s="29">
        <v>56</v>
      </c>
      <c r="F328" s="29">
        <v>1057</v>
      </c>
      <c r="G328" s="29">
        <v>26</v>
      </c>
      <c r="H328" s="29" t="s">
        <v>2072</v>
      </c>
      <c r="I328" s="29">
        <v>0.26246719160104898</v>
      </c>
      <c r="J328" s="29">
        <v>8.7489063867016603E-2</v>
      </c>
      <c r="K328" s="29">
        <v>4.8993875765529298</v>
      </c>
      <c r="L328" s="29">
        <v>92.475940507436505</v>
      </c>
      <c r="M328" s="29">
        <v>2.2747156605424301</v>
      </c>
    </row>
    <row r="329" spans="1:13" x14ac:dyDescent="0.25">
      <c r="A329" t="s">
        <v>491</v>
      </c>
      <c r="B329" s="29">
        <v>43</v>
      </c>
      <c r="C329" s="29" t="s">
        <v>2072</v>
      </c>
      <c r="D329" s="29" t="s">
        <v>2072</v>
      </c>
      <c r="E329" s="29">
        <v>15</v>
      </c>
      <c r="F329" s="29">
        <v>28</v>
      </c>
      <c r="G329" s="29" t="s">
        <v>2072</v>
      </c>
      <c r="H329" s="29" t="s">
        <v>2072</v>
      </c>
      <c r="I329" s="29" t="s">
        <v>2072</v>
      </c>
      <c r="J329" s="29" t="s">
        <v>2072</v>
      </c>
      <c r="K329" s="29">
        <v>34.883720930232499</v>
      </c>
      <c r="L329" s="29">
        <v>65.116279069767401</v>
      </c>
      <c r="M329" s="29" t="s">
        <v>2072</v>
      </c>
    </row>
    <row r="330" spans="1:13" x14ac:dyDescent="0.25">
      <c r="A330" t="s">
        <v>492</v>
      </c>
      <c r="B330" s="29">
        <v>1100</v>
      </c>
      <c r="C330" s="29">
        <v>3</v>
      </c>
      <c r="D330" s="29">
        <v>1</v>
      </c>
      <c r="E330" s="29">
        <v>41</v>
      </c>
      <c r="F330" s="29">
        <v>1029</v>
      </c>
      <c r="G330" s="29">
        <v>26</v>
      </c>
      <c r="H330" s="29" t="s">
        <v>2072</v>
      </c>
      <c r="I330" s="29">
        <v>0.27272727272727199</v>
      </c>
      <c r="J330" s="29">
        <v>9.0909090909090898E-2</v>
      </c>
      <c r="K330" s="29">
        <v>3.72727272727272</v>
      </c>
      <c r="L330" s="29">
        <v>93.545454545454504</v>
      </c>
      <c r="M330" s="29">
        <v>2.3636363636363602</v>
      </c>
    </row>
    <row r="331" spans="1:13" x14ac:dyDescent="0.25">
      <c r="A331" t="s">
        <v>493</v>
      </c>
      <c r="B331" s="29">
        <v>1380</v>
      </c>
      <c r="C331" s="29" t="s">
        <v>2072</v>
      </c>
      <c r="D331" s="29">
        <v>6</v>
      </c>
      <c r="E331" s="29">
        <v>62</v>
      </c>
      <c r="F331" s="29">
        <v>1290</v>
      </c>
      <c r="G331" s="29">
        <v>22</v>
      </c>
      <c r="H331" s="29" t="s">
        <v>2072</v>
      </c>
      <c r="I331" s="29" t="s">
        <v>2072</v>
      </c>
      <c r="J331" s="29">
        <v>0.434782608695652</v>
      </c>
      <c r="K331" s="29">
        <v>4.4927536231884</v>
      </c>
      <c r="L331" s="29">
        <v>93.478260869565204</v>
      </c>
      <c r="M331" s="29">
        <v>1.5942028985507199</v>
      </c>
    </row>
    <row r="332" spans="1:13" x14ac:dyDescent="0.25">
      <c r="A332" t="s">
        <v>494</v>
      </c>
      <c r="B332" s="29">
        <v>36</v>
      </c>
      <c r="C332" s="29" t="s">
        <v>2072</v>
      </c>
      <c r="D332" s="29" t="s">
        <v>2072</v>
      </c>
      <c r="E332" s="29">
        <v>14</v>
      </c>
      <c r="F332" s="29">
        <v>22</v>
      </c>
      <c r="G332" s="29" t="s">
        <v>2072</v>
      </c>
      <c r="H332" s="29" t="s">
        <v>2072</v>
      </c>
      <c r="I332" s="29" t="s">
        <v>2072</v>
      </c>
      <c r="J332" s="29" t="s">
        <v>2072</v>
      </c>
      <c r="K332" s="29">
        <v>38.8888888888888</v>
      </c>
      <c r="L332" s="29">
        <v>61.1111111111111</v>
      </c>
      <c r="M332" s="29" t="s">
        <v>2072</v>
      </c>
    </row>
    <row r="333" spans="1:13" x14ac:dyDescent="0.25">
      <c r="A333" t="s">
        <v>495</v>
      </c>
      <c r="B333" s="29">
        <v>1344</v>
      </c>
      <c r="C333" s="29" t="s">
        <v>2072</v>
      </c>
      <c r="D333" s="29">
        <v>6</v>
      </c>
      <c r="E333" s="29">
        <v>48</v>
      </c>
      <c r="F333" s="29">
        <v>1268</v>
      </c>
      <c r="G333" s="29">
        <v>22</v>
      </c>
      <c r="H333" s="29" t="s">
        <v>2072</v>
      </c>
      <c r="I333" s="29" t="s">
        <v>2072</v>
      </c>
      <c r="J333" s="29">
        <v>0.44642857142857101</v>
      </c>
      <c r="K333" s="29">
        <v>3.5714285714285698</v>
      </c>
      <c r="L333" s="29">
        <v>94.345238095238003</v>
      </c>
      <c r="M333" s="29">
        <v>1.6369047619047601</v>
      </c>
    </row>
    <row r="334" spans="1:13" x14ac:dyDescent="0.25">
      <c r="A334" t="s">
        <v>496</v>
      </c>
      <c r="B334" s="29">
        <v>3759</v>
      </c>
      <c r="C334" s="29">
        <v>9</v>
      </c>
      <c r="D334" s="29">
        <v>39</v>
      </c>
      <c r="E334" s="29">
        <v>194</v>
      </c>
      <c r="F334" s="29">
        <v>3438</v>
      </c>
      <c r="G334" s="29">
        <v>68</v>
      </c>
      <c r="H334" s="29">
        <v>11</v>
      </c>
      <c r="I334" s="29">
        <v>0.24012806830309499</v>
      </c>
      <c r="J334" s="29">
        <v>1.0405549626467401</v>
      </c>
      <c r="K334" s="29">
        <v>5.1760939167556002</v>
      </c>
      <c r="L334" s="29">
        <v>91.728922091782195</v>
      </c>
      <c r="M334" s="29">
        <v>1.81430096051227</v>
      </c>
    </row>
    <row r="335" spans="1:13" x14ac:dyDescent="0.25">
      <c r="A335" t="s">
        <v>497</v>
      </c>
      <c r="B335" s="29">
        <v>86</v>
      </c>
      <c r="C335" s="29" t="s">
        <v>2072</v>
      </c>
      <c r="D335" s="29">
        <v>7</v>
      </c>
      <c r="E335" s="29">
        <v>34</v>
      </c>
      <c r="F335" s="29">
        <v>45</v>
      </c>
      <c r="G335" s="29" t="s">
        <v>2072</v>
      </c>
      <c r="H335" s="29" t="s">
        <v>2072</v>
      </c>
      <c r="I335" s="29" t="s">
        <v>2072</v>
      </c>
      <c r="J335" s="29">
        <v>8.1395348837209305</v>
      </c>
      <c r="K335" s="29">
        <v>39.534883720930203</v>
      </c>
      <c r="L335" s="29">
        <v>52.325581395348799</v>
      </c>
      <c r="M335" s="29" t="s">
        <v>2072</v>
      </c>
    </row>
    <row r="336" spans="1:13" x14ac:dyDescent="0.25">
      <c r="A336" t="s">
        <v>498</v>
      </c>
      <c r="B336" s="29">
        <v>3673</v>
      </c>
      <c r="C336" s="29">
        <v>9</v>
      </c>
      <c r="D336" s="29">
        <v>32</v>
      </c>
      <c r="E336" s="29">
        <v>160</v>
      </c>
      <c r="F336" s="29">
        <v>3393</v>
      </c>
      <c r="G336" s="29">
        <v>68</v>
      </c>
      <c r="H336" s="29">
        <v>11</v>
      </c>
      <c r="I336" s="29">
        <v>0.24576734025122801</v>
      </c>
      <c r="J336" s="29">
        <v>0.87383943200436898</v>
      </c>
      <c r="K336" s="29">
        <v>4.36919716002184</v>
      </c>
      <c r="L336" s="29">
        <v>92.654287274713198</v>
      </c>
      <c r="M336" s="29">
        <v>1.85690879300928</v>
      </c>
    </row>
    <row r="337" spans="1:13" x14ac:dyDescent="0.25">
      <c r="A337" t="s">
        <v>499</v>
      </c>
      <c r="B337" s="29">
        <v>3209</v>
      </c>
      <c r="C337" s="29">
        <v>4</v>
      </c>
      <c r="D337" s="29">
        <v>27</v>
      </c>
      <c r="E337" s="29">
        <v>196</v>
      </c>
      <c r="F337" s="29">
        <v>2906</v>
      </c>
      <c r="G337" s="29">
        <v>76</v>
      </c>
      <c r="H337" s="29" t="s">
        <v>2072</v>
      </c>
      <c r="I337" s="29">
        <v>0.124649423496416</v>
      </c>
      <c r="J337" s="29">
        <v>0.84138360860080996</v>
      </c>
      <c r="K337" s="29">
        <v>6.1078217513244004</v>
      </c>
      <c r="L337" s="29">
        <v>90.557806170146407</v>
      </c>
      <c r="M337" s="29">
        <v>2.3683390464319101</v>
      </c>
    </row>
    <row r="338" spans="1:13" x14ac:dyDescent="0.25">
      <c r="A338" t="s">
        <v>500</v>
      </c>
      <c r="B338" s="29">
        <v>87</v>
      </c>
      <c r="C338" s="29">
        <v>2</v>
      </c>
      <c r="D338" s="29" t="s">
        <v>2072</v>
      </c>
      <c r="E338" s="29">
        <v>41</v>
      </c>
      <c r="F338" s="29">
        <v>44</v>
      </c>
      <c r="G338" s="29" t="s">
        <v>2072</v>
      </c>
      <c r="H338" s="29" t="s">
        <v>2072</v>
      </c>
      <c r="I338" s="29">
        <v>2.29885057471264</v>
      </c>
      <c r="J338" s="29" t="s">
        <v>2072</v>
      </c>
      <c r="K338" s="29">
        <v>47.126436781609101</v>
      </c>
      <c r="L338" s="29">
        <v>50.574712643678097</v>
      </c>
      <c r="M338" s="29" t="s">
        <v>2072</v>
      </c>
    </row>
    <row r="339" spans="1:13" x14ac:dyDescent="0.25">
      <c r="A339" t="s">
        <v>501</v>
      </c>
      <c r="B339" s="29">
        <v>3122</v>
      </c>
      <c r="C339" s="29">
        <v>2</v>
      </c>
      <c r="D339" s="29">
        <v>27</v>
      </c>
      <c r="E339" s="29">
        <v>155</v>
      </c>
      <c r="F339" s="29">
        <v>2862</v>
      </c>
      <c r="G339" s="29">
        <v>76</v>
      </c>
      <c r="H339" s="29" t="s">
        <v>2072</v>
      </c>
      <c r="I339" s="29">
        <v>6.4061499039077499E-2</v>
      </c>
      <c r="J339" s="29">
        <v>0.86483023702754602</v>
      </c>
      <c r="K339" s="29">
        <v>4.9647661755285002</v>
      </c>
      <c r="L339" s="29">
        <v>91.672005124919906</v>
      </c>
      <c r="M339" s="29">
        <v>2.4343369634849399</v>
      </c>
    </row>
    <row r="340" spans="1:13" x14ac:dyDescent="0.25">
      <c r="A340" t="s">
        <v>502</v>
      </c>
      <c r="B340" s="29">
        <v>6316</v>
      </c>
      <c r="C340" s="29">
        <v>15</v>
      </c>
      <c r="D340" s="29">
        <v>43</v>
      </c>
      <c r="E340" s="29">
        <v>421</v>
      </c>
      <c r="F340" s="29">
        <v>5619</v>
      </c>
      <c r="G340" s="29">
        <v>206</v>
      </c>
      <c r="H340" s="29">
        <v>12</v>
      </c>
      <c r="I340" s="29">
        <v>0.23794416243654801</v>
      </c>
      <c r="J340" s="29">
        <v>0.682106598984771</v>
      </c>
      <c r="K340" s="29">
        <v>6.6782994923857801</v>
      </c>
      <c r="L340" s="29">
        <v>89.133883248730896</v>
      </c>
      <c r="M340" s="29">
        <v>3.26776649746192</v>
      </c>
    </row>
    <row r="341" spans="1:13" x14ac:dyDescent="0.25">
      <c r="A341" t="s">
        <v>503</v>
      </c>
      <c r="B341" s="29">
        <v>198</v>
      </c>
      <c r="C341" s="29">
        <v>3</v>
      </c>
      <c r="D341" s="29">
        <v>16</v>
      </c>
      <c r="E341" s="29">
        <v>100</v>
      </c>
      <c r="F341" s="29">
        <v>79</v>
      </c>
      <c r="G341" s="29" t="s">
        <v>2072</v>
      </c>
      <c r="H341" s="29" t="s">
        <v>2072</v>
      </c>
      <c r="I341" s="29">
        <v>1.51515151515151</v>
      </c>
      <c r="J341" s="29">
        <v>8.0808080808080796</v>
      </c>
      <c r="K341" s="29">
        <v>50.505050505050498</v>
      </c>
      <c r="L341" s="29">
        <v>39.898989898989903</v>
      </c>
      <c r="M341" s="29" t="s">
        <v>2072</v>
      </c>
    </row>
    <row r="342" spans="1:13" x14ac:dyDescent="0.25">
      <c r="A342" t="s">
        <v>504</v>
      </c>
      <c r="B342" s="29">
        <v>6118</v>
      </c>
      <c r="C342" s="29">
        <v>12</v>
      </c>
      <c r="D342" s="29">
        <v>27</v>
      </c>
      <c r="E342" s="29">
        <v>321</v>
      </c>
      <c r="F342" s="29">
        <v>5540</v>
      </c>
      <c r="G342" s="29">
        <v>206</v>
      </c>
      <c r="H342" s="29">
        <v>12</v>
      </c>
      <c r="I342" s="29">
        <v>0.19652800524074601</v>
      </c>
      <c r="J342" s="29">
        <v>0.44218801179167999</v>
      </c>
      <c r="K342" s="29">
        <v>5.25712414018997</v>
      </c>
      <c r="L342" s="29">
        <v>90.730429086144696</v>
      </c>
      <c r="M342" s="29">
        <v>3.3737307566328201</v>
      </c>
    </row>
    <row r="343" spans="1:13" x14ac:dyDescent="0.25">
      <c r="A343" t="s">
        <v>505</v>
      </c>
      <c r="B343" s="29">
        <v>15969</v>
      </c>
      <c r="C343" s="29">
        <v>48</v>
      </c>
      <c r="D343" s="29">
        <v>154</v>
      </c>
      <c r="E343" s="29">
        <v>1075</v>
      </c>
      <c r="F343" s="29">
        <v>14361</v>
      </c>
      <c r="G343" s="29">
        <v>330</v>
      </c>
      <c r="H343" s="29">
        <v>1</v>
      </c>
      <c r="I343" s="29">
        <v>0.30060120240480898</v>
      </c>
      <c r="J343" s="29">
        <v>0.96442885771542997</v>
      </c>
      <c r="K343" s="29">
        <v>6.7322144288577102</v>
      </c>
      <c r="L343" s="29">
        <v>89.936122244488899</v>
      </c>
      <c r="M343" s="29">
        <v>2.06663326653306</v>
      </c>
    </row>
    <row r="344" spans="1:13" x14ac:dyDescent="0.25">
      <c r="A344" t="s">
        <v>506</v>
      </c>
      <c r="B344" s="29">
        <v>454</v>
      </c>
      <c r="C344" s="29">
        <v>11</v>
      </c>
      <c r="D344" s="29">
        <v>29</v>
      </c>
      <c r="E344" s="29">
        <v>256</v>
      </c>
      <c r="F344" s="29">
        <v>158</v>
      </c>
      <c r="G344" s="29" t="s">
        <v>2072</v>
      </c>
      <c r="H344" s="29" t="s">
        <v>2072</v>
      </c>
      <c r="I344" s="29">
        <v>2.4229074889867799</v>
      </c>
      <c r="J344" s="29">
        <v>6.3876651982378796</v>
      </c>
      <c r="K344" s="29">
        <v>56.387665198237798</v>
      </c>
      <c r="L344" s="29">
        <v>34.801762114537397</v>
      </c>
      <c r="M344" s="29" t="s">
        <v>2072</v>
      </c>
    </row>
    <row r="345" spans="1:13" x14ac:dyDescent="0.25">
      <c r="A345" t="s">
        <v>507</v>
      </c>
      <c r="B345" s="29">
        <v>15515</v>
      </c>
      <c r="C345" s="29">
        <v>37</v>
      </c>
      <c r="D345" s="29">
        <v>125</v>
      </c>
      <c r="E345" s="29">
        <v>819</v>
      </c>
      <c r="F345" s="29">
        <v>14203</v>
      </c>
      <c r="G345" s="29">
        <v>330</v>
      </c>
      <c r="H345" s="29">
        <v>1</v>
      </c>
      <c r="I345" s="29">
        <v>0.23849426324610001</v>
      </c>
      <c r="J345" s="29">
        <v>0.80572386231790605</v>
      </c>
      <c r="K345" s="29">
        <v>5.2791027459069202</v>
      </c>
      <c r="L345" s="29">
        <v>91.549568132009796</v>
      </c>
      <c r="M345" s="29">
        <v>2.1271109965192698</v>
      </c>
    </row>
    <row r="346" spans="1:13" x14ac:dyDescent="0.25">
      <c r="A346" t="s">
        <v>508</v>
      </c>
      <c r="B346" s="29">
        <v>2504</v>
      </c>
      <c r="C346" s="29">
        <v>7</v>
      </c>
      <c r="D346" s="29">
        <v>16</v>
      </c>
      <c r="E346" s="29">
        <v>122</v>
      </c>
      <c r="F346" s="29">
        <v>2294</v>
      </c>
      <c r="G346" s="29">
        <v>65</v>
      </c>
      <c r="H346" s="29" t="s">
        <v>2072</v>
      </c>
      <c r="I346" s="29">
        <v>0.27955271565495199</v>
      </c>
      <c r="J346" s="29">
        <v>0.63897763578274702</v>
      </c>
      <c r="K346" s="29">
        <v>4.8722044728434497</v>
      </c>
      <c r="L346" s="29">
        <v>91.613418530351396</v>
      </c>
      <c r="M346" s="29">
        <v>2.5958466453674101</v>
      </c>
    </row>
    <row r="347" spans="1:13" x14ac:dyDescent="0.25">
      <c r="A347" t="s">
        <v>509</v>
      </c>
      <c r="B347" s="29">
        <v>78</v>
      </c>
      <c r="C347" s="29" t="s">
        <v>2072</v>
      </c>
      <c r="D347" s="29">
        <v>2</v>
      </c>
      <c r="E347" s="29">
        <v>42</v>
      </c>
      <c r="F347" s="29">
        <v>34</v>
      </c>
      <c r="G347" s="29" t="s">
        <v>2072</v>
      </c>
      <c r="H347" s="29" t="s">
        <v>2072</v>
      </c>
      <c r="I347" s="29" t="s">
        <v>2072</v>
      </c>
      <c r="J347" s="29">
        <v>2.5641025641025599</v>
      </c>
      <c r="K347" s="29">
        <v>53.846153846153797</v>
      </c>
      <c r="L347" s="29">
        <v>43.589743589743499</v>
      </c>
      <c r="M347" s="29" t="s">
        <v>2072</v>
      </c>
    </row>
    <row r="348" spans="1:13" x14ac:dyDescent="0.25">
      <c r="A348" t="s">
        <v>510</v>
      </c>
      <c r="B348" s="29">
        <v>2426</v>
      </c>
      <c r="C348" s="29">
        <v>7</v>
      </c>
      <c r="D348" s="29">
        <v>14</v>
      </c>
      <c r="E348" s="29">
        <v>80</v>
      </c>
      <c r="F348" s="29">
        <v>2260</v>
      </c>
      <c r="G348" s="29">
        <v>65</v>
      </c>
      <c r="H348" s="29" t="s">
        <v>2072</v>
      </c>
      <c r="I348" s="29">
        <v>0.28854080791426201</v>
      </c>
      <c r="J348" s="29">
        <v>0.57708161582852402</v>
      </c>
      <c r="K348" s="29">
        <v>3.2976092333058502</v>
      </c>
      <c r="L348" s="29">
        <v>93.157460840890295</v>
      </c>
      <c r="M348" s="29">
        <v>2.679307502061</v>
      </c>
    </row>
    <row r="349" spans="1:13" x14ac:dyDescent="0.25">
      <c r="A349" t="s">
        <v>511</v>
      </c>
      <c r="B349" s="29">
        <v>5007</v>
      </c>
      <c r="C349" s="29">
        <v>18</v>
      </c>
      <c r="D349" s="29">
        <v>41</v>
      </c>
      <c r="E349" s="29">
        <v>278</v>
      </c>
      <c r="F349" s="29">
        <v>4618</v>
      </c>
      <c r="G349" s="29">
        <v>52</v>
      </c>
      <c r="H349" s="29" t="s">
        <v>2072</v>
      </c>
      <c r="I349" s="29">
        <v>0.359496704613541</v>
      </c>
      <c r="J349" s="29">
        <v>0.81885360495306503</v>
      </c>
      <c r="K349" s="29">
        <v>5.5522268823646801</v>
      </c>
      <c r="L349" s="29">
        <v>92.2308767725184</v>
      </c>
      <c r="M349" s="29">
        <v>1.0385460355502201</v>
      </c>
    </row>
    <row r="350" spans="1:13" x14ac:dyDescent="0.25">
      <c r="A350" t="s">
        <v>512</v>
      </c>
      <c r="B350" s="29">
        <v>132</v>
      </c>
      <c r="C350" s="29">
        <v>2</v>
      </c>
      <c r="D350" s="29">
        <v>11</v>
      </c>
      <c r="E350" s="29">
        <v>52</v>
      </c>
      <c r="F350" s="29">
        <v>67</v>
      </c>
      <c r="G350" s="29" t="s">
        <v>2072</v>
      </c>
      <c r="H350" s="29" t="s">
        <v>2072</v>
      </c>
      <c r="I350" s="29">
        <v>1.51515151515151</v>
      </c>
      <c r="J350" s="29">
        <v>8.3333333333333304</v>
      </c>
      <c r="K350" s="29">
        <v>39.393939393939299</v>
      </c>
      <c r="L350" s="29">
        <v>50.757575757575701</v>
      </c>
      <c r="M350" s="29" t="s">
        <v>2072</v>
      </c>
    </row>
    <row r="351" spans="1:13" x14ac:dyDescent="0.25">
      <c r="A351" t="s">
        <v>513</v>
      </c>
      <c r="B351" s="29">
        <v>4875</v>
      </c>
      <c r="C351" s="29">
        <v>16</v>
      </c>
      <c r="D351" s="29">
        <v>30</v>
      </c>
      <c r="E351" s="29">
        <v>226</v>
      </c>
      <c r="F351" s="29">
        <v>4551</v>
      </c>
      <c r="G351" s="29">
        <v>52</v>
      </c>
      <c r="H351" s="29" t="s">
        <v>2072</v>
      </c>
      <c r="I351" s="29">
        <v>0.32820512820512798</v>
      </c>
      <c r="J351" s="29">
        <v>0.61538461538461497</v>
      </c>
      <c r="K351" s="29">
        <v>4.6358974358974301</v>
      </c>
      <c r="L351" s="29">
        <v>93.353846153846106</v>
      </c>
      <c r="M351" s="29">
        <v>1.06666666666666</v>
      </c>
    </row>
    <row r="352" spans="1:13" x14ac:dyDescent="0.25">
      <c r="A352" t="s">
        <v>514</v>
      </c>
      <c r="B352" s="29">
        <v>9693</v>
      </c>
      <c r="C352" s="29">
        <v>34</v>
      </c>
      <c r="D352" s="29">
        <v>96</v>
      </c>
      <c r="E352" s="29">
        <v>529</v>
      </c>
      <c r="F352" s="29">
        <v>8613</v>
      </c>
      <c r="G352" s="29">
        <v>408</v>
      </c>
      <c r="H352" s="29">
        <v>13</v>
      </c>
      <c r="I352" s="29">
        <v>0.35123966942148699</v>
      </c>
      <c r="J352" s="29">
        <v>0.99173553719008201</v>
      </c>
      <c r="K352" s="29">
        <v>5.4648760330578501</v>
      </c>
      <c r="L352" s="29">
        <v>88.977272727272705</v>
      </c>
      <c r="M352" s="29">
        <v>4.2148760330578501</v>
      </c>
    </row>
    <row r="353" spans="1:13" x14ac:dyDescent="0.25">
      <c r="A353" t="s">
        <v>515</v>
      </c>
      <c r="B353" s="29">
        <v>299</v>
      </c>
      <c r="C353" s="29">
        <v>14</v>
      </c>
      <c r="D353" s="29">
        <v>27</v>
      </c>
      <c r="E353" s="29">
        <v>124</v>
      </c>
      <c r="F353" s="29">
        <v>134</v>
      </c>
      <c r="G353" s="29" t="s">
        <v>2072</v>
      </c>
      <c r="H353" s="29" t="s">
        <v>2072</v>
      </c>
      <c r="I353" s="29">
        <v>4.6822742474916303</v>
      </c>
      <c r="J353" s="29">
        <v>9.0301003344481607</v>
      </c>
      <c r="K353" s="29">
        <v>41.471571906354498</v>
      </c>
      <c r="L353" s="29">
        <v>44.816053511705597</v>
      </c>
      <c r="M353" s="29" t="s">
        <v>2072</v>
      </c>
    </row>
    <row r="354" spans="1:13" x14ac:dyDescent="0.25">
      <c r="A354" t="s">
        <v>516</v>
      </c>
      <c r="B354" s="29">
        <v>9394</v>
      </c>
      <c r="C354" s="29">
        <v>20</v>
      </c>
      <c r="D354" s="29">
        <v>69</v>
      </c>
      <c r="E354" s="29">
        <v>405</v>
      </c>
      <c r="F354" s="29">
        <v>8479</v>
      </c>
      <c r="G354" s="29">
        <v>408</v>
      </c>
      <c r="H354" s="29">
        <v>13</v>
      </c>
      <c r="I354" s="29">
        <v>0.21319688732544501</v>
      </c>
      <c r="J354" s="29">
        <v>0.73552926127278495</v>
      </c>
      <c r="K354" s="29">
        <v>4.3172369683402598</v>
      </c>
      <c r="L354" s="29">
        <v>90.384820381622404</v>
      </c>
      <c r="M354" s="29">
        <v>4.34921650143907</v>
      </c>
    </row>
    <row r="355" spans="1:13" x14ac:dyDescent="0.25">
      <c r="A355" t="s">
        <v>517</v>
      </c>
      <c r="B355" s="29">
        <v>139</v>
      </c>
      <c r="C355" s="29" t="s">
        <v>2072</v>
      </c>
      <c r="D355" s="29" t="s">
        <v>2072</v>
      </c>
      <c r="E355" s="29">
        <v>3</v>
      </c>
      <c r="F355" s="29">
        <v>135</v>
      </c>
      <c r="G355" s="29">
        <v>1</v>
      </c>
      <c r="H355" s="29" t="s">
        <v>2072</v>
      </c>
      <c r="I355" s="29" t="s">
        <v>2072</v>
      </c>
      <c r="J355" s="29" t="s">
        <v>2072</v>
      </c>
      <c r="K355" s="29">
        <v>2.1582733812949599</v>
      </c>
      <c r="L355" s="29">
        <v>97.1223021582733</v>
      </c>
      <c r="M355" s="29">
        <v>0.71942446043165398</v>
      </c>
    </row>
    <row r="356" spans="1:13" x14ac:dyDescent="0.25">
      <c r="A356" t="s">
        <v>518</v>
      </c>
      <c r="B356" s="29">
        <v>139</v>
      </c>
      <c r="C356" s="29" t="s">
        <v>2072</v>
      </c>
      <c r="D356" s="29" t="s">
        <v>2072</v>
      </c>
      <c r="E356" s="29">
        <v>3</v>
      </c>
      <c r="F356" s="29">
        <v>135</v>
      </c>
      <c r="G356" s="29">
        <v>1</v>
      </c>
      <c r="H356" s="29" t="s">
        <v>2072</v>
      </c>
      <c r="I356" s="29" t="s">
        <v>2072</v>
      </c>
      <c r="J356" s="29" t="s">
        <v>2072</v>
      </c>
      <c r="K356" s="29">
        <v>2.1582733812949599</v>
      </c>
      <c r="L356" s="29">
        <v>97.1223021582733</v>
      </c>
      <c r="M356" s="29">
        <v>0.71942446043165398</v>
      </c>
    </row>
    <row r="357" spans="1:13" x14ac:dyDescent="0.25">
      <c r="A357" t="s">
        <v>519</v>
      </c>
      <c r="B357" s="29">
        <v>140</v>
      </c>
      <c r="C357" s="29" t="s">
        <v>2072</v>
      </c>
      <c r="D357" s="29" t="s">
        <v>2072</v>
      </c>
      <c r="E357" s="29">
        <v>2</v>
      </c>
      <c r="F357" s="29">
        <v>135</v>
      </c>
      <c r="G357" s="29">
        <v>3</v>
      </c>
      <c r="H357" s="29" t="s">
        <v>2072</v>
      </c>
      <c r="I357" s="29" t="s">
        <v>2072</v>
      </c>
      <c r="J357" s="29" t="s">
        <v>2072</v>
      </c>
      <c r="K357" s="29">
        <v>1.4285714285714199</v>
      </c>
      <c r="L357" s="29">
        <v>96.428571428571402</v>
      </c>
      <c r="M357" s="29">
        <v>2.1428571428571401</v>
      </c>
    </row>
    <row r="358" spans="1:13" x14ac:dyDescent="0.25">
      <c r="A358" t="s">
        <v>520</v>
      </c>
      <c r="B358" s="29">
        <v>140</v>
      </c>
      <c r="C358" s="29" t="s">
        <v>2072</v>
      </c>
      <c r="D358" s="29" t="s">
        <v>2072</v>
      </c>
      <c r="E358" s="29">
        <v>2</v>
      </c>
      <c r="F358" s="29">
        <v>135</v>
      </c>
      <c r="G358" s="29">
        <v>3</v>
      </c>
      <c r="H358" s="29" t="s">
        <v>2072</v>
      </c>
      <c r="I358" s="29" t="s">
        <v>2072</v>
      </c>
      <c r="J358" s="29" t="s">
        <v>2072</v>
      </c>
      <c r="K358" s="29">
        <v>1.4285714285714199</v>
      </c>
      <c r="L358" s="29">
        <v>96.428571428571402</v>
      </c>
      <c r="M358" s="29">
        <v>2.1428571428571401</v>
      </c>
    </row>
    <row r="359" spans="1:13" x14ac:dyDescent="0.25">
      <c r="A359" t="s">
        <v>521</v>
      </c>
      <c r="B359" s="29">
        <v>4708</v>
      </c>
      <c r="C359" s="29">
        <v>16</v>
      </c>
      <c r="D359" s="29">
        <v>42</v>
      </c>
      <c r="E359" s="29">
        <v>331</v>
      </c>
      <c r="F359" s="29">
        <v>4187</v>
      </c>
      <c r="G359" s="29">
        <v>132</v>
      </c>
      <c r="H359" s="29" t="s">
        <v>2072</v>
      </c>
      <c r="I359" s="29">
        <v>0.33984706881903098</v>
      </c>
      <c r="J359" s="29">
        <v>0.89209855564995699</v>
      </c>
      <c r="K359" s="29">
        <v>7.0305862361937104</v>
      </c>
      <c r="L359" s="29">
        <v>88.933729821580201</v>
      </c>
      <c r="M359" s="29">
        <v>2.8037383177569999</v>
      </c>
    </row>
    <row r="360" spans="1:13" x14ac:dyDescent="0.25">
      <c r="A360" t="s">
        <v>522</v>
      </c>
      <c r="B360" s="29">
        <v>150</v>
      </c>
      <c r="C360" s="29">
        <v>4</v>
      </c>
      <c r="D360" s="29">
        <v>8</v>
      </c>
      <c r="E360" s="29">
        <v>90</v>
      </c>
      <c r="F360" s="29">
        <v>48</v>
      </c>
      <c r="G360" s="29" t="s">
        <v>2072</v>
      </c>
      <c r="H360" s="29" t="s">
        <v>2072</v>
      </c>
      <c r="I360" s="29">
        <v>2.6666666666666599</v>
      </c>
      <c r="J360" s="29">
        <v>5.3333333333333304</v>
      </c>
      <c r="K360" s="29">
        <v>60</v>
      </c>
      <c r="L360" s="29">
        <v>32</v>
      </c>
      <c r="M360" s="29" t="s">
        <v>2072</v>
      </c>
    </row>
    <row r="361" spans="1:13" x14ac:dyDescent="0.25">
      <c r="A361" t="s">
        <v>523</v>
      </c>
      <c r="B361" s="29">
        <v>4558</v>
      </c>
      <c r="C361" s="29">
        <v>12</v>
      </c>
      <c r="D361" s="29">
        <v>34</v>
      </c>
      <c r="E361" s="29">
        <v>241</v>
      </c>
      <c r="F361" s="29">
        <v>4139</v>
      </c>
      <c r="G361" s="29">
        <v>132</v>
      </c>
      <c r="H361" s="29" t="s">
        <v>2072</v>
      </c>
      <c r="I361" s="29">
        <v>0.26327336551118902</v>
      </c>
      <c r="J361" s="29">
        <v>0.74594120228170202</v>
      </c>
      <c r="K361" s="29">
        <v>5.2874067573497099</v>
      </c>
      <c r="L361" s="29">
        <v>90.807371654234302</v>
      </c>
      <c r="M361" s="29">
        <v>2.8960070206230801</v>
      </c>
    </row>
    <row r="362" spans="1:13" x14ac:dyDescent="0.25">
      <c r="A362" t="s">
        <v>524</v>
      </c>
      <c r="B362" s="29">
        <v>206</v>
      </c>
      <c r="C362" s="29" t="s">
        <v>2072</v>
      </c>
      <c r="D362" s="29" t="s">
        <v>2072</v>
      </c>
      <c r="E362" s="29">
        <v>4</v>
      </c>
      <c r="F362" s="29">
        <v>202</v>
      </c>
      <c r="G362" s="29" t="s">
        <v>2072</v>
      </c>
      <c r="H362" s="29" t="s">
        <v>2072</v>
      </c>
      <c r="I362" s="29" t="s">
        <v>2072</v>
      </c>
      <c r="J362" s="29" t="s">
        <v>2072</v>
      </c>
      <c r="K362" s="29">
        <v>1.94174757281553</v>
      </c>
      <c r="L362" s="29">
        <v>98.058252427184399</v>
      </c>
      <c r="M362" s="29" t="s">
        <v>2072</v>
      </c>
    </row>
    <row r="363" spans="1:13" x14ac:dyDescent="0.25">
      <c r="A363" t="s">
        <v>525</v>
      </c>
      <c r="B363" s="29">
        <v>206</v>
      </c>
      <c r="C363" s="29" t="s">
        <v>2072</v>
      </c>
      <c r="D363" s="29" t="s">
        <v>2072</v>
      </c>
      <c r="E363" s="29">
        <v>4</v>
      </c>
      <c r="F363" s="29">
        <v>202</v>
      </c>
      <c r="G363" s="29" t="s">
        <v>2072</v>
      </c>
      <c r="H363" s="29" t="s">
        <v>2072</v>
      </c>
      <c r="I363" s="29" t="s">
        <v>2072</v>
      </c>
      <c r="J363" s="29" t="s">
        <v>2072</v>
      </c>
      <c r="K363" s="29">
        <v>1.94174757281553</v>
      </c>
      <c r="L363" s="29">
        <v>98.058252427184399</v>
      </c>
      <c r="M363" s="29" t="s">
        <v>2072</v>
      </c>
    </row>
    <row r="364" spans="1:13" x14ac:dyDescent="0.25">
      <c r="A364" t="s">
        <v>526</v>
      </c>
      <c r="B364" s="29">
        <v>57952</v>
      </c>
      <c r="C364" s="29">
        <v>165</v>
      </c>
      <c r="D364" s="29">
        <v>496</v>
      </c>
      <c r="E364" s="29">
        <v>3486</v>
      </c>
      <c r="F364" s="29">
        <v>52347</v>
      </c>
      <c r="G364" s="29">
        <v>1421</v>
      </c>
      <c r="H364" s="29">
        <v>37</v>
      </c>
      <c r="I364" s="29">
        <v>0.28490028490028402</v>
      </c>
      <c r="J364" s="29">
        <v>0.85642752309418901</v>
      </c>
      <c r="K364" s="29">
        <v>6.0191660191660104</v>
      </c>
      <c r="L364" s="29">
        <v>90.385910385910293</v>
      </c>
      <c r="M364" s="29">
        <v>2.4535957869291201</v>
      </c>
    </row>
    <row r="365" spans="1:13" x14ac:dyDescent="0.25">
      <c r="A365" t="s">
        <v>527</v>
      </c>
      <c r="B365" s="29">
        <v>1654</v>
      </c>
      <c r="C365" s="29">
        <v>38</v>
      </c>
      <c r="D365" s="29">
        <v>100</v>
      </c>
      <c r="E365" s="29">
        <v>819</v>
      </c>
      <c r="F365" s="29">
        <v>697</v>
      </c>
      <c r="G365" s="29" t="s">
        <v>2072</v>
      </c>
      <c r="H365" s="29" t="s">
        <v>2072</v>
      </c>
      <c r="I365" s="29">
        <v>2.2974607013300998</v>
      </c>
      <c r="J365" s="29">
        <v>6.0459492140266002</v>
      </c>
      <c r="K365" s="29">
        <v>49.5163240628778</v>
      </c>
      <c r="L365" s="29">
        <v>42.140266021765399</v>
      </c>
      <c r="M365" s="29" t="s">
        <v>2072</v>
      </c>
    </row>
    <row r="366" spans="1:13" x14ac:dyDescent="0.25">
      <c r="A366" t="s">
        <v>528</v>
      </c>
      <c r="B366" s="29">
        <v>56298</v>
      </c>
      <c r="C366" s="29">
        <v>127</v>
      </c>
      <c r="D366" s="29">
        <v>396</v>
      </c>
      <c r="E366" s="29">
        <v>2667</v>
      </c>
      <c r="F366" s="29">
        <v>51650</v>
      </c>
      <c r="G366" s="29">
        <v>1421</v>
      </c>
      <c r="H366" s="29">
        <v>37</v>
      </c>
      <c r="I366" s="29">
        <v>0.225733634311512</v>
      </c>
      <c r="J366" s="29">
        <v>0.703862355805975</v>
      </c>
      <c r="K366" s="29">
        <v>4.7404063205417604</v>
      </c>
      <c r="L366" s="29">
        <v>91.804269387319806</v>
      </c>
      <c r="M366" s="29">
        <v>2.52572830202093</v>
      </c>
    </row>
    <row r="367" spans="1:13" x14ac:dyDescent="0.25">
      <c r="A367" t="s">
        <v>1953</v>
      </c>
      <c r="B367" s="29">
        <v>7</v>
      </c>
      <c r="C367" s="29" t="s">
        <v>2072</v>
      </c>
      <c r="D367" s="29" t="s">
        <v>2072</v>
      </c>
      <c r="E367" s="29" t="s">
        <v>2072</v>
      </c>
      <c r="F367" s="29">
        <v>7</v>
      </c>
      <c r="G367" s="29" t="s">
        <v>2072</v>
      </c>
      <c r="H367" s="29" t="s">
        <v>2072</v>
      </c>
      <c r="I367" s="29" t="s">
        <v>2072</v>
      </c>
      <c r="J367" s="29" t="s">
        <v>2072</v>
      </c>
      <c r="K367" s="29" t="s">
        <v>2072</v>
      </c>
      <c r="L367" s="29">
        <v>100</v>
      </c>
      <c r="M367" s="29" t="s">
        <v>2072</v>
      </c>
    </row>
    <row r="368" spans="1:13" x14ac:dyDescent="0.25">
      <c r="A368" t="s">
        <v>1954</v>
      </c>
      <c r="B368" s="29">
        <v>7</v>
      </c>
      <c r="C368" s="29" t="s">
        <v>2072</v>
      </c>
      <c r="D368" s="29" t="s">
        <v>2072</v>
      </c>
      <c r="E368" s="29" t="s">
        <v>2072</v>
      </c>
      <c r="F368" s="29">
        <v>7</v>
      </c>
      <c r="G368" s="29" t="s">
        <v>2072</v>
      </c>
      <c r="H368" s="29" t="s">
        <v>2072</v>
      </c>
      <c r="I368" s="29" t="s">
        <v>2072</v>
      </c>
      <c r="J368" s="29" t="s">
        <v>2072</v>
      </c>
      <c r="K368" s="29" t="s">
        <v>2072</v>
      </c>
      <c r="L368" s="29">
        <v>100</v>
      </c>
      <c r="M368" s="29" t="s">
        <v>2072</v>
      </c>
    </row>
    <row r="369" spans="1:13" x14ac:dyDescent="0.25">
      <c r="A369" t="s">
        <v>529</v>
      </c>
      <c r="B369" s="29">
        <v>3591</v>
      </c>
      <c r="C369" s="29">
        <v>17</v>
      </c>
      <c r="D369" s="29">
        <v>32</v>
      </c>
      <c r="E369" s="29">
        <v>219</v>
      </c>
      <c r="F369" s="29">
        <v>3284</v>
      </c>
      <c r="G369" s="29">
        <v>39</v>
      </c>
      <c r="H369" s="29" t="s">
        <v>2072</v>
      </c>
      <c r="I369" s="29">
        <v>0.473405736563631</v>
      </c>
      <c r="J369" s="29">
        <v>0.89111668059036397</v>
      </c>
      <c r="K369" s="29">
        <v>6.0985797827903001</v>
      </c>
      <c r="L369" s="29">
        <v>91.450849345586093</v>
      </c>
      <c r="M369" s="29">
        <v>1.0860484544694999</v>
      </c>
    </row>
    <row r="370" spans="1:13" x14ac:dyDescent="0.25">
      <c r="A370" t="s">
        <v>530</v>
      </c>
      <c r="B370" s="29">
        <v>111</v>
      </c>
      <c r="C370" s="29">
        <v>5</v>
      </c>
      <c r="D370" s="29">
        <v>4</v>
      </c>
      <c r="E370" s="29">
        <v>46</v>
      </c>
      <c r="F370" s="29">
        <v>56</v>
      </c>
      <c r="G370" s="29" t="s">
        <v>2072</v>
      </c>
      <c r="H370" s="29" t="s">
        <v>2072</v>
      </c>
      <c r="I370" s="29">
        <v>4.5045045045045002</v>
      </c>
      <c r="J370" s="29">
        <v>3.6036036036036001</v>
      </c>
      <c r="K370" s="29">
        <v>41.441441441441398</v>
      </c>
      <c r="L370" s="29">
        <v>50.450450450450397</v>
      </c>
      <c r="M370" s="29" t="s">
        <v>2072</v>
      </c>
    </row>
    <row r="371" spans="1:13" x14ac:dyDescent="0.25">
      <c r="A371" t="s">
        <v>531</v>
      </c>
      <c r="B371" s="29">
        <v>3480</v>
      </c>
      <c r="C371" s="29">
        <v>12</v>
      </c>
      <c r="D371" s="29">
        <v>28</v>
      </c>
      <c r="E371" s="29">
        <v>173</v>
      </c>
      <c r="F371" s="29">
        <v>3228</v>
      </c>
      <c r="G371" s="29">
        <v>39</v>
      </c>
      <c r="H371" s="29" t="s">
        <v>2072</v>
      </c>
      <c r="I371" s="29">
        <v>0.34482758620689602</v>
      </c>
      <c r="J371" s="29">
        <v>0.80459770114942497</v>
      </c>
      <c r="K371" s="29">
        <v>4.9712643678160902</v>
      </c>
      <c r="L371" s="29">
        <v>92.758620689655103</v>
      </c>
      <c r="M371" s="29">
        <v>1.1206896551724099</v>
      </c>
    </row>
    <row r="372" spans="1:13" x14ac:dyDescent="0.25">
      <c r="A372" t="s">
        <v>532</v>
      </c>
      <c r="B372" s="29">
        <v>1171</v>
      </c>
      <c r="C372" s="29">
        <v>3</v>
      </c>
      <c r="D372" s="29">
        <v>4</v>
      </c>
      <c r="E372" s="29">
        <v>70</v>
      </c>
      <c r="F372" s="29">
        <v>1069</v>
      </c>
      <c r="G372" s="29">
        <v>25</v>
      </c>
      <c r="H372" s="29" t="s">
        <v>2072</v>
      </c>
      <c r="I372" s="29">
        <v>0.25619128949615699</v>
      </c>
      <c r="J372" s="29">
        <v>0.34158838599487601</v>
      </c>
      <c r="K372" s="29">
        <v>5.9777967549103304</v>
      </c>
      <c r="L372" s="29">
        <v>91.2894961571306</v>
      </c>
      <c r="M372" s="29">
        <v>2.1349274124679698</v>
      </c>
    </row>
    <row r="373" spans="1:13" x14ac:dyDescent="0.25">
      <c r="A373" t="s">
        <v>533</v>
      </c>
      <c r="B373" s="29">
        <v>26</v>
      </c>
      <c r="C373" s="29">
        <v>2</v>
      </c>
      <c r="D373" s="29">
        <v>2</v>
      </c>
      <c r="E373" s="29">
        <v>10</v>
      </c>
      <c r="F373" s="29">
        <v>12</v>
      </c>
      <c r="G373" s="29" t="s">
        <v>2072</v>
      </c>
      <c r="H373" s="29" t="s">
        <v>2072</v>
      </c>
      <c r="I373" s="29">
        <v>7.6923076923076898</v>
      </c>
      <c r="J373" s="29">
        <v>7.6923076923076898</v>
      </c>
      <c r="K373" s="29">
        <v>38.461538461538403</v>
      </c>
      <c r="L373" s="29">
        <v>46.153846153846096</v>
      </c>
      <c r="M373" s="29" t="s">
        <v>2072</v>
      </c>
    </row>
    <row r="374" spans="1:13" x14ac:dyDescent="0.25">
      <c r="A374" t="s">
        <v>534</v>
      </c>
      <c r="B374" s="29">
        <v>1145</v>
      </c>
      <c r="C374" s="29">
        <v>1</v>
      </c>
      <c r="D374" s="29">
        <v>2</v>
      </c>
      <c r="E374" s="29">
        <v>60</v>
      </c>
      <c r="F374" s="29">
        <v>1057</v>
      </c>
      <c r="G374" s="29">
        <v>25</v>
      </c>
      <c r="H374" s="29" t="s">
        <v>2072</v>
      </c>
      <c r="I374" s="29">
        <v>8.7336244541484698E-2</v>
      </c>
      <c r="J374" s="29">
        <v>0.17467248908296901</v>
      </c>
      <c r="K374" s="29">
        <v>5.2401746724890801</v>
      </c>
      <c r="L374" s="29">
        <v>92.314410480349295</v>
      </c>
      <c r="M374" s="29">
        <v>2.1834061135371101</v>
      </c>
    </row>
    <row r="375" spans="1:13" x14ac:dyDescent="0.25">
      <c r="A375" t="s">
        <v>535</v>
      </c>
      <c r="B375" s="29">
        <v>1350</v>
      </c>
      <c r="C375" s="29" t="s">
        <v>2072</v>
      </c>
      <c r="D375" s="29">
        <v>8</v>
      </c>
      <c r="E375" s="29">
        <v>87</v>
      </c>
      <c r="F375" s="29">
        <v>1240</v>
      </c>
      <c r="G375" s="29">
        <v>14</v>
      </c>
      <c r="H375" s="29">
        <v>1</v>
      </c>
      <c r="I375" s="29" t="s">
        <v>2072</v>
      </c>
      <c r="J375" s="29">
        <v>0.59303187546330605</v>
      </c>
      <c r="K375" s="29">
        <v>6.4492216456634504</v>
      </c>
      <c r="L375" s="29">
        <v>91.919940696812404</v>
      </c>
      <c r="M375" s="29">
        <v>1.03780578206078</v>
      </c>
    </row>
    <row r="376" spans="1:13" x14ac:dyDescent="0.25">
      <c r="A376" t="s">
        <v>536</v>
      </c>
      <c r="B376" s="29">
        <v>48</v>
      </c>
      <c r="C376" s="29" t="s">
        <v>2072</v>
      </c>
      <c r="D376" s="29">
        <v>2</v>
      </c>
      <c r="E376" s="29">
        <v>26</v>
      </c>
      <c r="F376" s="29">
        <v>20</v>
      </c>
      <c r="G376" s="29" t="s">
        <v>2072</v>
      </c>
      <c r="H376" s="29" t="s">
        <v>2072</v>
      </c>
      <c r="I376" s="29" t="s">
        <v>2072</v>
      </c>
      <c r="J376" s="29">
        <v>4.1666666666666599</v>
      </c>
      <c r="K376" s="29">
        <v>54.1666666666666</v>
      </c>
      <c r="L376" s="29">
        <v>41.6666666666666</v>
      </c>
      <c r="M376" s="29" t="s">
        <v>2072</v>
      </c>
    </row>
    <row r="377" spans="1:13" x14ac:dyDescent="0.25">
      <c r="A377" t="s">
        <v>537</v>
      </c>
      <c r="B377" s="29">
        <v>1302</v>
      </c>
      <c r="C377" s="29" t="s">
        <v>2072</v>
      </c>
      <c r="D377" s="29">
        <v>6</v>
      </c>
      <c r="E377" s="29">
        <v>61</v>
      </c>
      <c r="F377" s="29">
        <v>1220</v>
      </c>
      <c r="G377" s="29">
        <v>14</v>
      </c>
      <c r="H377" s="29">
        <v>1</v>
      </c>
      <c r="I377" s="29" t="s">
        <v>2072</v>
      </c>
      <c r="J377" s="29">
        <v>0.46118370484242799</v>
      </c>
      <c r="K377" s="29">
        <v>4.6887009992313597</v>
      </c>
      <c r="L377" s="29">
        <v>93.774019984627202</v>
      </c>
      <c r="M377" s="29">
        <v>1.0760953112989999</v>
      </c>
    </row>
    <row r="378" spans="1:13" x14ac:dyDescent="0.25">
      <c r="A378" t="s">
        <v>538</v>
      </c>
      <c r="B378" s="29">
        <v>3527</v>
      </c>
      <c r="C378" s="29">
        <v>22</v>
      </c>
      <c r="D378" s="29">
        <v>29</v>
      </c>
      <c r="E378" s="29">
        <v>223</v>
      </c>
      <c r="F378" s="29">
        <v>3198</v>
      </c>
      <c r="G378" s="29">
        <v>41</v>
      </c>
      <c r="H378" s="29">
        <v>14</v>
      </c>
      <c r="I378" s="29">
        <v>0.62624537432393901</v>
      </c>
      <c r="J378" s="29">
        <v>0.82550526615428399</v>
      </c>
      <c r="K378" s="29">
        <v>6.3478508397381104</v>
      </c>
      <c r="L378" s="29">
        <v>91.033304867634499</v>
      </c>
      <c r="M378" s="29">
        <v>1.1670936521491599</v>
      </c>
    </row>
    <row r="379" spans="1:13" x14ac:dyDescent="0.25">
      <c r="A379" t="s">
        <v>539</v>
      </c>
      <c r="B379" s="29">
        <v>113</v>
      </c>
      <c r="C379" s="29">
        <v>4</v>
      </c>
      <c r="D379" s="29">
        <v>10</v>
      </c>
      <c r="E379" s="29">
        <v>57</v>
      </c>
      <c r="F379" s="29">
        <v>42</v>
      </c>
      <c r="G379" s="29" t="s">
        <v>2072</v>
      </c>
      <c r="H379" s="29" t="s">
        <v>2072</v>
      </c>
      <c r="I379" s="29">
        <v>3.5398230088495501</v>
      </c>
      <c r="J379" s="29">
        <v>8.8495575221238898</v>
      </c>
      <c r="K379" s="29">
        <v>50.442477876106103</v>
      </c>
      <c r="L379" s="29">
        <v>37.1681415929203</v>
      </c>
      <c r="M379" s="29" t="s">
        <v>2072</v>
      </c>
    </row>
    <row r="380" spans="1:13" x14ac:dyDescent="0.25">
      <c r="A380" t="s">
        <v>540</v>
      </c>
      <c r="B380" s="29">
        <v>3414</v>
      </c>
      <c r="C380" s="29">
        <v>18</v>
      </c>
      <c r="D380" s="29">
        <v>19</v>
      </c>
      <c r="E380" s="29">
        <v>166</v>
      </c>
      <c r="F380" s="29">
        <v>3156</v>
      </c>
      <c r="G380" s="29">
        <v>41</v>
      </c>
      <c r="H380" s="29">
        <v>14</v>
      </c>
      <c r="I380" s="29">
        <v>0.52941176470588203</v>
      </c>
      <c r="J380" s="29">
        <v>0.55882352941176405</v>
      </c>
      <c r="K380" s="29">
        <v>4.8823529411764701</v>
      </c>
      <c r="L380" s="29">
        <v>92.823529411764696</v>
      </c>
      <c r="M380" s="29">
        <v>1.20588235294117</v>
      </c>
    </row>
    <row r="381" spans="1:13" x14ac:dyDescent="0.25">
      <c r="A381" t="s">
        <v>541</v>
      </c>
      <c r="B381" s="29">
        <v>3170</v>
      </c>
      <c r="C381" s="29">
        <v>4</v>
      </c>
      <c r="D381" s="29">
        <v>25</v>
      </c>
      <c r="E381" s="29">
        <v>173</v>
      </c>
      <c r="F381" s="29">
        <v>2872</v>
      </c>
      <c r="G381" s="29">
        <v>95</v>
      </c>
      <c r="H381" s="29">
        <v>1</v>
      </c>
      <c r="I381" s="29">
        <v>0.12622278321236899</v>
      </c>
      <c r="J381" s="29">
        <v>0.78889239507731101</v>
      </c>
      <c r="K381" s="29">
        <v>5.4591353739349904</v>
      </c>
      <c r="L381" s="29">
        <v>90.627958346481506</v>
      </c>
      <c r="M381" s="29">
        <v>2.9977911012937799</v>
      </c>
    </row>
    <row r="382" spans="1:13" x14ac:dyDescent="0.25">
      <c r="A382" t="s">
        <v>542</v>
      </c>
      <c r="B382" s="29">
        <v>76</v>
      </c>
      <c r="C382" s="29" t="s">
        <v>2072</v>
      </c>
      <c r="D382" s="29">
        <v>2</v>
      </c>
      <c r="E382" s="29">
        <v>38</v>
      </c>
      <c r="F382" s="29">
        <v>36</v>
      </c>
      <c r="G382" s="29" t="s">
        <v>2072</v>
      </c>
      <c r="H382" s="29" t="s">
        <v>2072</v>
      </c>
      <c r="I382" s="29" t="s">
        <v>2072</v>
      </c>
      <c r="J382" s="29">
        <v>2.6315789473684199</v>
      </c>
      <c r="K382" s="29">
        <v>50</v>
      </c>
      <c r="L382" s="29">
        <v>47.368421052631497</v>
      </c>
      <c r="M382" s="29" t="s">
        <v>2072</v>
      </c>
    </row>
    <row r="383" spans="1:13" x14ac:dyDescent="0.25">
      <c r="A383" t="s">
        <v>543</v>
      </c>
      <c r="B383" s="29">
        <v>3094</v>
      </c>
      <c r="C383" s="29">
        <v>4</v>
      </c>
      <c r="D383" s="29">
        <v>23</v>
      </c>
      <c r="E383" s="29">
        <v>135</v>
      </c>
      <c r="F383" s="29">
        <v>2836</v>
      </c>
      <c r="G383" s="29">
        <v>95</v>
      </c>
      <c r="H383" s="29">
        <v>1</v>
      </c>
      <c r="I383" s="29">
        <v>0.129324280633688</v>
      </c>
      <c r="J383" s="29">
        <v>0.74361461364371095</v>
      </c>
      <c r="K383" s="29">
        <v>4.3646944713869997</v>
      </c>
      <c r="L383" s="29">
        <v>91.690914969285402</v>
      </c>
      <c r="M383" s="29">
        <v>3.0714516650501098</v>
      </c>
    </row>
    <row r="384" spans="1:13" x14ac:dyDescent="0.25">
      <c r="A384" t="s">
        <v>544</v>
      </c>
      <c r="B384" s="29">
        <v>6384</v>
      </c>
      <c r="C384" s="29">
        <v>17</v>
      </c>
      <c r="D384" s="29">
        <v>41</v>
      </c>
      <c r="E384" s="29">
        <v>418</v>
      </c>
      <c r="F384" s="29">
        <v>5729</v>
      </c>
      <c r="G384" s="29">
        <v>158</v>
      </c>
      <c r="H384" s="29">
        <v>21</v>
      </c>
      <c r="I384" s="29">
        <v>0.26716957410026698</v>
      </c>
      <c r="J384" s="29">
        <v>0.64435014930064405</v>
      </c>
      <c r="K384" s="29">
        <v>6.5692283514065597</v>
      </c>
      <c r="L384" s="29">
        <v>90.036146471790005</v>
      </c>
      <c r="M384" s="29">
        <v>2.4831054534024801</v>
      </c>
    </row>
    <row r="385" spans="1:13" x14ac:dyDescent="0.25">
      <c r="A385" t="s">
        <v>545</v>
      </c>
      <c r="B385" s="29">
        <v>186</v>
      </c>
      <c r="C385" s="29" t="s">
        <v>2072</v>
      </c>
      <c r="D385" s="29">
        <v>6</v>
      </c>
      <c r="E385" s="29">
        <v>104</v>
      </c>
      <c r="F385" s="29">
        <v>76</v>
      </c>
      <c r="G385" s="29" t="s">
        <v>2072</v>
      </c>
      <c r="H385" s="29" t="s">
        <v>2072</v>
      </c>
      <c r="I385" s="29" t="s">
        <v>2072</v>
      </c>
      <c r="J385" s="29">
        <v>3.2258064516128999</v>
      </c>
      <c r="K385" s="29">
        <v>55.913978494623599</v>
      </c>
      <c r="L385" s="29">
        <v>40.860215053763397</v>
      </c>
      <c r="M385" s="29" t="s">
        <v>2072</v>
      </c>
    </row>
    <row r="386" spans="1:13" x14ac:dyDescent="0.25">
      <c r="A386" t="s">
        <v>546</v>
      </c>
      <c r="B386" s="29">
        <v>6198</v>
      </c>
      <c r="C386" s="29">
        <v>17</v>
      </c>
      <c r="D386" s="29">
        <v>35</v>
      </c>
      <c r="E386" s="29">
        <v>314</v>
      </c>
      <c r="F386" s="29">
        <v>5653</v>
      </c>
      <c r="G386" s="29">
        <v>158</v>
      </c>
      <c r="H386" s="29">
        <v>21</v>
      </c>
      <c r="I386" s="29">
        <v>0.27521450542334402</v>
      </c>
      <c r="J386" s="29">
        <v>0.56661809940100305</v>
      </c>
      <c r="K386" s="29">
        <v>5.08337380605471</v>
      </c>
      <c r="L386" s="29">
        <v>91.516917597539205</v>
      </c>
      <c r="M386" s="29">
        <v>2.5578759915816698</v>
      </c>
    </row>
    <row r="387" spans="1:13" x14ac:dyDescent="0.25">
      <c r="A387" t="s">
        <v>547</v>
      </c>
      <c r="B387" s="29">
        <v>15604</v>
      </c>
      <c r="C387" s="29">
        <v>56</v>
      </c>
      <c r="D387" s="29">
        <v>133</v>
      </c>
      <c r="E387" s="29">
        <v>1057</v>
      </c>
      <c r="F387" s="29">
        <v>14016</v>
      </c>
      <c r="G387" s="29">
        <v>318</v>
      </c>
      <c r="H387" s="29">
        <v>24</v>
      </c>
      <c r="I387" s="29">
        <v>0.35943517329910102</v>
      </c>
      <c r="J387" s="29">
        <v>0.85365853658536595</v>
      </c>
      <c r="K387" s="29">
        <v>6.7843388960205298</v>
      </c>
      <c r="L387" s="29">
        <v>89.961489088574993</v>
      </c>
      <c r="M387" s="29">
        <v>2.04107830551989</v>
      </c>
    </row>
    <row r="388" spans="1:13" x14ac:dyDescent="0.25">
      <c r="A388" t="s">
        <v>548</v>
      </c>
      <c r="B388" s="29">
        <v>469</v>
      </c>
      <c r="C388" s="29">
        <v>15</v>
      </c>
      <c r="D388" s="29">
        <v>32</v>
      </c>
      <c r="E388" s="29">
        <v>230</v>
      </c>
      <c r="F388" s="29">
        <v>192</v>
      </c>
      <c r="G388" s="29" t="s">
        <v>2072</v>
      </c>
      <c r="H388" s="29" t="s">
        <v>2072</v>
      </c>
      <c r="I388" s="29">
        <v>3.19829424307036</v>
      </c>
      <c r="J388" s="29">
        <v>6.8230277185501</v>
      </c>
      <c r="K388" s="29">
        <v>49.040511727078801</v>
      </c>
      <c r="L388" s="29">
        <v>40.938166311300598</v>
      </c>
      <c r="M388" s="29" t="s">
        <v>2072</v>
      </c>
    </row>
    <row r="389" spans="1:13" x14ac:dyDescent="0.25">
      <c r="A389" t="s">
        <v>549</v>
      </c>
      <c r="B389" s="29">
        <v>15135</v>
      </c>
      <c r="C389" s="29">
        <v>41</v>
      </c>
      <c r="D389" s="29">
        <v>101</v>
      </c>
      <c r="E389" s="29">
        <v>827</v>
      </c>
      <c r="F389" s="29">
        <v>13824</v>
      </c>
      <c r="G389" s="29">
        <v>318</v>
      </c>
      <c r="H389" s="29">
        <v>24</v>
      </c>
      <c r="I389" s="29">
        <v>0.271325524452385</v>
      </c>
      <c r="J389" s="29">
        <v>0.66838726755343703</v>
      </c>
      <c r="K389" s="29">
        <v>5.4728343590761597</v>
      </c>
      <c r="L389" s="29">
        <v>91.4830256104824</v>
      </c>
      <c r="M389" s="29">
        <v>2.1044272384355698</v>
      </c>
    </row>
    <row r="390" spans="1:13" x14ac:dyDescent="0.25">
      <c r="A390" t="s">
        <v>550</v>
      </c>
      <c r="B390" s="29">
        <v>2391</v>
      </c>
      <c r="C390" s="29">
        <v>4</v>
      </c>
      <c r="D390" s="29">
        <v>21</v>
      </c>
      <c r="E390" s="29">
        <v>122</v>
      </c>
      <c r="F390" s="29">
        <v>2171</v>
      </c>
      <c r="G390" s="29">
        <v>73</v>
      </c>
      <c r="H390" s="29" t="s">
        <v>2072</v>
      </c>
      <c r="I390" s="29">
        <v>0.16729401923881199</v>
      </c>
      <c r="J390" s="29">
        <v>0.87829360100376397</v>
      </c>
      <c r="K390" s="29">
        <v>5.1024675867837699</v>
      </c>
      <c r="L390" s="29">
        <v>90.798828941865295</v>
      </c>
      <c r="M390" s="29">
        <v>3.0531158511083198</v>
      </c>
    </row>
    <row r="391" spans="1:13" x14ac:dyDescent="0.25">
      <c r="A391" t="s">
        <v>551</v>
      </c>
      <c r="B391" s="29">
        <v>55</v>
      </c>
      <c r="C391" s="29">
        <v>2</v>
      </c>
      <c r="D391" s="29">
        <v>2</v>
      </c>
      <c r="E391" s="29">
        <v>27</v>
      </c>
      <c r="F391" s="29">
        <v>24</v>
      </c>
      <c r="G391" s="29" t="s">
        <v>2072</v>
      </c>
      <c r="H391" s="29" t="s">
        <v>2072</v>
      </c>
      <c r="I391" s="29">
        <v>3.63636363636363</v>
      </c>
      <c r="J391" s="29">
        <v>3.63636363636363</v>
      </c>
      <c r="K391" s="29">
        <v>49.090909090909001</v>
      </c>
      <c r="L391" s="29">
        <v>43.636363636363598</v>
      </c>
      <c r="M391" s="29" t="s">
        <v>2072</v>
      </c>
    </row>
    <row r="392" spans="1:13" x14ac:dyDescent="0.25">
      <c r="A392" t="s">
        <v>552</v>
      </c>
      <c r="B392" s="29">
        <v>2336</v>
      </c>
      <c r="C392" s="29">
        <v>2</v>
      </c>
      <c r="D392" s="29">
        <v>19</v>
      </c>
      <c r="E392" s="29">
        <v>95</v>
      </c>
      <c r="F392" s="29">
        <v>2147</v>
      </c>
      <c r="G392" s="29">
        <v>73</v>
      </c>
      <c r="H392" s="29" t="s">
        <v>2072</v>
      </c>
      <c r="I392" s="29">
        <v>8.5616438356164296E-2</v>
      </c>
      <c r="J392" s="29">
        <v>0.81335616438356095</v>
      </c>
      <c r="K392" s="29">
        <v>4.0667808219178001</v>
      </c>
      <c r="L392" s="29">
        <v>91.909246575342394</v>
      </c>
      <c r="M392" s="29">
        <v>3.125</v>
      </c>
    </row>
    <row r="393" spans="1:13" x14ac:dyDescent="0.25">
      <c r="A393" t="s">
        <v>553</v>
      </c>
      <c r="B393" s="29">
        <v>4812</v>
      </c>
      <c r="C393" s="29">
        <v>18</v>
      </c>
      <c r="D393" s="29">
        <v>39</v>
      </c>
      <c r="E393" s="29">
        <v>296</v>
      </c>
      <c r="F393" s="29">
        <v>4416</v>
      </c>
      <c r="G393" s="29">
        <v>43</v>
      </c>
      <c r="H393" s="29" t="s">
        <v>2072</v>
      </c>
      <c r="I393" s="29">
        <v>0.37406483790523598</v>
      </c>
      <c r="J393" s="29">
        <v>0.810473815461346</v>
      </c>
      <c r="K393" s="29">
        <v>6.1512884455527796</v>
      </c>
      <c r="L393" s="29">
        <v>91.770573566084707</v>
      </c>
      <c r="M393" s="29">
        <v>0.89359933499584299</v>
      </c>
    </row>
    <row r="394" spans="1:13" x14ac:dyDescent="0.25">
      <c r="A394" t="s">
        <v>554</v>
      </c>
      <c r="B394" s="29">
        <v>134</v>
      </c>
      <c r="C394" s="29" t="s">
        <v>2072</v>
      </c>
      <c r="D394" s="29">
        <v>10</v>
      </c>
      <c r="E394" s="29">
        <v>68</v>
      </c>
      <c r="F394" s="29">
        <v>56</v>
      </c>
      <c r="G394" s="29" t="s">
        <v>2072</v>
      </c>
      <c r="H394" s="29" t="s">
        <v>2072</v>
      </c>
      <c r="I394" s="29" t="s">
        <v>2072</v>
      </c>
      <c r="J394" s="29">
        <v>7.4626865671641696</v>
      </c>
      <c r="K394" s="29">
        <v>50.746268656716403</v>
      </c>
      <c r="L394" s="29">
        <v>41.791044776119399</v>
      </c>
      <c r="M394" s="29" t="s">
        <v>2072</v>
      </c>
    </row>
    <row r="395" spans="1:13" x14ac:dyDescent="0.25">
      <c r="A395" t="s">
        <v>555</v>
      </c>
      <c r="B395" s="29">
        <v>4678</v>
      </c>
      <c r="C395" s="29">
        <v>18</v>
      </c>
      <c r="D395" s="29">
        <v>29</v>
      </c>
      <c r="E395" s="29">
        <v>228</v>
      </c>
      <c r="F395" s="29">
        <v>4360</v>
      </c>
      <c r="G395" s="29">
        <v>43</v>
      </c>
      <c r="H395" s="29" t="s">
        <v>2072</v>
      </c>
      <c r="I395" s="29">
        <v>0.384779820436083</v>
      </c>
      <c r="J395" s="29">
        <v>0.61992304403591203</v>
      </c>
      <c r="K395" s="29">
        <v>4.8738777255237196</v>
      </c>
      <c r="L395" s="29">
        <v>93.202223172295803</v>
      </c>
      <c r="M395" s="29">
        <v>0.91919623770842196</v>
      </c>
    </row>
    <row r="396" spans="1:13" x14ac:dyDescent="0.25">
      <c r="A396" t="s">
        <v>556</v>
      </c>
      <c r="B396" s="29">
        <v>9445</v>
      </c>
      <c r="C396" s="29">
        <v>15</v>
      </c>
      <c r="D396" s="29">
        <v>59</v>
      </c>
      <c r="E396" s="29">
        <v>476</v>
      </c>
      <c r="F396" s="29">
        <v>8471</v>
      </c>
      <c r="G396" s="29">
        <v>420</v>
      </c>
      <c r="H396" s="29">
        <v>4</v>
      </c>
      <c r="I396" s="29">
        <v>0.15888147442008199</v>
      </c>
      <c r="J396" s="29">
        <v>0.62493379938565796</v>
      </c>
      <c r="K396" s="29">
        <v>5.0418387882639504</v>
      </c>
      <c r="L396" s="29">
        <v>89.7256646541679</v>
      </c>
      <c r="M396" s="29">
        <v>4.4486812837623102</v>
      </c>
    </row>
    <row r="397" spans="1:13" x14ac:dyDescent="0.25">
      <c r="A397" t="s">
        <v>557</v>
      </c>
      <c r="B397" s="29">
        <v>254</v>
      </c>
      <c r="C397" s="29">
        <v>4</v>
      </c>
      <c r="D397" s="29">
        <v>8</v>
      </c>
      <c r="E397" s="29">
        <v>109</v>
      </c>
      <c r="F397" s="29">
        <v>133</v>
      </c>
      <c r="G397" s="29" t="s">
        <v>2072</v>
      </c>
      <c r="H397" s="29" t="s">
        <v>2072</v>
      </c>
      <c r="I397" s="29">
        <v>1.57480314960629</v>
      </c>
      <c r="J397" s="29">
        <v>3.1496062992125902</v>
      </c>
      <c r="K397" s="29">
        <v>42.913385826771602</v>
      </c>
      <c r="L397" s="29">
        <v>52.362204724409402</v>
      </c>
      <c r="M397" s="29" t="s">
        <v>2072</v>
      </c>
    </row>
    <row r="398" spans="1:13" x14ac:dyDescent="0.25">
      <c r="A398" t="s">
        <v>558</v>
      </c>
      <c r="B398" s="29">
        <v>9191</v>
      </c>
      <c r="C398" s="29">
        <v>11</v>
      </c>
      <c r="D398" s="29">
        <v>51</v>
      </c>
      <c r="E398" s="29">
        <v>367</v>
      </c>
      <c r="F398" s="29">
        <v>8338</v>
      </c>
      <c r="G398" s="29">
        <v>420</v>
      </c>
      <c r="H398" s="29">
        <v>4</v>
      </c>
      <c r="I398" s="29">
        <v>0.119734407314683</v>
      </c>
      <c r="J398" s="29">
        <v>0.555132252095352</v>
      </c>
      <c r="K398" s="29">
        <v>3.9947752258626301</v>
      </c>
      <c r="L398" s="29">
        <v>90.758680744530295</v>
      </c>
      <c r="M398" s="29">
        <v>4.5716773701970101</v>
      </c>
    </row>
    <row r="399" spans="1:13" x14ac:dyDescent="0.25">
      <c r="A399" t="s">
        <v>559</v>
      </c>
      <c r="B399" s="29">
        <v>143</v>
      </c>
      <c r="C399" s="29" t="s">
        <v>2072</v>
      </c>
      <c r="D399" s="29" t="s">
        <v>2072</v>
      </c>
      <c r="E399" s="29">
        <v>3</v>
      </c>
      <c r="F399" s="29">
        <v>138</v>
      </c>
      <c r="G399" s="29">
        <v>2</v>
      </c>
      <c r="H399" s="29" t="s">
        <v>2072</v>
      </c>
      <c r="I399" s="29" t="s">
        <v>2072</v>
      </c>
      <c r="J399" s="29" t="s">
        <v>2072</v>
      </c>
      <c r="K399" s="29">
        <v>2.0979020979020899</v>
      </c>
      <c r="L399" s="29">
        <v>96.503496503496507</v>
      </c>
      <c r="M399" s="29">
        <v>1.3986013986013901</v>
      </c>
    </row>
    <row r="400" spans="1:13" x14ac:dyDescent="0.25">
      <c r="A400" t="s">
        <v>560</v>
      </c>
      <c r="B400" s="29">
        <v>143</v>
      </c>
      <c r="C400" s="29" t="s">
        <v>2072</v>
      </c>
      <c r="D400" s="29" t="s">
        <v>2072</v>
      </c>
      <c r="E400" s="29">
        <v>3</v>
      </c>
      <c r="F400" s="29">
        <v>138</v>
      </c>
      <c r="G400" s="29">
        <v>2</v>
      </c>
      <c r="H400" s="29" t="s">
        <v>2072</v>
      </c>
      <c r="I400" s="29" t="s">
        <v>2072</v>
      </c>
      <c r="J400" s="29" t="s">
        <v>2072</v>
      </c>
      <c r="K400" s="29">
        <v>2.0979020979020899</v>
      </c>
      <c r="L400" s="29">
        <v>96.503496503496507</v>
      </c>
      <c r="M400" s="29">
        <v>1.3986013986013901</v>
      </c>
    </row>
    <row r="401" spans="1:13" x14ac:dyDescent="0.25">
      <c r="A401" t="s">
        <v>561</v>
      </c>
      <c r="B401" s="29">
        <v>179</v>
      </c>
      <c r="C401" s="29" t="s">
        <v>2072</v>
      </c>
      <c r="D401" s="29" t="s">
        <v>2072</v>
      </c>
      <c r="E401" s="29">
        <v>3</v>
      </c>
      <c r="F401" s="29">
        <v>172</v>
      </c>
      <c r="G401" s="29">
        <v>4</v>
      </c>
      <c r="H401" s="29" t="s">
        <v>2072</v>
      </c>
      <c r="I401" s="29" t="s">
        <v>2072</v>
      </c>
      <c r="J401" s="29" t="s">
        <v>2072</v>
      </c>
      <c r="K401" s="29">
        <v>1.67597765363128</v>
      </c>
      <c r="L401" s="29">
        <v>96.089385474860293</v>
      </c>
      <c r="M401" s="29">
        <v>2.23463687150837</v>
      </c>
    </row>
    <row r="402" spans="1:13" x14ac:dyDescent="0.25">
      <c r="A402" t="s">
        <v>562</v>
      </c>
      <c r="B402" s="29">
        <v>179</v>
      </c>
      <c r="C402" s="29" t="s">
        <v>2072</v>
      </c>
      <c r="D402" s="29" t="s">
        <v>2072</v>
      </c>
      <c r="E402" s="29">
        <v>3</v>
      </c>
      <c r="F402" s="29">
        <v>172</v>
      </c>
      <c r="G402" s="29">
        <v>4</v>
      </c>
      <c r="H402" s="29" t="s">
        <v>2072</v>
      </c>
      <c r="I402" s="29" t="s">
        <v>2072</v>
      </c>
      <c r="J402" s="29" t="s">
        <v>2072</v>
      </c>
      <c r="K402" s="29">
        <v>1.67597765363128</v>
      </c>
      <c r="L402" s="29">
        <v>96.089385474860293</v>
      </c>
      <c r="M402" s="29">
        <v>2.23463687150837</v>
      </c>
    </row>
    <row r="403" spans="1:13" x14ac:dyDescent="0.25">
      <c r="A403" t="s">
        <v>563</v>
      </c>
      <c r="B403" s="29">
        <v>4438</v>
      </c>
      <c r="C403" s="29">
        <v>21</v>
      </c>
      <c r="D403" s="29">
        <v>35</v>
      </c>
      <c r="E403" s="29">
        <v>324</v>
      </c>
      <c r="F403" s="29">
        <v>3969</v>
      </c>
      <c r="G403" s="29">
        <v>89</v>
      </c>
      <c r="H403" s="29" t="s">
        <v>2072</v>
      </c>
      <c r="I403" s="29">
        <v>0.47318611987381698</v>
      </c>
      <c r="J403" s="29">
        <v>0.78864353312302804</v>
      </c>
      <c r="K403" s="29">
        <v>7.3005858494817399</v>
      </c>
      <c r="L403" s="29">
        <v>89.432176656151398</v>
      </c>
      <c r="M403" s="29">
        <v>2.0054078413699798</v>
      </c>
    </row>
    <row r="404" spans="1:13" x14ac:dyDescent="0.25">
      <c r="A404" t="s">
        <v>564</v>
      </c>
      <c r="B404" s="29">
        <v>140</v>
      </c>
      <c r="C404" s="29">
        <v>12</v>
      </c>
      <c r="D404" s="29">
        <v>8</v>
      </c>
      <c r="E404" s="29">
        <v>74</v>
      </c>
      <c r="F404" s="29">
        <v>46</v>
      </c>
      <c r="G404" s="29" t="s">
        <v>2072</v>
      </c>
      <c r="H404" s="29" t="s">
        <v>2072</v>
      </c>
      <c r="I404" s="29">
        <v>8.5714285714285694</v>
      </c>
      <c r="J404" s="29">
        <v>5.71428571428571</v>
      </c>
      <c r="K404" s="29">
        <v>52.857142857142797</v>
      </c>
      <c r="L404" s="29">
        <v>32.857142857142797</v>
      </c>
      <c r="M404" s="29" t="s">
        <v>2072</v>
      </c>
    </row>
    <row r="405" spans="1:13" x14ac:dyDescent="0.25">
      <c r="A405" t="s">
        <v>565</v>
      </c>
      <c r="B405" s="29">
        <v>4298</v>
      </c>
      <c r="C405" s="29">
        <v>9</v>
      </c>
      <c r="D405" s="29">
        <v>27</v>
      </c>
      <c r="E405" s="29">
        <v>250</v>
      </c>
      <c r="F405" s="29">
        <v>3923</v>
      </c>
      <c r="G405" s="29">
        <v>89</v>
      </c>
      <c r="H405" s="29" t="s">
        <v>2072</v>
      </c>
      <c r="I405" s="29">
        <v>0.209399720800372</v>
      </c>
      <c r="J405" s="29">
        <v>0.62819916240111595</v>
      </c>
      <c r="K405" s="29">
        <v>5.8166589111214497</v>
      </c>
      <c r="L405" s="29">
        <v>91.275011633317803</v>
      </c>
      <c r="M405" s="29">
        <v>2.07073057235923</v>
      </c>
    </row>
    <row r="406" spans="1:13" x14ac:dyDescent="0.25">
      <c r="A406" t="s">
        <v>566</v>
      </c>
      <c r="B406" s="29">
        <v>201</v>
      </c>
      <c r="C406" s="29" t="s">
        <v>2072</v>
      </c>
      <c r="D406" s="29" t="s">
        <v>2072</v>
      </c>
      <c r="E406" s="29">
        <v>6</v>
      </c>
      <c r="F406" s="29">
        <v>194</v>
      </c>
      <c r="G406" s="29">
        <v>1</v>
      </c>
      <c r="H406" s="29" t="s">
        <v>2072</v>
      </c>
      <c r="I406" s="29" t="s">
        <v>2072</v>
      </c>
      <c r="J406" s="29" t="s">
        <v>2072</v>
      </c>
      <c r="K406" s="29">
        <v>2.98507462686567</v>
      </c>
      <c r="L406" s="29">
        <v>96.517412935323307</v>
      </c>
      <c r="M406" s="29">
        <v>0.49751243781094501</v>
      </c>
    </row>
    <row r="407" spans="1:13" x14ac:dyDescent="0.25">
      <c r="A407" t="s">
        <v>567</v>
      </c>
      <c r="B407" s="29">
        <v>6</v>
      </c>
      <c r="C407" s="29" t="s">
        <v>2072</v>
      </c>
      <c r="D407" s="29" t="s">
        <v>2072</v>
      </c>
      <c r="E407" s="29">
        <v>2</v>
      </c>
      <c r="F407" s="29">
        <v>4</v>
      </c>
      <c r="G407" s="29" t="s">
        <v>2072</v>
      </c>
      <c r="H407" s="29" t="s">
        <v>2072</v>
      </c>
      <c r="I407" s="29" t="s">
        <v>2072</v>
      </c>
      <c r="J407" s="29" t="s">
        <v>2072</v>
      </c>
      <c r="K407" s="29">
        <v>33.3333333333333</v>
      </c>
      <c r="L407" s="29">
        <v>66.6666666666666</v>
      </c>
      <c r="M407" s="29" t="s">
        <v>2072</v>
      </c>
    </row>
    <row r="408" spans="1:13" x14ac:dyDescent="0.25">
      <c r="A408" t="s">
        <v>568</v>
      </c>
      <c r="B408" s="29">
        <v>195</v>
      </c>
      <c r="C408" s="29" t="s">
        <v>2072</v>
      </c>
      <c r="D408" s="29" t="s">
        <v>2072</v>
      </c>
      <c r="E408" s="29">
        <v>4</v>
      </c>
      <c r="F408" s="29">
        <v>190</v>
      </c>
      <c r="G408" s="29">
        <v>1</v>
      </c>
      <c r="H408" s="29" t="s">
        <v>2072</v>
      </c>
      <c r="I408" s="29" t="s">
        <v>2072</v>
      </c>
      <c r="J408" s="29" t="s">
        <v>2072</v>
      </c>
      <c r="K408" s="29">
        <v>2.0512820512820502</v>
      </c>
      <c r="L408" s="29">
        <v>97.435897435897402</v>
      </c>
      <c r="M408" s="29">
        <v>0.512820512820512</v>
      </c>
    </row>
    <row r="409" spans="1:13" x14ac:dyDescent="0.25">
      <c r="A409" t="s">
        <v>569</v>
      </c>
      <c r="B409" s="29">
        <v>56406</v>
      </c>
      <c r="C409" s="29">
        <v>177</v>
      </c>
      <c r="D409" s="29">
        <v>426</v>
      </c>
      <c r="E409" s="29">
        <v>3477</v>
      </c>
      <c r="F409" s="29">
        <v>50939</v>
      </c>
      <c r="G409" s="29">
        <v>1322</v>
      </c>
      <c r="H409" s="29">
        <v>65</v>
      </c>
      <c r="I409" s="29">
        <v>0.314158428142915</v>
      </c>
      <c r="J409" s="29">
        <v>0.75611011519142302</v>
      </c>
      <c r="K409" s="29">
        <v>6.1713494613159101</v>
      </c>
      <c r="L409" s="29">
        <v>90.411955769333105</v>
      </c>
      <c r="M409" s="29">
        <v>2.34642622601657</v>
      </c>
    </row>
    <row r="410" spans="1:13" x14ac:dyDescent="0.25">
      <c r="A410" t="s">
        <v>570</v>
      </c>
      <c r="B410" s="29">
        <v>1618</v>
      </c>
      <c r="C410" s="29">
        <v>44</v>
      </c>
      <c r="D410" s="29">
        <v>86</v>
      </c>
      <c r="E410" s="29">
        <v>791</v>
      </c>
      <c r="F410" s="29">
        <v>697</v>
      </c>
      <c r="G410" s="29" t="s">
        <v>2072</v>
      </c>
      <c r="H410" s="29" t="s">
        <v>2072</v>
      </c>
      <c r="I410" s="29">
        <v>2.7194066749072898</v>
      </c>
      <c r="J410" s="29">
        <v>5.3152039555006096</v>
      </c>
      <c r="K410" s="29">
        <v>48.887515451174202</v>
      </c>
      <c r="L410" s="29">
        <v>43.077873918417701</v>
      </c>
      <c r="M410" s="29" t="s">
        <v>2072</v>
      </c>
    </row>
    <row r="411" spans="1:13" x14ac:dyDescent="0.25">
      <c r="A411" t="s">
        <v>571</v>
      </c>
      <c r="B411" s="29">
        <v>54788</v>
      </c>
      <c r="C411" s="29">
        <v>133</v>
      </c>
      <c r="D411" s="29">
        <v>340</v>
      </c>
      <c r="E411" s="29">
        <v>2686</v>
      </c>
      <c r="F411" s="29">
        <v>50242</v>
      </c>
      <c r="G411" s="29">
        <v>1322</v>
      </c>
      <c r="H411" s="29">
        <v>65</v>
      </c>
      <c r="I411" s="29">
        <v>0.24304223087184501</v>
      </c>
      <c r="J411" s="29">
        <v>0.62131096613855197</v>
      </c>
      <c r="K411" s="29">
        <v>4.9083566324945602</v>
      </c>
      <c r="L411" s="29">
        <v>91.811486943332696</v>
      </c>
      <c r="M411" s="29">
        <v>2.4158032271622498</v>
      </c>
    </row>
    <row r="412" spans="1:13" x14ac:dyDescent="0.25">
      <c r="A412" t="s">
        <v>572</v>
      </c>
      <c r="B412" s="29">
        <v>3453</v>
      </c>
      <c r="C412" s="29">
        <v>13</v>
      </c>
      <c r="D412" s="29">
        <v>38</v>
      </c>
      <c r="E412" s="29">
        <v>246</v>
      </c>
      <c r="F412" s="29">
        <v>3101</v>
      </c>
      <c r="G412" s="29">
        <v>55</v>
      </c>
      <c r="H412" s="29" t="s">
        <v>2072</v>
      </c>
      <c r="I412" s="29">
        <v>0.37648421662322601</v>
      </c>
      <c r="J412" s="29">
        <v>1.10049232551404</v>
      </c>
      <c r="K412" s="29">
        <v>7.1242397914856603</v>
      </c>
      <c r="L412" s="29">
        <v>89.8059658268172</v>
      </c>
      <c r="M412" s="29">
        <v>1.5928178395598001</v>
      </c>
    </row>
    <row r="413" spans="1:13" x14ac:dyDescent="0.25">
      <c r="A413" t="s">
        <v>573</v>
      </c>
      <c r="B413" s="29">
        <v>97</v>
      </c>
      <c r="C413" s="29">
        <v>1</v>
      </c>
      <c r="D413" s="29">
        <v>5</v>
      </c>
      <c r="E413" s="29">
        <v>63</v>
      </c>
      <c r="F413" s="29">
        <v>28</v>
      </c>
      <c r="G413" s="29" t="s">
        <v>2072</v>
      </c>
      <c r="H413" s="29" t="s">
        <v>2072</v>
      </c>
      <c r="I413" s="29">
        <v>1.0309278350515401</v>
      </c>
      <c r="J413" s="29">
        <v>5.1546391752577296</v>
      </c>
      <c r="K413" s="29">
        <v>64.948453608247405</v>
      </c>
      <c r="L413" s="29">
        <v>28.8659793814432</v>
      </c>
      <c r="M413" s="29" t="s">
        <v>2072</v>
      </c>
    </row>
    <row r="414" spans="1:13" x14ac:dyDescent="0.25">
      <c r="A414" t="s">
        <v>574</v>
      </c>
      <c r="B414" s="29">
        <v>3356</v>
      </c>
      <c r="C414" s="29">
        <v>12</v>
      </c>
      <c r="D414" s="29">
        <v>33</v>
      </c>
      <c r="E414" s="29">
        <v>183</v>
      </c>
      <c r="F414" s="29">
        <v>3073</v>
      </c>
      <c r="G414" s="29">
        <v>55</v>
      </c>
      <c r="H414" s="29" t="s">
        <v>2072</v>
      </c>
      <c r="I414" s="29">
        <v>0.35756853396901001</v>
      </c>
      <c r="J414" s="29">
        <v>0.98331346841477896</v>
      </c>
      <c r="K414" s="29">
        <v>5.4529201430274101</v>
      </c>
      <c r="L414" s="29">
        <v>91.567342073897393</v>
      </c>
      <c r="M414" s="29">
        <v>1.63885578069129</v>
      </c>
    </row>
    <row r="415" spans="1:13" x14ac:dyDescent="0.25">
      <c r="A415" t="s">
        <v>575</v>
      </c>
      <c r="B415" s="29">
        <v>1126</v>
      </c>
      <c r="C415" s="29" t="s">
        <v>2072</v>
      </c>
      <c r="D415" s="29">
        <v>3</v>
      </c>
      <c r="E415" s="29">
        <v>74</v>
      </c>
      <c r="F415" s="29">
        <v>1031</v>
      </c>
      <c r="G415" s="29">
        <v>18</v>
      </c>
      <c r="H415" s="29" t="s">
        <v>2072</v>
      </c>
      <c r="I415" s="29" t="s">
        <v>2072</v>
      </c>
      <c r="J415" s="29">
        <v>0.26642984014209498</v>
      </c>
      <c r="K415" s="29">
        <v>6.5719360568383598</v>
      </c>
      <c r="L415" s="29">
        <v>91.563055062166896</v>
      </c>
      <c r="M415" s="29">
        <v>1.59857904085257</v>
      </c>
    </row>
    <row r="416" spans="1:13" x14ac:dyDescent="0.25">
      <c r="A416" t="s">
        <v>576</v>
      </c>
      <c r="B416" s="29">
        <v>20</v>
      </c>
      <c r="C416" s="29" t="s">
        <v>2072</v>
      </c>
      <c r="D416" s="29" t="s">
        <v>2072</v>
      </c>
      <c r="E416" s="29">
        <v>12</v>
      </c>
      <c r="F416" s="29">
        <v>8</v>
      </c>
      <c r="G416" s="29" t="s">
        <v>2072</v>
      </c>
      <c r="H416" s="29" t="s">
        <v>2072</v>
      </c>
      <c r="I416" s="29" t="s">
        <v>2072</v>
      </c>
      <c r="J416" s="29" t="s">
        <v>2072</v>
      </c>
      <c r="K416" s="29">
        <v>60</v>
      </c>
      <c r="L416" s="29">
        <v>40</v>
      </c>
      <c r="M416" s="29" t="s">
        <v>2072</v>
      </c>
    </row>
    <row r="417" spans="1:13" x14ac:dyDescent="0.25">
      <c r="A417" t="s">
        <v>577</v>
      </c>
      <c r="B417" s="29">
        <v>1106</v>
      </c>
      <c r="C417" s="29" t="s">
        <v>2072</v>
      </c>
      <c r="D417" s="29">
        <v>3</v>
      </c>
      <c r="E417" s="29">
        <v>62</v>
      </c>
      <c r="F417" s="29">
        <v>1023</v>
      </c>
      <c r="G417" s="29">
        <v>18</v>
      </c>
      <c r="H417" s="29" t="s">
        <v>2072</v>
      </c>
      <c r="I417" s="29" t="s">
        <v>2072</v>
      </c>
      <c r="J417" s="29">
        <v>0.27124773960216902</v>
      </c>
      <c r="K417" s="29">
        <v>5.6057866184448404</v>
      </c>
      <c r="L417" s="29">
        <v>92.495479204339901</v>
      </c>
      <c r="M417" s="29">
        <v>1.62748643761302</v>
      </c>
    </row>
    <row r="418" spans="1:13" x14ac:dyDescent="0.25">
      <c r="A418" t="s">
        <v>578</v>
      </c>
      <c r="B418" s="29">
        <v>1260</v>
      </c>
      <c r="C418" s="29">
        <v>4</v>
      </c>
      <c r="D418" s="29">
        <v>2</v>
      </c>
      <c r="E418" s="29">
        <v>60</v>
      </c>
      <c r="F418" s="29">
        <v>1174</v>
      </c>
      <c r="G418" s="29">
        <v>19</v>
      </c>
      <c r="H418" s="29">
        <v>1</v>
      </c>
      <c r="I418" s="29">
        <v>0.31771247021445498</v>
      </c>
      <c r="J418" s="29">
        <v>0.15885623510722699</v>
      </c>
      <c r="K418" s="29">
        <v>4.7656870532168298</v>
      </c>
      <c r="L418" s="29">
        <v>93.248610007942801</v>
      </c>
      <c r="M418" s="29">
        <v>1.5091342335186599</v>
      </c>
    </row>
    <row r="419" spans="1:13" x14ac:dyDescent="0.25">
      <c r="A419" t="s">
        <v>579</v>
      </c>
      <c r="B419" s="29">
        <v>31</v>
      </c>
      <c r="C419" s="29" t="s">
        <v>2072</v>
      </c>
      <c r="D419" s="29" t="s">
        <v>2072</v>
      </c>
      <c r="E419" s="29">
        <v>16</v>
      </c>
      <c r="F419" s="29">
        <v>15</v>
      </c>
      <c r="G419" s="29" t="s">
        <v>2072</v>
      </c>
      <c r="H419" s="29" t="s">
        <v>2072</v>
      </c>
      <c r="I419" s="29" t="s">
        <v>2072</v>
      </c>
      <c r="J419" s="29" t="s">
        <v>2072</v>
      </c>
      <c r="K419" s="29">
        <v>51.612903225806399</v>
      </c>
      <c r="L419" s="29">
        <v>48.387096774193502</v>
      </c>
      <c r="M419" s="29" t="s">
        <v>2072</v>
      </c>
    </row>
    <row r="420" spans="1:13" x14ac:dyDescent="0.25">
      <c r="A420" t="s">
        <v>580</v>
      </c>
      <c r="B420" s="29">
        <v>1229</v>
      </c>
      <c r="C420" s="29">
        <v>4</v>
      </c>
      <c r="D420" s="29">
        <v>2</v>
      </c>
      <c r="E420" s="29">
        <v>44</v>
      </c>
      <c r="F420" s="29">
        <v>1159</v>
      </c>
      <c r="G420" s="29">
        <v>19</v>
      </c>
      <c r="H420" s="29">
        <v>1</v>
      </c>
      <c r="I420" s="29">
        <v>0.325732899022801</v>
      </c>
      <c r="J420" s="29">
        <v>0.1628664495114</v>
      </c>
      <c r="K420" s="29">
        <v>3.5830618892508102</v>
      </c>
      <c r="L420" s="29">
        <v>94.381107491856596</v>
      </c>
      <c r="M420" s="29">
        <v>1.5472312703583</v>
      </c>
    </row>
    <row r="421" spans="1:13" x14ac:dyDescent="0.25">
      <c r="A421" t="s">
        <v>581</v>
      </c>
      <c r="B421" s="29">
        <v>3477</v>
      </c>
      <c r="C421" s="29">
        <v>16</v>
      </c>
      <c r="D421" s="29">
        <v>27</v>
      </c>
      <c r="E421" s="29">
        <v>202</v>
      </c>
      <c r="F421" s="29">
        <v>3138</v>
      </c>
      <c r="G421" s="29">
        <v>59</v>
      </c>
      <c r="H421" s="29">
        <v>35</v>
      </c>
      <c r="I421" s="29">
        <v>0.46484601975595502</v>
      </c>
      <c r="J421" s="29">
        <v>0.78442765833817496</v>
      </c>
      <c r="K421" s="29">
        <v>5.8686809994189399</v>
      </c>
      <c r="L421" s="29">
        <v>91.167925624636794</v>
      </c>
      <c r="M421" s="29">
        <v>1.7141196978500799</v>
      </c>
    </row>
    <row r="422" spans="1:13" x14ac:dyDescent="0.25">
      <c r="A422" t="s">
        <v>582</v>
      </c>
      <c r="B422" s="29">
        <v>109</v>
      </c>
      <c r="C422" s="29">
        <v>6</v>
      </c>
      <c r="D422" s="29">
        <v>5</v>
      </c>
      <c r="E422" s="29">
        <v>46</v>
      </c>
      <c r="F422" s="29">
        <v>52</v>
      </c>
      <c r="G422" s="29" t="s">
        <v>2072</v>
      </c>
      <c r="H422" s="29" t="s">
        <v>2072</v>
      </c>
      <c r="I422" s="29">
        <v>5.5045871559632999</v>
      </c>
      <c r="J422" s="29">
        <v>4.5871559633027497</v>
      </c>
      <c r="K422" s="29">
        <v>42.201834862385297</v>
      </c>
      <c r="L422" s="29">
        <v>47.706422018348597</v>
      </c>
      <c r="M422" s="29" t="s">
        <v>2072</v>
      </c>
    </row>
    <row r="423" spans="1:13" x14ac:dyDescent="0.25">
      <c r="A423" t="s">
        <v>583</v>
      </c>
      <c r="B423" s="29">
        <v>3368</v>
      </c>
      <c r="C423" s="29">
        <v>10</v>
      </c>
      <c r="D423" s="29">
        <v>22</v>
      </c>
      <c r="E423" s="29">
        <v>156</v>
      </c>
      <c r="F423" s="29">
        <v>3086</v>
      </c>
      <c r="G423" s="29">
        <v>59</v>
      </c>
      <c r="H423" s="29">
        <v>35</v>
      </c>
      <c r="I423" s="29">
        <v>0.30003000300030003</v>
      </c>
      <c r="J423" s="29">
        <v>0.66006600660065995</v>
      </c>
      <c r="K423" s="29">
        <v>4.6804680468046804</v>
      </c>
      <c r="L423" s="29">
        <v>92.589258925892594</v>
      </c>
      <c r="M423" s="29">
        <v>1.7701770177017699</v>
      </c>
    </row>
    <row r="424" spans="1:13" x14ac:dyDescent="0.25">
      <c r="A424" t="s">
        <v>584</v>
      </c>
      <c r="B424" s="29">
        <v>3145</v>
      </c>
      <c r="C424" s="29">
        <v>6</v>
      </c>
      <c r="D424" s="29">
        <v>35</v>
      </c>
      <c r="E424" s="29">
        <v>208</v>
      </c>
      <c r="F424" s="29">
        <v>2819</v>
      </c>
      <c r="G424" s="29">
        <v>77</v>
      </c>
      <c r="H424" s="29" t="s">
        <v>2072</v>
      </c>
      <c r="I424" s="29">
        <v>0.190779014308426</v>
      </c>
      <c r="J424" s="29">
        <v>1.11287758346581</v>
      </c>
      <c r="K424" s="29">
        <v>6.6136724960254298</v>
      </c>
      <c r="L424" s="29">
        <v>89.634340222575503</v>
      </c>
      <c r="M424" s="29">
        <v>2.4483306836248002</v>
      </c>
    </row>
    <row r="425" spans="1:13" x14ac:dyDescent="0.25">
      <c r="A425" t="s">
        <v>585</v>
      </c>
      <c r="B425" s="29">
        <v>86</v>
      </c>
      <c r="C425" s="29">
        <v>4</v>
      </c>
      <c r="D425" s="29">
        <v>12</v>
      </c>
      <c r="E425" s="29">
        <v>38</v>
      </c>
      <c r="F425" s="29">
        <v>32</v>
      </c>
      <c r="G425" s="29" t="s">
        <v>2072</v>
      </c>
      <c r="H425" s="29" t="s">
        <v>2072</v>
      </c>
      <c r="I425" s="29">
        <v>4.6511627906976702</v>
      </c>
      <c r="J425" s="29">
        <v>13.953488372093</v>
      </c>
      <c r="K425" s="29">
        <v>44.1860465116279</v>
      </c>
      <c r="L425" s="29">
        <v>37.209302325581397</v>
      </c>
      <c r="M425" s="29" t="s">
        <v>2072</v>
      </c>
    </row>
    <row r="426" spans="1:13" x14ac:dyDescent="0.25">
      <c r="A426" t="s">
        <v>586</v>
      </c>
      <c r="B426" s="29">
        <v>3059</v>
      </c>
      <c r="C426" s="29">
        <v>2</v>
      </c>
      <c r="D426" s="29">
        <v>23</v>
      </c>
      <c r="E426" s="29">
        <v>170</v>
      </c>
      <c r="F426" s="29">
        <v>2787</v>
      </c>
      <c r="G426" s="29">
        <v>77</v>
      </c>
      <c r="H426" s="29" t="s">
        <v>2072</v>
      </c>
      <c r="I426" s="29">
        <v>6.5380843412880002E-2</v>
      </c>
      <c r="J426" s="29">
        <v>0.75187969924812004</v>
      </c>
      <c r="K426" s="29">
        <v>5.5573716900947998</v>
      </c>
      <c r="L426" s="29">
        <v>91.108205295848293</v>
      </c>
      <c r="M426" s="29">
        <v>2.51716247139588</v>
      </c>
    </row>
    <row r="427" spans="1:13" x14ac:dyDescent="0.25">
      <c r="A427" t="s">
        <v>587</v>
      </c>
      <c r="B427" s="29">
        <v>6337</v>
      </c>
      <c r="C427" s="29">
        <v>18</v>
      </c>
      <c r="D427" s="29">
        <v>51</v>
      </c>
      <c r="E427" s="29">
        <v>413</v>
      </c>
      <c r="F427" s="29">
        <v>5640</v>
      </c>
      <c r="G427" s="29">
        <v>194</v>
      </c>
      <c r="H427" s="29">
        <v>21</v>
      </c>
      <c r="I427" s="29">
        <v>0.28499050031665601</v>
      </c>
      <c r="J427" s="29">
        <v>0.807473084230525</v>
      </c>
      <c r="K427" s="29">
        <v>6.5389487017099404</v>
      </c>
      <c r="L427" s="29">
        <v>89.297023432552194</v>
      </c>
      <c r="M427" s="29">
        <v>3.0715642811906201</v>
      </c>
    </row>
    <row r="428" spans="1:13" x14ac:dyDescent="0.25">
      <c r="A428" t="s">
        <v>588</v>
      </c>
      <c r="B428" s="29">
        <v>171</v>
      </c>
      <c r="C428" s="29">
        <v>3</v>
      </c>
      <c r="D428" s="29">
        <v>8</v>
      </c>
      <c r="E428" s="29">
        <v>110</v>
      </c>
      <c r="F428" s="29">
        <v>50</v>
      </c>
      <c r="G428" s="29" t="s">
        <v>2072</v>
      </c>
      <c r="H428" s="29" t="s">
        <v>2072</v>
      </c>
      <c r="I428" s="29">
        <v>1.7543859649122799</v>
      </c>
      <c r="J428" s="29">
        <v>4.6783625730994096</v>
      </c>
      <c r="K428" s="29">
        <v>64.327485380116897</v>
      </c>
      <c r="L428" s="29">
        <v>29.239766081871299</v>
      </c>
      <c r="M428" s="29" t="s">
        <v>2072</v>
      </c>
    </row>
    <row r="429" spans="1:13" x14ac:dyDescent="0.25">
      <c r="A429" t="s">
        <v>589</v>
      </c>
      <c r="B429" s="29">
        <v>6166</v>
      </c>
      <c r="C429" s="29">
        <v>15</v>
      </c>
      <c r="D429" s="29">
        <v>43</v>
      </c>
      <c r="E429" s="29">
        <v>303</v>
      </c>
      <c r="F429" s="29">
        <v>5590</v>
      </c>
      <c r="G429" s="29">
        <v>194</v>
      </c>
      <c r="H429" s="29">
        <v>21</v>
      </c>
      <c r="I429" s="29">
        <v>0.244100895036615</v>
      </c>
      <c r="J429" s="29">
        <v>0.69975589910496305</v>
      </c>
      <c r="K429" s="29">
        <v>4.9308380797396199</v>
      </c>
      <c r="L429" s="29">
        <v>90.9682668836452</v>
      </c>
      <c r="M429" s="29">
        <v>3.1570382424735501</v>
      </c>
    </row>
    <row r="430" spans="1:13" x14ac:dyDescent="0.25">
      <c r="A430" t="s">
        <v>590</v>
      </c>
      <c r="B430" s="29">
        <v>14984</v>
      </c>
      <c r="C430" s="29">
        <v>50</v>
      </c>
      <c r="D430" s="29">
        <v>113</v>
      </c>
      <c r="E430" s="29">
        <v>972</v>
      </c>
      <c r="F430" s="29">
        <v>13585</v>
      </c>
      <c r="G430" s="29">
        <v>251</v>
      </c>
      <c r="H430" s="29">
        <v>13</v>
      </c>
      <c r="I430" s="29">
        <v>0.33397902611715902</v>
      </c>
      <c r="J430" s="29">
        <v>0.75479259902478102</v>
      </c>
      <c r="K430" s="29">
        <v>6.4925522677175804</v>
      </c>
      <c r="L430" s="29">
        <v>90.742101396032297</v>
      </c>
      <c r="M430" s="29">
        <v>1.6765747111081399</v>
      </c>
    </row>
    <row r="431" spans="1:13" x14ac:dyDescent="0.25">
      <c r="A431" t="s">
        <v>591</v>
      </c>
      <c r="B431" s="29">
        <v>457</v>
      </c>
      <c r="C431" s="29">
        <v>15</v>
      </c>
      <c r="D431" s="29">
        <v>33</v>
      </c>
      <c r="E431" s="29">
        <v>253</v>
      </c>
      <c r="F431" s="29">
        <v>156</v>
      </c>
      <c r="G431" s="29" t="s">
        <v>2072</v>
      </c>
      <c r="H431" s="29" t="s">
        <v>2072</v>
      </c>
      <c r="I431" s="29">
        <v>3.28227571115973</v>
      </c>
      <c r="J431" s="29">
        <v>7.2210065645514199</v>
      </c>
      <c r="K431" s="29">
        <v>55.361050328227499</v>
      </c>
      <c r="L431" s="29">
        <v>34.135667396061201</v>
      </c>
      <c r="M431" s="29" t="s">
        <v>2072</v>
      </c>
    </row>
    <row r="432" spans="1:13" x14ac:dyDescent="0.25">
      <c r="A432" t="s">
        <v>592</v>
      </c>
      <c r="B432" s="29">
        <v>14527</v>
      </c>
      <c r="C432" s="29">
        <v>35</v>
      </c>
      <c r="D432" s="29">
        <v>80</v>
      </c>
      <c r="E432" s="29">
        <v>719</v>
      </c>
      <c r="F432" s="29">
        <v>13429</v>
      </c>
      <c r="G432" s="29">
        <v>251</v>
      </c>
      <c r="H432" s="29">
        <v>13</v>
      </c>
      <c r="I432" s="29">
        <v>0.24114647926140201</v>
      </c>
      <c r="J432" s="29">
        <v>0.55119195259749199</v>
      </c>
      <c r="K432" s="29">
        <v>4.9538376739699599</v>
      </c>
      <c r="L432" s="29">
        <v>92.524459142896504</v>
      </c>
      <c r="M432" s="29">
        <v>1.72936475127463</v>
      </c>
    </row>
    <row r="433" spans="1:13" x14ac:dyDescent="0.25">
      <c r="A433" t="s">
        <v>593</v>
      </c>
      <c r="B433" s="29">
        <v>2327</v>
      </c>
      <c r="C433" s="29">
        <v>1</v>
      </c>
      <c r="D433" s="29">
        <v>8</v>
      </c>
      <c r="E433" s="29">
        <v>139</v>
      </c>
      <c r="F433" s="29">
        <v>2103</v>
      </c>
      <c r="G433" s="29">
        <v>66</v>
      </c>
      <c r="H433" s="29">
        <v>10</v>
      </c>
      <c r="I433" s="29">
        <v>4.3159257660768197E-2</v>
      </c>
      <c r="J433" s="29">
        <v>0.34527406128614502</v>
      </c>
      <c r="K433" s="29">
        <v>5.9991368148467803</v>
      </c>
      <c r="L433" s="29">
        <v>90.763918860595595</v>
      </c>
      <c r="M433" s="29">
        <v>2.8485110056107001</v>
      </c>
    </row>
    <row r="434" spans="1:13" x14ac:dyDescent="0.25">
      <c r="A434" t="s">
        <v>594</v>
      </c>
      <c r="B434" s="29">
        <v>70</v>
      </c>
      <c r="C434" s="29" t="s">
        <v>2072</v>
      </c>
      <c r="D434" s="29" t="s">
        <v>2072</v>
      </c>
      <c r="E434" s="29">
        <v>36</v>
      </c>
      <c r="F434" s="29">
        <v>34</v>
      </c>
      <c r="G434" s="29" t="s">
        <v>2072</v>
      </c>
      <c r="H434" s="29" t="s">
        <v>2072</v>
      </c>
      <c r="I434" s="29" t="s">
        <v>2072</v>
      </c>
      <c r="J434" s="29" t="s">
        <v>2072</v>
      </c>
      <c r="K434" s="29">
        <v>51.428571428571402</v>
      </c>
      <c r="L434" s="29">
        <v>48.571428571428498</v>
      </c>
      <c r="M434" s="29" t="s">
        <v>2072</v>
      </c>
    </row>
    <row r="435" spans="1:13" x14ac:dyDescent="0.25">
      <c r="A435" t="s">
        <v>595</v>
      </c>
      <c r="B435" s="29">
        <v>2257</v>
      </c>
      <c r="C435" s="29">
        <v>1</v>
      </c>
      <c r="D435" s="29">
        <v>8</v>
      </c>
      <c r="E435" s="29">
        <v>103</v>
      </c>
      <c r="F435" s="29">
        <v>2069</v>
      </c>
      <c r="G435" s="29">
        <v>66</v>
      </c>
      <c r="H435" s="29">
        <v>10</v>
      </c>
      <c r="I435" s="29">
        <v>4.45037828215398E-2</v>
      </c>
      <c r="J435" s="29">
        <v>0.35603026257231801</v>
      </c>
      <c r="K435" s="29">
        <v>4.5838896306186001</v>
      </c>
      <c r="L435" s="29">
        <v>92.078326657765899</v>
      </c>
      <c r="M435" s="29">
        <v>2.9372496662216201</v>
      </c>
    </row>
    <row r="436" spans="1:13" x14ac:dyDescent="0.25">
      <c r="A436" t="s">
        <v>596</v>
      </c>
      <c r="B436" s="29">
        <v>4746</v>
      </c>
      <c r="C436" s="29">
        <v>19</v>
      </c>
      <c r="D436" s="29">
        <v>57</v>
      </c>
      <c r="E436" s="29">
        <v>301</v>
      </c>
      <c r="F436" s="29">
        <v>4321</v>
      </c>
      <c r="G436" s="29">
        <v>47</v>
      </c>
      <c r="H436" s="29">
        <v>1</v>
      </c>
      <c r="I436" s="29">
        <v>0.40042149631190699</v>
      </c>
      <c r="J436" s="29">
        <v>1.20126448893572</v>
      </c>
      <c r="K436" s="29">
        <v>6.3435194942044202</v>
      </c>
      <c r="L436" s="29">
        <v>91.064278187565805</v>
      </c>
      <c r="M436" s="29">
        <v>0.99051633298208597</v>
      </c>
    </row>
    <row r="437" spans="1:13" x14ac:dyDescent="0.25">
      <c r="A437" t="s">
        <v>597</v>
      </c>
      <c r="B437" s="29">
        <v>125</v>
      </c>
      <c r="C437" s="29">
        <v>5</v>
      </c>
      <c r="D437" s="29">
        <v>10</v>
      </c>
      <c r="E437" s="29">
        <v>52</v>
      </c>
      <c r="F437" s="29">
        <v>58</v>
      </c>
      <c r="G437" s="29" t="s">
        <v>2072</v>
      </c>
      <c r="H437" s="29" t="s">
        <v>2072</v>
      </c>
      <c r="I437" s="29">
        <v>4</v>
      </c>
      <c r="J437" s="29">
        <v>8</v>
      </c>
      <c r="K437" s="29">
        <v>41.6</v>
      </c>
      <c r="L437" s="29">
        <v>46.4</v>
      </c>
      <c r="M437" s="29" t="s">
        <v>2072</v>
      </c>
    </row>
    <row r="438" spans="1:13" x14ac:dyDescent="0.25">
      <c r="A438" t="s">
        <v>598</v>
      </c>
      <c r="B438" s="29">
        <v>4621</v>
      </c>
      <c r="C438" s="29">
        <v>14</v>
      </c>
      <c r="D438" s="29">
        <v>47</v>
      </c>
      <c r="E438" s="29">
        <v>249</v>
      </c>
      <c r="F438" s="29">
        <v>4263</v>
      </c>
      <c r="G438" s="29">
        <v>47</v>
      </c>
      <c r="H438" s="29">
        <v>1</v>
      </c>
      <c r="I438" s="29">
        <v>0.30303030303030298</v>
      </c>
      <c r="J438" s="29">
        <v>1.0173160173160101</v>
      </c>
      <c r="K438" s="29">
        <v>5.3896103896103797</v>
      </c>
      <c r="L438" s="29">
        <v>92.272727272727195</v>
      </c>
      <c r="M438" s="29">
        <v>1.0173160173160101</v>
      </c>
    </row>
    <row r="439" spans="1:13" x14ac:dyDescent="0.25">
      <c r="A439" t="s">
        <v>599</v>
      </c>
      <c r="B439" s="29">
        <v>9653</v>
      </c>
      <c r="C439" s="29">
        <v>29</v>
      </c>
      <c r="D439" s="29">
        <v>90</v>
      </c>
      <c r="E439" s="29">
        <v>577</v>
      </c>
      <c r="F439" s="29">
        <v>8669</v>
      </c>
      <c r="G439" s="29">
        <v>285</v>
      </c>
      <c r="H439" s="29">
        <v>3</v>
      </c>
      <c r="I439" s="29">
        <v>0.30051813471502498</v>
      </c>
      <c r="J439" s="29">
        <v>0.932642487046632</v>
      </c>
      <c r="K439" s="29">
        <v>5.9792746113989601</v>
      </c>
      <c r="L439" s="29">
        <v>89.834196891191695</v>
      </c>
      <c r="M439" s="29">
        <v>2.9533678756476598</v>
      </c>
    </row>
    <row r="440" spans="1:13" x14ac:dyDescent="0.25">
      <c r="A440" t="s">
        <v>600</v>
      </c>
      <c r="B440" s="29">
        <v>308</v>
      </c>
      <c r="C440" s="29">
        <v>4</v>
      </c>
      <c r="D440" s="29">
        <v>27</v>
      </c>
      <c r="E440" s="29">
        <v>129</v>
      </c>
      <c r="F440" s="29">
        <v>148</v>
      </c>
      <c r="G440" s="29" t="s">
        <v>2072</v>
      </c>
      <c r="H440" s="29" t="s">
        <v>2072</v>
      </c>
      <c r="I440" s="29">
        <v>1.29870129870129</v>
      </c>
      <c r="J440" s="29">
        <v>8.7662337662337606</v>
      </c>
      <c r="K440" s="29">
        <v>41.883116883116799</v>
      </c>
      <c r="L440" s="29">
        <v>48.051948051948003</v>
      </c>
      <c r="M440" s="29" t="s">
        <v>2072</v>
      </c>
    </row>
    <row r="441" spans="1:13" x14ac:dyDescent="0.25">
      <c r="A441" t="s">
        <v>601</v>
      </c>
      <c r="B441" s="29">
        <v>9345</v>
      </c>
      <c r="C441" s="29">
        <v>25</v>
      </c>
      <c r="D441" s="29">
        <v>63</v>
      </c>
      <c r="E441" s="29">
        <v>448</v>
      </c>
      <c r="F441" s="29">
        <v>8521</v>
      </c>
      <c r="G441" s="29">
        <v>285</v>
      </c>
      <c r="H441" s="29">
        <v>3</v>
      </c>
      <c r="I441" s="29">
        <v>0.26760864911153898</v>
      </c>
      <c r="J441" s="29">
        <v>0.67437379576107903</v>
      </c>
      <c r="K441" s="29">
        <v>4.7955469920787799</v>
      </c>
      <c r="L441" s="29">
        <v>91.211731963177002</v>
      </c>
      <c r="M441" s="29">
        <v>3.0507385998715399</v>
      </c>
    </row>
    <row r="442" spans="1:13" x14ac:dyDescent="0.25">
      <c r="A442" t="s">
        <v>602</v>
      </c>
      <c r="B442" s="29">
        <v>124</v>
      </c>
      <c r="C442" s="29" t="s">
        <v>2072</v>
      </c>
      <c r="D442" s="29">
        <v>1</v>
      </c>
      <c r="E442" s="29">
        <v>3</v>
      </c>
      <c r="F442" s="29">
        <v>118</v>
      </c>
      <c r="G442" s="29">
        <v>2</v>
      </c>
      <c r="H442" s="29" t="s">
        <v>2072</v>
      </c>
      <c r="I442" s="29" t="s">
        <v>2072</v>
      </c>
      <c r="J442" s="29">
        <v>0.80645161290322498</v>
      </c>
      <c r="K442" s="29">
        <v>2.4193548387096699</v>
      </c>
      <c r="L442" s="29">
        <v>95.161290322580598</v>
      </c>
      <c r="M442" s="29">
        <v>1.61290322580645</v>
      </c>
    </row>
    <row r="443" spans="1:13" x14ac:dyDescent="0.25">
      <c r="A443" t="s">
        <v>603</v>
      </c>
      <c r="B443" s="29">
        <v>124</v>
      </c>
      <c r="C443" s="29" t="s">
        <v>2072</v>
      </c>
      <c r="D443" s="29">
        <v>1</v>
      </c>
      <c r="E443" s="29">
        <v>3</v>
      </c>
      <c r="F443" s="29">
        <v>118</v>
      </c>
      <c r="G443" s="29">
        <v>2</v>
      </c>
      <c r="H443" s="29" t="s">
        <v>2072</v>
      </c>
      <c r="I443" s="29" t="s">
        <v>2072</v>
      </c>
      <c r="J443" s="29">
        <v>0.80645161290322498</v>
      </c>
      <c r="K443" s="29">
        <v>2.4193548387096699</v>
      </c>
      <c r="L443" s="29">
        <v>95.161290322580598</v>
      </c>
      <c r="M443" s="29">
        <v>1.61290322580645</v>
      </c>
    </row>
    <row r="444" spans="1:13" x14ac:dyDescent="0.25">
      <c r="A444" t="s">
        <v>604</v>
      </c>
      <c r="B444" s="29">
        <v>143</v>
      </c>
      <c r="C444" s="29" t="s">
        <v>2072</v>
      </c>
      <c r="D444" s="29" t="s">
        <v>2072</v>
      </c>
      <c r="E444" s="29">
        <v>5</v>
      </c>
      <c r="F444" s="29">
        <v>135</v>
      </c>
      <c r="G444" s="29">
        <v>3</v>
      </c>
      <c r="H444" s="29" t="s">
        <v>2072</v>
      </c>
      <c r="I444" s="29" t="s">
        <v>2072</v>
      </c>
      <c r="J444" s="29" t="s">
        <v>2072</v>
      </c>
      <c r="K444" s="29">
        <v>3.49650349650349</v>
      </c>
      <c r="L444" s="29">
        <v>94.4055944055944</v>
      </c>
      <c r="M444" s="29">
        <v>2.0979020979020899</v>
      </c>
    </row>
    <row r="445" spans="1:13" x14ac:dyDescent="0.25">
      <c r="A445" t="s">
        <v>605</v>
      </c>
      <c r="B445" s="29">
        <v>143</v>
      </c>
      <c r="C445" s="29" t="s">
        <v>2072</v>
      </c>
      <c r="D445" s="29" t="s">
        <v>2072</v>
      </c>
      <c r="E445" s="29">
        <v>5</v>
      </c>
      <c r="F445" s="29">
        <v>135</v>
      </c>
      <c r="G445" s="29">
        <v>3</v>
      </c>
      <c r="H445" s="29" t="s">
        <v>2072</v>
      </c>
      <c r="I445" s="29" t="s">
        <v>2072</v>
      </c>
      <c r="J445" s="29" t="s">
        <v>2072</v>
      </c>
      <c r="K445" s="29">
        <v>3.49650349650349</v>
      </c>
      <c r="L445" s="29">
        <v>94.4055944055944</v>
      </c>
      <c r="M445" s="29">
        <v>2.0979020979020899</v>
      </c>
    </row>
    <row r="446" spans="1:13" x14ac:dyDescent="0.25">
      <c r="A446" t="s">
        <v>606</v>
      </c>
      <c r="B446" s="29">
        <v>4301</v>
      </c>
      <c r="C446" s="29">
        <v>21</v>
      </c>
      <c r="D446" s="29">
        <v>44</v>
      </c>
      <c r="E446" s="29">
        <v>256</v>
      </c>
      <c r="F446" s="29">
        <v>3894</v>
      </c>
      <c r="G446" s="29">
        <v>86</v>
      </c>
      <c r="H446" s="29" t="s">
        <v>2072</v>
      </c>
      <c r="I446" s="29">
        <v>0.48825854452452899</v>
      </c>
      <c r="J446" s="29">
        <v>1.02301790281329</v>
      </c>
      <c r="K446" s="29">
        <v>5.9521041618228301</v>
      </c>
      <c r="L446" s="29">
        <v>90.537084398976901</v>
      </c>
      <c r="M446" s="29">
        <v>1.99953499186235</v>
      </c>
    </row>
    <row r="447" spans="1:13" x14ac:dyDescent="0.25">
      <c r="A447" t="s">
        <v>607</v>
      </c>
      <c r="B447" s="29">
        <v>103</v>
      </c>
      <c r="C447" s="29">
        <v>5</v>
      </c>
      <c r="D447" s="29">
        <v>14</v>
      </c>
      <c r="E447" s="29">
        <v>41</v>
      </c>
      <c r="F447" s="29">
        <v>43</v>
      </c>
      <c r="G447" s="29" t="s">
        <v>2072</v>
      </c>
      <c r="H447" s="29" t="s">
        <v>2072</v>
      </c>
      <c r="I447" s="29">
        <v>4.8543689320388301</v>
      </c>
      <c r="J447" s="29">
        <v>13.5922330097087</v>
      </c>
      <c r="K447" s="29">
        <v>39.805825242718399</v>
      </c>
      <c r="L447" s="29">
        <v>41.7475728155339</v>
      </c>
      <c r="M447" s="29" t="s">
        <v>2072</v>
      </c>
    </row>
    <row r="448" spans="1:13" x14ac:dyDescent="0.25">
      <c r="A448" t="s">
        <v>608</v>
      </c>
      <c r="B448" s="29">
        <v>4198</v>
      </c>
      <c r="C448" s="29">
        <v>16</v>
      </c>
      <c r="D448" s="29">
        <v>30</v>
      </c>
      <c r="E448" s="29">
        <v>215</v>
      </c>
      <c r="F448" s="29">
        <v>3851</v>
      </c>
      <c r="G448" s="29">
        <v>86</v>
      </c>
      <c r="H448" s="29" t="s">
        <v>2072</v>
      </c>
      <c r="I448" s="29">
        <v>0.38113387327298698</v>
      </c>
      <c r="J448" s="29">
        <v>0.71462601238684997</v>
      </c>
      <c r="K448" s="29">
        <v>5.1214864221057601</v>
      </c>
      <c r="L448" s="29">
        <v>91.734159123392004</v>
      </c>
      <c r="M448" s="29">
        <v>2.0485945688423</v>
      </c>
    </row>
    <row r="449" spans="1:13" x14ac:dyDescent="0.25">
      <c r="A449" t="s">
        <v>609</v>
      </c>
      <c r="B449" s="29">
        <v>198</v>
      </c>
      <c r="C449" s="29">
        <v>2</v>
      </c>
      <c r="D449" s="29" t="s">
        <v>2072</v>
      </c>
      <c r="E449" s="29">
        <v>2</v>
      </c>
      <c r="F449" s="29">
        <v>192</v>
      </c>
      <c r="G449" s="29">
        <v>2</v>
      </c>
      <c r="H449" s="29" t="s">
        <v>2072</v>
      </c>
      <c r="I449" s="29">
        <v>1.0101010101010099</v>
      </c>
      <c r="J449" s="29" t="s">
        <v>2072</v>
      </c>
      <c r="K449" s="29">
        <v>1.0101010101010099</v>
      </c>
      <c r="L449" s="29">
        <v>96.969696969696898</v>
      </c>
      <c r="M449" s="29">
        <v>1.0101010101010099</v>
      </c>
    </row>
    <row r="450" spans="1:13" x14ac:dyDescent="0.25">
      <c r="A450" t="s">
        <v>610</v>
      </c>
      <c r="B450" s="29">
        <v>6</v>
      </c>
      <c r="C450" s="29">
        <v>2</v>
      </c>
      <c r="D450" s="29" t="s">
        <v>2072</v>
      </c>
      <c r="E450" s="29" t="s">
        <v>2072</v>
      </c>
      <c r="F450" s="29">
        <v>4</v>
      </c>
      <c r="G450" s="29" t="s">
        <v>2072</v>
      </c>
      <c r="H450" s="29" t="s">
        <v>2072</v>
      </c>
      <c r="I450" s="29">
        <v>33.3333333333333</v>
      </c>
      <c r="J450" s="29" t="s">
        <v>2072</v>
      </c>
      <c r="K450" s="29" t="s">
        <v>2072</v>
      </c>
      <c r="L450" s="29">
        <v>66.6666666666666</v>
      </c>
      <c r="M450" s="29" t="s">
        <v>2072</v>
      </c>
    </row>
    <row r="451" spans="1:13" x14ac:dyDescent="0.25">
      <c r="A451" t="s">
        <v>611</v>
      </c>
      <c r="B451" s="29">
        <v>192</v>
      </c>
      <c r="C451" s="29" t="s">
        <v>2072</v>
      </c>
      <c r="D451" s="29" t="s">
        <v>2072</v>
      </c>
      <c r="E451" s="29">
        <v>2</v>
      </c>
      <c r="F451" s="29">
        <v>188</v>
      </c>
      <c r="G451" s="29">
        <v>2</v>
      </c>
      <c r="H451" s="29" t="s">
        <v>2072</v>
      </c>
      <c r="I451" s="29" t="s">
        <v>2072</v>
      </c>
      <c r="J451" s="29" t="s">
        <v>2072</v>
      </c>
      <c r="K451" s="29">
        <v>1.0416666666666601</v>
      </c>
      <c r="L451" s="29">
        <v>97.9166666666666</v>
      </c>
      <c r="M451" s="29">
        <v>1.0416666666666601</v>
      </c>
    </row>
    <row r="452" spans="1:13" x14ac:dyDescent="0.25">
      <c r="A452" t="s">
        <v>612</v>
      </c>
      <c r="B452" s="29">
        <v>55274</v>
      </c>
      <c r="C452" s="29">
        <v>179</v>
      </c>
      <c r="D452" s="29">
        <v>469</v>
      </c>
      <c r="E452" s="29">
        <v>3458</v>
      </c>
      <c r="F452" s="29">
        <v>49920</v>
      </c>
      <c r="G452" s="29">
        <v>1164</v>
      </c>
      <c r="H452" s="29">
        <v>84</v>
      </c>
      <c r="I452" s="29">
        <v>0.32433411849972799</v>
      </c>
      <c r="J452" s="29">
        <v>0.84979162891828197</v>
      </c>
      <c r="K452" s="29">
        <v>6.2656278311288203</v>
      </c>
      <c r="L452" s="29">
        <v>90.451168689979994</v>
      </c>
      <c r="M452" s="29">
        <v>2.1090777314730902</v>
      </c>
    </row>
    <row r="453" spans="1:13" x14ac:dyDescent="0.25">
      <c r="A453" t="s">
        <v>613</v>
      </c>
      <c r="B453" s="29">
        <v>1583</v>
      </c>
      <c r="C453" s="29">
        <v>45</v>
      </c>
      <c r="D453" s="29">
        <v>114</v>
      </c>
      <c r="E453" s="29">
        <v>796</v>
      </c>
      <c r="F453" s="29">
        <v>628</v>
      </c>
      <c r="G453" s="29" t="s">
        <v>2072</v>
      </c>
      <c r="H453" s="29" t="s">
        <v>2072</v>
      </c>
      <c r="I453" s="29">
        <v>2.8427037271004401</v>
      </c>
      <c r="J453" s="29">
        <v>7.2015161086544497</v>
      </c>
      <c r="K453" s="29">
        <v>50.284270372709997</v>
      </c>
      <c r="L453" s="29">
        <v>39.671509791535001</v>
      </c>
      <c r="M453" s="29" t="s">
        <v>2072</v>
      </c>
    </row>
    <row r="454" spans="1:13" x14ac:dyDescent="0.25">
      <c r="A454" t="s">
        <v>614</v>
      </c>
      <c r="B454" s="29">
        <v>53691</v>
      </c>
      <c r="C454" s="29">
        <v>134</v>
      </c>
      <c r="D454" s="29">
        <v>355</v>
      </c>
      <c r="E454" s="29">
        <v>2662</v>
      </c>
      <c r="F454" s="29">
        <v>49292</v>
      </c>
      <c r="G454" s="29">
        <v>1164</v>
      </c>
      <c r="H454" s="29">
        <v>84</v>
      </c>
      <c r="I454" s="29">
        <v>0.24996735500960601</v>
      </c>
      <c r="J454" s="29">
        <v>0.66222694797321202</v>
      </c>
      <c r="K454" s="29">
        <v>4.9657693957878601</v>
      </c>
      <c r="L454" s="29">
        <v>91.950678083086103</v>
      </c>
      <c r="M454" s="29">
        <v>2.1713582181431499</v>
      </c>
    </row>
    <row r="455" spans="1:13" x14ac:dyDescent="0.25">
      <c r="A455" t="s">
        <v>615</v>
      </c>
      <c r="B455" s="29">
        <v>3554</v>
      </c>
      <c r="C455" s="29">
        <v>18</v>
      </c>
      <c r="D455" s="29">
        <v>33</v>
      </c>
      <c r="E455" s="29">
        <v>245</v>
      </c>
      <c r="F455" s="29">
        <v>3174</v>
      </c>
      <c r="G455" s="29">
        <v>83</v>
      </c>
      <c r="H455" s="29">
        <v>1</v>
      </c>
      <c r="I455" s="29">
        <v>0.50661412890515001</v>
      </c>
      <c r="J455" s="29">
        <v>0.92879256965944201</v>
      </c>
      <c r="K455" s="29">
        <v>6.8955811989867701</v>
      </c>
      <c r="L455" s="29">
        <v>89.332958063608203</v>
      </c>
      <c r="M455" s="29">
        <v>2.3360540388404099</v>
      </c>
    </row>
    <row r="456" spans="1:13" x14ac:dyDescent="0.25">
      <c r="A456" t="s">
        <v>616</v>
      </c>
      <c r="B456" s="29">
        <v>138</v>
      </c>
      <c r="C456" s="29">
        <v>2</v>
      </c>
      <c r="D456" s="29">
        <v>12</v>
      </c>
      <c r="E456" s="29">
        <v>78</v>
      </c>
      <c r="F456" s="29">
        <v>46</v>
      </c>
      <c r="G456" s="29" t="s">
        <v>2072</v>
      </c>
      <c r="H456" s="29" t="s">
        <v>2072</v>
      </c>
      <c r="I456" s="29">
        <v>1.4492753623188399</v>
      </c>
      <c r="J456" s="29">
        <v>8.6956521739130395</v>
      </c>
      <c r="K456" s="29">
        <v>56.521739130434703</v>
      </c>
      <c r="L456" s="29">
        <v>33.3333333333333</v>
      </c>
      <c r="M456" s="29" t="s">
        <v>2072</v>
      </c>
    </row>
    <row r="457" spans="1:13" x14ac:dyDescent="0.25">
      <c r="A457" t="s">
        <v>617</v>
      </c>
      <c r="B457" s="29">
        <v>3416</v>
      </c>
      <c r="C457" s="29">
        <v>16</v>
      </c>
      <c r="D457" s="29">
        <v>21</v>
      </c>
      <c r="E457" s="29">
        <v>167</v>
      </c>
      <c r="F457" s="29">
        <v>3128</v>
      </c>
      <c r="G457" s="29">
        <v>83</v>
      </c>
      <c r="H457" s="29">
        <v>1</v>
      </c>
      <c r="I457" s="29">
        <v>0.46852122986822797</v>
      </c>
      <c r="J457" s="29">
        <v>0.61493411420204902</v>
      </c>
      <c r="K457" s="29">
        <v>4.8901903367496304</v>
      </c>
      <c r="L457" s="29">
        <v>91.595900439238605</v>
      </c>
      <c r="M457" s="29">
        <v>2.4304538799414299</v>
      </c>
    </row>
    <row r="458" spans="1:13" x14ac:dyDescent="0.25">
      <c r="A458" t="s">
        <v>618</v>
      </c>
      <c r="B458" s="29">
        <v>1041</v>
      </c>
      <c r="C458" s="29">
        <v>1</v>
      </c>
      <c r="D458" s="29">
        <v>3</v>
      </c>
      <c r="E458" s="29">
        <v>77</v>
      </c>
      <c r="F458" s="29">
        <v>945</v>
      </c>
      <c r="G458" s="29">
        <v>15</v>
      </c>
      <c r="H458" s="29" t="s">
        <v>2072</v>
      </c>
      <c r="I458" s="29">
        <v>9.60614793467819E-2</v>
      </c>
      <c r="J458" s="29">
        <v>0.28818443804034499</v>
      </c>
      <c r="K458" s="29">
        <v>7.3967339097022</v>
      </c>
      <c r="L458" s="29">
        <v>90.7780979827089</v>
      </c>
      <c r="M458" s="29">
        <v>1.44092219020172</v>
      </c>
    </row>
    <row r="459" spans="1:13" x14ac:dyDescent="0.25">
      <c r="A459" t="s">
        <v>619</v>
      </c>
      <c r="B459" s="29">
        <v>28</v>
      </c>
      <c r="C459" s="29" t="s">
        <v>2072</v>
      </c>
      <c r="D459" s="29">
        <v>2</v>
      </c>
      <c r="E459" s="29">
        <v>20</v>
      </c>
      <c r="F459" s="29">
        <v>6</v>
      </c>
      <c r="G459" s="29" t="s">
        <v>2072</v>
      </c>
      <c r="H459" s="29" t="s">
        <v>2072</v>
      </c>
      <c r="I459" s="29" t="s">
        <v>2072</v>
      </c>
      <c r="J459" s="29">
        <v>7.1428571428571397</v>
      </c>
      <c r="K459" s="29">
        <v>71.428571428571402</v>
      </c>
      <c r="L459" s="29">
        <v>21.428571428571399</v>
      </c>
      <c r="M459" s="29" t="s">
        <v>2072</v>
      </c>
    </row>
    <row r="460" spans="1:13" x14ac:dyDescent="0.25">
      <c r="A460" t="s">
        <v>620</v>
      </c>
      <c r="B460" s="29">
        <v>1013</v>
      </c>
      <c r="C460" s="29">
        <v>1</v>
      </c>
      <c r="D460" s="29">
        <v>1</v>
      </c>
      <c r="E460" s="29">
        <v>57</v>
      </c>
      <c r="F460" s="29">
        <v>939</v>
      </c>
      <c r="G460" s="29">
        <v>15</v>
      </c>
      <c r="H460" s="29" t="s">
        <v>2072</v>
      </c>
      <c r="I460" s="29">
        <v>9.8716683119447104E-2</v>
      </c>
      <c r="J460" s="29">
        <v>9.8716683119447104E-2</v>
      </c>
      <c r="K460" s="29">
        <v>5.6268509378084897</v>
      </c>
      <c r="L460" s="29">
        <v>92.694965449160904</v>
      </c>
      <c r="M460" s="29">
        <v>1.4807502467917</v>
      </c>
    </row>
    <row r="461" spans="1:13" x14ac:dyDescent="0.25">
      <c r="A461" t="s">
        <v>621</v>
      </c>
      <c r="B461" s="29">
        <v>1210</v>
      </c>
      <c r="C461" s="29">
        <v>2</v>
      </c>
      <c r="D461" s="29">
        <v>5</v>
      </c>
      <c r="E461" s="29">
        <v>62</v>
      </c>
      <c r="F461" s="29">
        <v>1127</v>
      </c>
      <c r="G461" s="29">
        <v>12</v>
      </c>
      <c r="H461" s="29">
        <v>2</v>
      </c>
      <c r="I461" s="29">
        <v>0.165562913907284</v>
      </c>
      <c r="J461" s="29">
        <v>0.41390728476821098</v>
      </c>
      <c r="K461" s="29">
        <v>5.1324503311258196</v>
      </c>
      <c r="L461" s="29">
        <v>93.294701986754902</v>
      </c>
      <c r="M461" s="29">
        <v>0.99337748344370802</v>
      </c>
    </row>
    <row r="462" spans="1:13" x14ac:dyDescent="0.25">
      <c r="A462" t="s">
        <v>622</v>
      </c>
      <c r="B462" s="29">
        <v>38</v>
      </c>
      <c r="C462" s="29" t="s">
        <v>2072</v>
      </c>
      <c r="D462" s="29" t="s">
        <v>2072</v>
      </c>
      <c r="E462" s="29">
        <v>16</v>
      </c>
      <c r="F462" s="29">
        <v>22</v>
      </c>
      <c r="G462" s="29" t="s">
        <v>2072</v>
      </c>
      <c r="H462" s="29" t="s">
        <v>2072</v>
      </c>
      <c r="I462" s="29" t="s">
        <v>2072</v>
      </c>
      <c r="J462" s="29" t="s">
        <v>2072</v>
      </c>
      <c r="K462" s="29">
        <v>42.105263157894697</v>
      </c>
      <c r="L462" s="29">
        <v>57.894736842105203</v>
      </c>
      <c r="M462" s="29" t="s">
        <v>2072</v>
      </c>
    </row>
    <row r="463" spans="1:13" x14ac:dyDescent="0.25">
      <c r="A463" t="s">
        <v>623</v>
      </c>
      <c r="B463" s="29">
        <v>1172</v>
      </c>
      <c r="C463" s="29">
        <v>2</v>
      </c>
      <c r="D463" s="29">
        <v>5</v>
      </c>
      <c r="E463" s="29">
        <v>46</v>
      </c>
      <c r="F463" s="29">
        <v>1105</v>
      </c>
      <c r="G463" s="29">
        <v>12</v>
      </c>
      <c r="H463" s="29">
        <v>2</v>
      </c>
      <c r="I463" s="29">
        <v>0.17094017094017</v>
      </c>
      <c r="J463" s="29">
        <v>0.427350427350427</v>
      </c>
      <c r="K463" s="29">
        <v>3.9316239316239301</v>
      </c>
      <c r="L463" s="29">
        <v>94.4444444444444</v>
      </c>
      <c r="M463" s="29">
        <v>1.02564102564102</v>
      </c>
    </row>
    <row r="464" spans="1:13" x14ac:dyDescent="0.25">
      <c r="A464" t="s">
        <v>624</v>
      </c>
      <c r="B464" s="29">
        <v>3473</v>
      </c>
      <c r="C464" s="29">
        <v>19</v>
      </c>
      <c r="D464" s="29">
        <v>44</v>
      </c>
      <c r="E464" s="29">
        <v>221</v>
      </c>
      <c r="F464" s="29">
        <v>3100</v>
      </c>
      <c r="G464" s="29">
        <v>40</v>
      </c>
      <c r="H464" s="29">
        <v>49</v>
      </c>
      <c r="I464" s="29">
        <v>0.55490654205607404</v>
      </c>
      <c r="J464" s="29">
        <v>1.28504672897196</v>
      </c>
      <c r="K464" s="29">
        <v>6.4544392523364396</v>
      </c>
      <c r="L464" s="29">
        <v>90.537383177570007</v>
      </c>
      <c r="M464" s="29">
        <v>1.1682242990654199</v>
      </c>
    </row>
    <row r="465" spans="1:13" x14ac:dyDescent="0.25">
      <c r="A465" t="s">
        <v>625</v>
      </c>
      <c r="B465" s="29">
        <v>101</v>
      </c>
      <c r="C465" s="29">
        <v>2</v>
      </c>
      <c r="D465" s="29">
        <v>11</v>
      </c>
      <c r="E465" s="29">
        <v>48</v>
      </c>
      <c r="F465" s="29">
        <v>36</v>
      </c>
      <c r="G465" s="29" t="s">
        <v>2072</v>
      </c>
      <c r="H465" s="29">
        <v>4</v>
      </c>
      <c r="I465" s="29">
        <v>2.0618556701030899</v>
      </c>
      <c r="J465" s="29">
        <v>11.340206185567</v>
      </c>
      <c r="K465" s="29">
        <v>49.4845360824742</v>
      </c>
      <c r="L465" s="29">
        <v>37.113402061855602</v>
      </c>
      <c r="M465" s="29" t="s">
        <v>2072</v>
      </c>
    </row>
    <row r="466" spans="1:13" x14ac:dyDescent="0.25">
      <c r="A466" t="s">
        <v>626</v>
      </c>
      <c r="B466" s="29">
        <v>3372</v>
      </c>
      <c r="C466" s="29">
        <v>17</v>
      </c>
      <c r="D466" s="29">
        <v>33</v>
      </c>
      <c r="E466" s="29">
        <v>173</v>
      </c>
      <c r="F466" s="29">
        <v>3064</v>
      </c>
      <c r="G466" s="29">
        <v>40</v>
      </c>
      <c r="H466" s="29">
        <v>45</v>
      </c>
      <c r="I466" s="29">
        <v>0.51097084460474895</v>
      </c>
      <c r="J466" s="29">
        <v>0.99188458070333596</v>
      </c>
      <c r="K466" s="29">
        <v>5.1998797715659704</v>
      </c>
      <c r="L466" s="29">
        <v>92.094980462879406</v>
      </c>
      <c r="M466" s="29">
        <v>1.20228434024646</v>
      </c>
    </row>
    <row r="467" spans="1:13" x14ac:dyDescent="0.25">
      <c r="A467" t="s">
        <v>627</v>
      </c>
      <c r="B467" s="29">
        <v>3129</v>
      </c>
      <c r="C467" s="29">
        <v>5</v>
      </c>
      <c r="D467" s="29">
        <v>24</v>
      </c>
      <c r="E467" s="29">
        <v>219</v>
      </c>
      <c r="F467" s="29">
        <v>2815</v>
      </c>
      <c r="G467" s="29">
        <v>66</v>
      </c>
      <c r="H467" s="29" t="s">
        <v>2072</v>
      </c>
      <c r="I467" s="29">
        <v>0.15979546180888399</v>
      </c>
      <c r="J467" s="29">
        <v>0.76701821668264603</v>
      </c>
      <c r="K467" s="29">
        <v>6.9990412272291396</v>
      </c>
      <c r="L467" s="29">
        <v>89.964844998402</v>
      </c>
      <c r="M467" s="29">
        <v>2.1093000958772699</v>
      </c>
    </row>
    <row r="468" spans="1:13" x14ac:dyDescent="0.25">
      <c r="A468" t="s">
        <v>628</v>
      </c>
      <c r="B468" s="29">
        <v>72</v>
      </c>
      <c r="C468" s="29" t="s">
        <v>2072</v>
      </c>
      <c r="D468" s="29">
        <v>2</v>
      </c>
      <c r="E468" s="29">
        <v>42</v>
      </c>
      <c r="F468" s="29">
        <v>28</v>
      </c>
      <c r="G468" s="29" t="s">
        <v>2072</v>
      </c>
      <c r="H468" s="29" t="s">
        <v>2072</v>
      </c>
      <c r="I468" s="29" t="s">
        <v>2072</v>
      </c>
      <c r="J468" s="29">
        <v>2.7777777777777701</v>
      </c>
      <c r="K468" s="29">
        <v>58.3333333333333</v>
      </c>
      <c r="L468" s="29">
        <v>38.8888888888888</v>
      </c>
      <c r="M468" s="29" t="s">
        <v>2072</v>
      </c>
    </row>
    <row r="469" spans="1:13" x14ac:dyDescent="0.25">
      <c r="A469" t="s">
        <v>629</v>
      </c>
      <c r="B469" s="29">
        <v>3057</v>
      </c>
      <c r="C469" s="29">
        <v>5</v>
      </c>
      <c r="D469" s="29">
        <v>22</v>
      </c>
      <c r="E469" s="29">
        <v>177</v>
      </c>
      <c r="F469" s="29">
        <v>2787</v>
      </c>
      <c r="G469" s="29">
        <v>66</v>
      </c>
      <c r="H469" s="29" t="s">
        <v>2072</v>
      </c>
      <c r="I469" s="29">
        <v>0.163559044815178</v>
      </c>
      <c r="J469" s="29">
        <v>0.71965979718678397</v>
      </c>
      <c r="K469" s="29">
        <v>5.7899901864573096</v>
      </c>
      <c r="L469" s="29">
        <v>91.167811579980295</v>
      </c>
      <c r="M469" s="29">
        <v>2.1589793915603499</v>
      </c>
    </row>
    <row r="470" spans="1:13" x14ac:dyDescent="0.25">
      <c r="A470" t="s">
        <v>630</v>
      </c>
      <c r="B470" s="29">
        <v>6293</v>
      </c>
      <c r="C470" s="29">
        <v>23</v>
      </c>
      <c r="D470" s="29">
        <v>44</v>
      </c>
      <c r="E470" s="29">
        <v>371</v>
      </c>
      <c r="F470" s="29">
        <v>5638</v>
      </c>
      <c r="G470" s="29">
        <v>193</v>
      </c>
      <c r="H470" s="29">
        <v>24</v>
      </c>
      <c r="I470" s="29">
        <v>0.36688467060137098</v>
      </c>
      <c r="J470" s="29">
        <v>0.70186632636784096</v>
      </c>
      <c r="K470" s="29">
        <v>5.9180092518742997</v>
      </c>
      <c r="L470" s="29">
        <v>89.934598819588402</v>
      </c>
      <c r="M470" s="29">
        <v>3.0786409315680299</v>
      </c>
    </row>
    <row r="471" spans="1:13" x14ac:dyDescent="0.25">
      <c r="A471" t="s">
        <v>631</v>
      </c>
      <c r="B471" s="29">
        <v>176</v>
      </c>
      <c r="C471" s="29">
        <v>4</v>
      </c>
      <c r="D471" s="29">
        <v>18</v>
      </c>
      <c r="E471" s="29">
        <v>90</v>
      </c>
      <c r="F471" s="29">
        <v>64</v>
      </c>
      <c r="G471" s="29" t="s">
        <v>2072</v>
      </c>
      <c r="H471" s="29" t="s">
        <v>2072</v>
      </c>
      <c r="I471" s="29">
        <v>2.2727272727272698</v>
      </c>
      <c r="J471" s="29">
        <v>10.2272727272727</v>
      </c>
      <c r="K471" s="29">
        <v>51.136363636363598</v>
      </c>
      <c r="L471" s="29">
        <v>36.363636363636303</v>
      </c>
      <c r="M471" s="29" t="s">
        <v>2072</v>
      </c>
    </row>
    <row r="472" spans="1:13" x14ac:dyDescent="0.25">
      <c r="A472" t="s">
        <v>632</v>
      </c>
      <c r="B472" s="29">
        <v>6117</v>
      </c>
      <c r="C472" s="29">
        <v>19</v>
      </c>
      <c r="D472" s="29">
        <v>26</v>
      </c>
      <c r="E472" s="29">
        <v>281</v>
      </c>
      <c r="F472" s="29">
        <v>5574</v>
      </c>
      <c r="G472" s="29">
        <v>193</v>
      </c>
      <c r="H472" s="29">
        <v>24</v>
      </c>
      <c r="I472" s="29">
        <v>0.311833251271951</v>
      </c>
      <c r="J472" s="29">
        <v>0.42671918595109098</v>
      </c>
      <c r="K472" s="29">
        <v>4.6118496635483304</v>
      </c>
      <c r="L472" s="29">
        <v>91.482028557360906</v>
      </c>
      <c r="M472" s="29">
        <v>3.16756934186771</v>
      </c>
    </row>
    <row r="473" spans="1:13" x14ac:dyDescent="0.25">
      <c r="A473" t="s">
        <v>633</v>
      </c>
      <c r="B473" s="29">
        <v>15256</v>
      </c>
      <c r="C473" s="29">
        <v>64</v>
      </c>
      <c r="D473" s="29">
        <v>127</v>
      </c>
      <c r="E473" s="29">
        <v>1085</v>
      </c>
      <c r="F473" s="29">
        <v>13582</v>
      </c>
      <c r="G473" s="29">
        <v>220</v>
      </c>
      <c r="H473" s="29">
        <v>178</v>
      </c>
      <c r="I473" s="29">
        <v>0.42445947738426798</v>
      </c>
      <c r="J473" s="29">
        <v>0.842286775434407</v>
      </c>
      <c r="K473" s="29">
        <v>7.1959145775301696</v>
      </c>
      <c r="L473" s="29">
        <v>90.078259716142696</v>
      </c>
      <c r="M473" s="29">
        <v>1.4590794535084199</v>
      </c>
    </row>
    <row r="474" spans="1:13" x14ac:dyDescent="0.25">
      <c r="A474" t="s">
        <v>634</v>
      </c>
      <c r="B474" s="29">
        <v>447</v>
      </c>
      <c r="C474" s="29">
        <v>17</v>
      </c>
      <c r="D474" s="29">
        <v>39</v>
      </c>
      <c r="E474" s="29">
        <v>243</v>
      </c>
      <c r="F474" s="29">
        <v>143</v>
      </c>
      <c r="G474" s="29" t="s">
        <v>2072</v>
      </c>
      <c r="H474" s="29">
        <v>5</v>
      </c>
      <c r="I474" s="29">
        <v>3.84615384615384</v>
      </c>
      <c r="J474" s="29">
        <v>8.8235294117646994</v>
      </c>
      <c r="K474" s="29">
        <v>54.977375565610799</v>
      </c>
      <c r="L474" s="29">
        <v>32.352941176470502</v>
      </c>
      <c r="M474" s="29" t="s">
        <v>2072</v>
      </c>
    </row>
    <row r="475" spans="1:13" x14ac:dyDescent="0.25">
      <c r="A475" t="s">
        <v>635</v>
      </c>
      <c r="B475" s="29">
        <v>14809</v>
      </c>
      <c r="C475" s="29">
        <v>47</v>
      </c>
      <c r="D475" s="29">
        <v>88</v>
      </c>
      <c r="E475" s="29">
        <v>842</v>
      </c>
      <c r="F475" s="29">
        <v>13439</v>
      </c>
      <c r="G475" s="29">
        <v>220</v>
      </c>
      <c r="H475" s="29">
        <v>173</v>
      </c>
      <c r="I475" s="29">
        <v>0.32112599070784298</v>
      </c>
      <c r="J475" s="29">
        <v>0.60125717409128099</v>
      </c>
      <c r="K475" s="29">
        <v>5.7529379611915799</v>
      </c>
      <c r="L475" s="29">
        <v>91.821535938780997</v>
      </c>
      <c r="M475" s="29">
        <v>1.5031429352282</v>
      </c>
    </row>
    <row r="476" spans="1:13" x14ac:dyDescent="0.25">
      <c r="A476" t="s">
        <v>636</v>
      </c>
      <c r="B476" s="29">
        <v>2328</v>
      </c>
      <c r="C476" s="29">
        <v>1</v>
      </c>
      <c r="D476" s="29">
        <v>20</v>
      </c>
      <c r="E476" s="29">
        <v>125</v>
      </c>
      <c r="F476" s="29">
        <v>2097</v>
      </c>
      <c r="G476" s="29">
        <v>59</v>
      </c>
      <c r="H476" s="29">
        <v>26</v>
      </c>
      <c r="I476" s="29">
        <v>4.3440486533449098E-2</v>
      </c>
      <c r="J476" s="29">
        <v>0.86880973066898304</v>
      </c>
      <c r="K476" s="29">
        <v>5.4300608166811397</v>
      </c>
      <c r="L476" s="29">
        <v>91.094700260642895</v>
      </c>
      <c r="M476" s="29">
        <v>2.5629887054734999</v>
      </c>
    </row>
    <row r="477" spans="1:13" x14ac:dyDescent="0.25">
      <c r="A477" t="s">
        <v>637</v>
      </c>
      <c r="B477" s="29">
        <v>70</v>
      </c>
      <c r="C477" s="29" t="s">
        <v>2072</v>
      </c>
      <c r="D477" s="29">
        <v>6</v>
      </c>
      <c r="E477" s="29">
        <v>32</v>
      </c>
      <c r="F477" s="29">
        <v>32</v>
      </c>
      <c r="G477" s="29" t="s">
        <v>2072</v>
      </c>
      <c r="H477" s="29" t="s">
        <v>2072</v>
      </c>
      <c r="I477" s="29" t="s">
        <v>2072</v>
      </c>
      <c r="J477" s="29">
        <v>8.5714285714285694</v>
      </c>
      <c r="K477" s="29">
        <v>45.714285714285701</v>
      </c>
      <c r="L477" s="29">
        <v>45.714285714285701</v>
      </c>
      <c r="M477" s="29" t="s">
        <v>2072</v>
      </c>
    </row>
    <row r="478" spans="1:13" x14ac:dyDescent="0.25">
      <c r="A478" t="s">
        <v>638</v>
      </c>
      <c r="B478" s="29">
        <v>2258</v>
      </c>
      <c r="C478" s="29">
        <v>1</v>
      </c>
      <c r="D478" s="29">
        <v>14</v>
      </c>
      <c r="E478" s="29">
        <v>93</v>
      </c>
      <c r="F478" s="29">
        <v>2065</v>
      </c>
      <c r="G478" s="29">
        <v>59</v>
      </c>
      <c r="H478" s="29">
        <v>26</v>
      </c>
      <c r="I478" s="29">
        <v>4.4802867383512503E-2</v>
      </c>
      <c r="J478" s="29">
        <v>0.627240143369175</v>
      </c>
      <c r="K478" s="29">
        <v>4.1666666666666599</v>
      </c>
      <c r="L478" s="29">
        <v>92.517921146953398</v>
      </c>
      <c r="M478" s="29">
        <v>2.6433691756272402</v>
      </c>
    </row>
    <row r="479" spans="1:13" x14ac:dyDescent="0.25">
      <c r="A479" t="s">
        <v>639</v>
      </c>
      <c r="B479" s="29">
        <v>4768</v>
      </c>
      <c r="C479" s="29">
        <v>27</v>
      </c>
      <c r="D479" s="29">
        <v>43</v>
      </c>
      <c r="E479" s="29">
        <v>285</v>
      </c>
      <c r="F479" s="29">
        <v>4373</v>
      </c>
      <c r="G479" s="29">
        <v>40</v>
      </c>
      <c r="H479" s="29" t="s">
        <v>2072</v>
      </c>
      <c r="I479" s="29">
        <v>0.56627516778523401</v>
      </c>
      <c r="J479" s="29">
        <v>0.90184563758389202</v>
      </c>
      <c r="K479" s="29">
        <v>5.9773489932885902</v>
      </c>
      <c r="L479" s="29">
        <v>91.715604026845597</v>
      </c>
      <c r="M479" s="29">
        <v>0.83892617449664397</v>
      </c>
    </row>
    <row r="480" spans="1:13" x14ac:dyDescent="0.25">
      <c r="A480" t="s">
        <v>640</v>
      </c>
      <c r="B480" s="29">
        <v>133</v>
      </c>
      <c r="C480" s="29">
        <v>8</v>
      </c>
      <c r="D480" s="29">
        <v>14</v>
      </c>
      <c r="E480" s="29">
        <v>55</v>
      </c>
      <c r="F480" s="29">
        <v>56</v>
      </c>
      <c r="G480" s="29" t="s">
        <v>2072</v>
      </c>
      <c r="H480" s="29" t="s">
        <v>2072</v>
      </c>
      <c r="I480" s="29">
        <v>6.0150375939849603</v>
      </c>
      <c r="J480" s="29">
        <v>10.5263157894736</v>
      </c>
      <c r="K480" s="29">
        <v>41.353383458646597</v>
      </c>
      <c r="L480" s="29">
        <v>42.105263157894697</v>
      </c>
      <c r="M480" s="29" t="s">
        <v>2072</v>
      </c>
    </row>
    <row r="481" spans="1:13" x14ac:dyDescent="0.25">
      <c r="A481" t="s">
        <v>641</v>
      </c>
      <c r="B481" s="29">
        <v>4635</v>
      </c>
      <c r="C481" s="29">
        <v>19</v>
      </c>
      <c r="D481" s="29">
        <v>29</v>
      </c>
      <c r="E481" s="29">
        <v>230</v>
      </c>
      <c r="F481" s="29">
        <v>4317</v>
      </c>
      <c r="G481" s="29">
        <v>40</v>
      </c>
      <c r="H481" s="29" t="s">
        <v>2072</v>
      </c>
      <c r="I481" s="29">
        <v>0.40992448759438999</v>
      </c>
      <c r="J481" s="29">
        <v>0.62567421790722699</v>
      </c>
      <c r="K481" s="29">
        <v>4.9622437971952502</v>
      </c>
      <c r="L481" s="29">
        <v>93.139158576051699</v>
      </c>
      <c r="M481" s="29">
        <v>0.86299892125134803</v>
      </c>
    </row>
    <row r="482" spans="1:13" x14ac:dyDescent="0.25">
      <c r="A482" t="s">
        <v>642</v>
      </c>
      <c r="B482" s="29">
        <v>9364</v>
      </c>
      <c r="C482" s="29">
        <v>55</v>
      </c>
      <c r="D482" s="29">
        <v>74</v>
      </c>
      <c r="E482" s="29">
        <v>557</v>
      </c>
      <c r="F482" s="29">
        <v>8453</v>
      </c>
      <c r="G482" s="29">
        <v>224</v>
      </c>
      <c r="H482" s="29">
        <v>1</v>
      </c>
      <c r="I482" s="29">
        <v>0.58741856242657198</v>
      </c>
      <c r="J482" s="29">
        <v>0.79034497490120603</v>
      </c>
      <c r="K482" s="29">
        <v>5.9489479867563801</v>
      </c>
      <c r="L482" s="29">
        <v>90.280892876214807</v>
      </c>
      <c r="M482" s="29">
        <v>2.3923955997009498</v>
      </c>
    </row>
    <row r="483" spans="1:13" x14ac:dyDescent="0.25">
      <c r="A483" t="s">
        <v>643</v>
      </c>
      <c r="B483" s="29">
        <v>317</v>
      </c>
      <c r="C483" s="29">
        <v>19</v>
      </c>
      <c r="D483" s="29">
        <v>20</v>
      </c>
      <c r="E483" s="29">
        <v>123</v>
      </c>
      <c r="F483" s="29">
        <v>155</v>
      </c>
      <c r="G483" s="29" t="s">
        <v>2072</v>
      </c>
      <c r="H483" s="29" t="s">
        <v>2072</v>
      </c>
      <c r="I483" s="29">
        <v>5.9936908517350096</v>
      </c>
      <c r="J483" s="29">
        <v>6.3091482649842199</v>
      </c>
      <c r="K483" s="29">
        <v>38.801261829652901</v>
      </c>
      <c r="L483" s="29">
        <v>48.895899053627701</v>
      </c>
      <c r="M483" s="29" t="s">
        <v>2072</v>
      </c>
    </row>
    <row r="484" spans="1:13" x14ac:dyDescent="0.25">
      <c r="A484" t="s">
        <v>644</v>
      </c>
      <c r="B484" s="29">
        <v>9047</v>
      </c>
      <c r="C484" s="29">
        <v>36</v>
      </c>
      <c r="D484" s="29">
        <v>54</v>
      </c>
      <c r="E484" s="29">
        <v>434</v>
      </c>
      <c r="F484" s="29">
        <v>8298</v>
      </c>
      <c r="G484" s="29">
        <v>224</v>
      </c>
      <c r="H484" s="29">
        <v>1</v>
      </c>
      <c r="I484" s="29">
        <v>0.39796595180190097</v>
      </c>
      <c r="J484" s="29">
        <v>0.59694892770285202</v>
      </c>
      <c r="K484" s="29">
        <v>4.7977006411673599</v>
      </c>
      <c r="L484" s="29">
        <v>91.731151890338197</v>
      </c>
      <c r="M484" s="29">
        <v>2.4762325889896002</v>
      </c>
    </row>
    <row r="485" spans="1:13" x14ac:dyDescent="0.25">
      <c r="A485" t="s">
        <v>645</v>
      </c>
      <c r="B485" s="29">
        <v>139</v>
      </c>
      <c r="C485" s="29" t="s">
        <v>2072</v>
      </c>
      <c r="D485" s="29">
        <v>1</v>
      </c>
      <c r="E485" s="29" t="s">
        <v>2072</v>
      </c>
      <c r="F485" s="29">
        <v>130</v>
      </c>
      <c r="G485" s="29">
        <v>8</v>
      </c>
      <c r="H485" s="29" t="s">
        <v>2072</v>
      </c>
      <c r="I485" s="29" t="s">
        <v>2072</v>
      </c>
      <c r="J485" s="29">
        <v>0.71942446043165398</v>
      </c>
      <c r="K485" s="29" t="s">
        <v>2072</v>
      </c>
      <c r="L485" s="29">
        <v>93.525179856115102</v>
      </c>
      <c r="M485" s="29">
        <v>5.75539568345323</v>
      </c>
    </row>
    <row r="486" spans="1:13" x14ac:dyDescent="0.25">
      <c r="A486" t="s">
        <v>646</v>
      </c>
      <c r="B486" s="29">
        <v>139</v>
      </c>
      <c r="C486" s="29" t="s">
        <v>2072</v>
      </c>
      <c r="D486" s="29">
        <v>1</v>
      </c>
      <c r="E486" s="29" t="s">
        <v>2072</v>
      </c>
      <c r="F486" s="29">
        <v>130</v>
      </c>
      <c r="G486" s="29">
        <v>8</v>
      </c>
      <c r="H486" s="29" t="s">
        <v>2072</v>
      </c>
      <c r="I486" s="29" t="s">
        <v>2072</v>
      </c>
      <c r="J486" s="29">
        <v>0.71942446043165398</v>
      </c>
      <c r="K486" s="29" t="s">
        <v>2072</v>
      </c>
      <c r="L486" s="29">
        <v>93.525179856115102</v>
      </c>
      <c r="M486" s="29">
        <v>5.75539568345323</v>
      </c>
    </row>
    <row r="487" spans="1:13" x14ac:dyDescent="0.25">
      <c r="A487" t="s">
        <v>647</v>
      </c>
      <c r="B487" s="29">
        <v>153</v>
      </c>
      <c r="C487" s="29" t="s">
        <v>2072</v>
      </c>
      <c r="D487" s="29" t="s">
        <v>2072</v>
      </c>
      <c r="E487" s="29">
        <v>4</v>
      </c>
      <c r="F487" s="29">
        <v>148</v>
      </c>
      <c r="G487" s="29">
        <v>1</v>
      </c>
      <c r="H487" s="29" t="s">
        <v>2072</v>
      </c>
      <c r="I487" s="29" t="s">
        <v>2072</v>
      </c>
      <c r="J487" s="29" t="s">
        <v>2072</v>
      </c>
      <c r="K487" s="29">
        <v>2.6143790849673199</v>
      </c>
      <c r="L487" s="29">
        <v>96.732026143790804</v>
      </c>
      <c r="M487" s="29">
        <v>0.65359477124182996</v>
      </c>
    </row>
    <row r="488" spans="1:13" x14ac:dyDescent="0.25">
      <c r="A488" t="s">
        <v>648</v>
      </c>
      <c r="B488" s="29">
        <v>153</v>
      </c>
      <c r="C488" s="29" t="s">
        <v>2072</v>
      </c>
      <c r="D488" s="29" t="s">
        <v>2072</v>
      </c>
      <c r="E488" s="29">
        <v>4</v>
      </c>
      <c r="F488" s="29">
        <v>148</v>
      </c>
      <c r="G488" s="29">
        <v>1</v>
      </c>
      <c r="H488" s="29" t="s">
        <v>2072</v>
      </c>
      <c r="I488" s="29" t="s">
        <v>2072</v>
      </c>
      <c r="J488" s="29" t="s">
        <v>2072</v>
      </c>
      <c r="K488" s="29">
        <v>2.6143790849673199</v>
      </c>
      <c r="L488" s="29">
        <v>96.732026143790804</v>
      </c>
      <c r="M488" s="29">
        <v>0.65359477124182996</v>
      </c>
    </row>
    <row r="489" spans="1:13" x14ac:dyDescent="0.25">
      <c r="A489" t="s">
        <v>649</v>
      </c>
      <c r="B489" s="29">
        <v>4484</v>
      </c>
      <c r="C489" s="29">
        <v>22</v>
      </c>
      <c r="D489" s="29">
        <v>40</v>
      </c>
      <c r="E489" s="29">
        <v>272</v>
      </c>
      <c r="F489" s="29">
        <v>4030</v>
      </c>
      <c r="G489" s="29">
        <v>120</v>
      </c>
      <c r="H489" s="29" t="s">
        <v>2072</v>
      </c>
      <c r="I489" s="29">
        <v>0.49063336306868799</v>
      </c>
      <c r="J489" s="29">
        <v>0.89206066012488805</v>
      </c>
      <c r="K489" s="29">
        <v>6.0660124888492399</v>
      </c>
      <c r="L489" s="29">
        <v>89.875111507582503</v>
      </c>
      <c r="M489" s="29">
        <v>2.6761819803746598</v>
      </c>
    </row>
    <row r="490" spans="1:13" x14ac:dyDescent="0.25">
      <c r="A490" t="s">
        <v>650</v>
      </c>
      <c r="B490" s="29">
        <v>131</v>
      </c>
      <c r="C490" s="29">
        <v>10</v>
      </c>
      <c r="D490" s="29">
        <v>9</v>
      </c>
      <c r="E490" s="29">
        <v>62</v>
      </c>
      <c r="F490" s="29">
        <v>50</v>
      </c>
      <c r="G490" s="29" t="s">
        <v>2072</v>
      </c>
      <c r="H490" s="29" t="s">
        <v>2072</v>
      </c>
      <c r="I490" s="29">
        <v>7.6335877862595396</v>
      </c>
      <c r="J490" s="29">
        <v>6.8702290076335801</v>
      </c>
      <c r="K490" s="29">
        <v>47.328244274809101</v>
      </c>
      <c r="L490" s="29">
        <v>38.167938931297698</v>
      </c>
      <c r="M490" s="29" t="s">
        <v>2072</v>
      </c>
    </row>
    <row r="491" spans="1:13" x14ac:dyDescent="0.25">
      <c r="A491" t="s">
        <v>651</v>
      </c>
      <c r="B491" s="29">
        <v>4353</v>
      </c>
      <c r="C491" s="29">
        <v>12</v>
      </c>
      <c r="D491" s="29">
        <v>31</v>
      </c>
      <c r="E491" s="29">
        <v>210</v>
      </c>
      <c r="F491" s="29">
        <v>3980</v>
      </c>
      <c r="G491" s="29">
        <v>120</v>
      </c>
      <c r="H491" s="29" t="s">
        <v>2072</v>
      </c>
      <c r="I491" s="29">
        <v>0.27567195037904801</v>
      </c>
      <c r="J491" s="29">
        <v>0.71215253847920901</v>
      </c>
      <c r="K491" s="29">
        <v>4.8242591316333501</v>
      </c>
      <c r="L491" s="29">
        <v>91.431196875717802</v>
      </c>
      <c r="M491" s="29">
        <v>2.7567195037904799</v>
      </c>
    </row>
    <row r="492" spans="1:13" x14ac:dyDescent="0.25">
      <c r="A492" t="s">
        <v>652</v>
      </c>
      <c r="B492" s="29">
        <v>173</v>
      </c>
      <c r="C492" s="29" t="s">
        <v>2072</v>
      </c>
      <c r="D492" s="29" t="s">
        <v>2072</v>
      </c>
      <c r="E492" s="29">
        <v>2</v>
      </c>
      <c r="F492" s="29">
        <v>169</v>
      </c>
      <c r="G492" s="29">
        <v>2</v>
      </c>
      <c r="H492" s="29" t="s">
        <v>2072</v>
      </c>
      <c r="I492" s="29" t="s">
        <v>2072</v>
      </c>
      <c r="J492" s="29" t="s">
        <v>2072</v>
      </c>
      <c r="K492" s="29">
        <v>1.15606936416184</v>
      </c>
      <c r="L492" s="29">
        <v>97.687861271676297</v>
      </c>
      <c r="M492" s="29">
        <v>1.15606936416184</v>
      </c>
    </row>
    <row r="493" spans="1:13" x14ac:dyDescent="0.25">
      <c r="A493" t="s">
        <v>653</v>
      </c>
      <c r="B493" s="29">
        <v>2</v>
      </c>
      <c r="C493" s="29" t="s">
        <v>2072</v>
      </c>
      <c r="D493" s="29" t="s">
        <v>2072</v>
      </c>
      <c r="E493" s="29" t="s">
        <v>2072</v>
      </c>
      <c r="F493" s="29">
        <v>2</v>
      </c>
      <c r="G493" s="29" t="s">
        <v>2072</v>
      </c>
      <c r="H493" s="29" t="s">
        <v>2072</v>
      </c>
      <c r="I493" s="29" t="s">
        <v>2072</v>
      </c>
      <c r="J493" s="29" t="s">
        <v>2072</v>
      </c>
      <c r="K493" s="29" t="s">
        <v>2072</v>
      </c>
      <c r="L493" s="29">
        <v>100</v>
      </c>
      <c r="M493" s="29" t="s">
        <v>2072</v>
      </c>
    </row>
    <row r="494" spans="1:13" x14ac:dyDescent="0.25">
      <c r="A494" t="s">
        <v>654</v>
      </c>
      <c r="B494" s="29">
        <v>171</v>
      </c>
      <c r="C494" s="29" t="s">
        <v>2072</v>
      </c>
      <c r="D494" s="29" t="s">
        <v>2072</v>
      </c>
      <c r="E494" s="29">
        <v>2</v>
      </c>
      <c r="F494" s="29">
        <v>167</v>
      </c>
      <c r="G494" s="29">
        <v>2</v>
      </c>
      <c r="H494" s="29" t="s">
        <v>2072</v>
      </c>
      <c r="I494" s="29" t="s">
        <v>2072</v>
      </c>
      <c r="J494" s="29" t="s">
        <v>2072</v>
      </c>
      <c r="K494" s="29">
        <v>1.16959064327485</v>
      </c>
      <c r="L494" s="29">
        <v>97.660818713450297</v>
      </c>
      <c r="M494" s="29">
        <v>1.16959064327485</v>
      </c>
    </row>
    <row r="495" spans="1:13" x14ac:dyDescent="0.25">
      <c r="A495" t="s">
        <v>655</v>
      </c>
      <c r="B495" s="29">
        <v>55365</v>
      </c>
      <c r="C495" s="29">
        <v>237</v>
      </c>
      <c r="D495" s="29">
        <v>458</v>
      </c>
      <c r="E495" s="29">
        <v>3525</v>
      </c>
      <c r="F495" s="29">
        <v>49781</v>
      </c>
      <c r="G495" s="29">
        <v>1083</v>
      </c>
      <c r="H495" s="29">
        <v>281</v>
      </c>
      <c r="I495" s="29">
        <v>0.43025197879602001</v>
      </c>
      <c r="J495" s="29">
        <v>0.83145741050032596</v>
      </c>
      <c r="K495" s="29">
        <v>6.3993174061433402</v>
      </c>
      <c r="L495" s="29">
        <v>90.372885048289803</v>
      </c>
      <c r="M495" s="29">
        <v>1.96608815627042</v>
      </c>
    </row>
    <row r="496" spans="1:13" x14ac:dyDescent="0.25">
      <c r="A496" t="s">
        <v>656</v>
      </c>
      <c r="B496" s="29">
        <v>1653</v>
      </c>
      <c r="C496" s="29">
        <v>62</v>
      </c>
      <c r="D496" s="29">
        <v>133</v>
      </c>
      <c r="E496" s="29">
        <v>809</v>
      </c>
      <c r="F496" s="29">
        <v>640</v>
      </c>
      <c r="G496" s="29" t="s">
        <v>2072</v>
      </c>
      <c r="H496" s="29">
        <v>9</v>
      </c>
      <c r="I496" s="29">
        <v>3.7712895377128901</v>
      </c>
      <c r="J496" s="29">
        <v>8.0900243309002402</v>
      </c>
      <c r="K496" s="29">
        <v>49.209245742092399</v>
      </c>
      <c r="L496" s="29">
        <v>38.929440389294399</v>
      </c>
      <c r="M496" s="29" t="s">
        <v>2072</v>
      </c>
    </row>
    <row r="497" spans="1:13" x14ac:dyDescent="0.25">
      <c r="A497" t="s">
        <v>657</v>
      </c>
      <c r="B497" s="29">
        <v>53712</v>
      </c>
      <c r="C497" s="29">
        <v>175</v>
      </c>
      <c r="D497" s="29">
        <v>325</v>
      </c>
      <c r="E497" s="29">
        <v>2716</v>
      </c>
      <c r="F497" s="29">
        <v>49141</v>
      </c>
      <c r="G497" s="29">
        <v>1083</v>
      </c>
      <c r="H497" s="29">
        <v>272</v>
      </c>
      <c r="I497" s="29">
        <v>0.32747005988023897</v>
      </c>
      <c r="J497" s="29">
        <v>0.60815868263473005</v>
      </c>
      <c r="K497" s="29">
        <v>5.0823353293413103</v>
      </c>
      <c r="L497" s="29">
        <v>91.955464071856198</v>
      </c>
      <c r="M497" s="29">
        <v>2.0265718562874202</v>
      </c>
    </row>
    <row r="498" spans="1:13" x14ac:dyDescent="0.25">
      <c r="A498" t="s">
        <v>658</v>
      </c>
      <c r="B498" s="29">
        <v>3464</v>
      </c>
      <c r="C498" s="29">
        <v>12</v>
      </c>
      <c r="D498" s="29">
        <v>47</v>
      </c>
      <c r="E498" s="29">
        <v>261</v>
      </c>
      <c r="F498" s="29">
        <v>3045</v>
      </c>
      <c r="G498" s="29">
        <v>99</v>
      </c>
      <c r="H498" s="29" t="s">
        <v>2072</v>
      </c>
      <c r="I498" s="29">
        <v>0.34642032332563499</v>
      </c>
      <c r="J498" s="29">
        <v>1.3568129330254</v>
      </c>
      <c r="K498" s="29">
        <v>7.5346420323325596</v>
      </c>
      <c r="L498" s="29">
        <v>87.904157043879906</v>
      </c>
      <c r="M498" s="29">
        <v>2.8579676674364798</v>
      </c>
    </row>
    <row r="499" spans="1:13" x14ac:dyDescent="0.25">
      <c r="A499" t="s">
        <v>659</v>
      </c>
      <c r="B499" s="29">
        <v>115</v>
      </c>
      <c r="C499" s="29">
        <v>2</v>
      </c>
      <c r="D499" s="29">
        <v>17</v>
      </c>
      <c r="E499" s="29">
        <v>58</v>
      </c>
      <c r="F499" s="29">
        <v>38</v>
      </c>
      <c r="G499" s="29" t="s">
        <v>2072</v>
      </c>
      <c r="H499" s="29" t="s">
        <v>2072</v>
      </c>
      <c r="I499" s="29">
        <v>1.7391304347826</v>
      </c>
      <c r="J499" s="29">
        <v>14.782608695652099</v>
      </c>
      <c r="K499" s="29">
        <v>50.434782608695599</v>
      </c>
      <c r="L499" s="29">
        <v>33.043478260869499</v>
      </c>
      <c r="M499" s="29" t="s">
        <v>2072</v>
      </c>
    </row>
    <row r="500" spans="1:13" x14ac:dyDescent="0.25">
      <c r="A500" t="s">
        <v>660</v>
      </c>
      <c r="B500" s="29">
        <v>3349</v>
      </c>
      <c r="C500" s="29">
        <v>10</v>
      </c>
      <c r="D500" s="29">
        <v>30</v>
      </c>
      <c r="E500" s="29">
        <v>203</v>
      </c>
      <c r="F500" s="29">
        <v>3007</v>
      </c>
      <c r="G500" s="29">
        <v>99</v>
      </c>
      <c r="H500" s="29" t="s">
        <v>2072</v>
      </c>
      <c r="I500" s="29">
        <v>0.298596595998805</v>
      </c>
      <c r="J500" s="29">
        <v>0.89578978799641595</v>
      </c>
      <c r="K500" s="29">
        <v>6.06151089877575</v>
      </c>
      <c r="L500" s="29">
        <v>89.787996416840798</v>
      </c>
      <c r="M500" s="29">
        <v>2.95610630038817</v>
      </c>
    </row>
    <row r="501" spans="1:13" x14ac:dyDescent="0.25">
      <c r="A501" t="s">
        <v>661</v>
      </c>
      <c r="B501" s="29">
        <v>1055</v>
      </c>
      <c r="C501" s="29">
        <v>1</v>
      </c>
      <c r="D501" s="29">
        <v>2</v>
      </c>
      <c r="E501" s="29">
        <v>69</v>
      </c>
      <c r="F501" s="29">
        <v>965</v>
      </c>
      <c r="G501" s="29">
        <v>18</v>
      </c>
      <c r="H501" s="29" t="s">
        <v>2072</v>
      </c>
      <c r="I501" s="29">
        <v>9.4786729857819899E-2</v>
      </c>
      <c r="J501" s="29">
        <v>0.18957345971563899</v>
      </c>
      <c r="K501" s="29">
        <v>6.5402843601895704</v>
      </c>
      <c r="L501" s="29">
        <v>91.469194312796205</v>
      </c>
      <c r="M501" s="29">
        <v>1.7061611374407499</v>
      </c>
    </row>
    <row r="502" spans="1:13" x14ac:dyDescent="0.25">
      <c r="A502" t="s">
        <v>662</v>
      </c>
      <c r="B502" s="29">
        <v>24</v>
      </c>
      <c r="C502" s="29" t="s">
        <v>2072</v>
      </c>
      <c r="D502" s="29">
        <v>2</v>
      </c>
      <c r="E502" s="29">
        <v>18</v>
      </c>
      <c r="F502" s="29">
        <v>4</v>
      </c>
      <c r="G502" s="29" t="s">
        <v>2072</v>
      </c>
      <c r="H502" s="29" t="s">
        <v>2072</v>
      </c>
      <c r="I502" s="29" t="s">
        <v>2072</v>
      </c>
      <c r="J502" s="29">
        <v>8.3333333333333304</v>
      </c>
      <c r="K502" s="29">
        <v>75</v>
      </c>
      <c r="L502" s="29">
        <v>16.6666666666666</v>
      </c>
      <c r="M502" s="29" t="s">
        <v>2072</v>
      </c>
    </row>
    <row r="503" spans="1:13" x14ac:dyDescent="0.25">
      <c r="A503" t="s">
        <v>663</v>
      </c>
      <c r="B503" s="29">
        <v>1031</v>
      </c>
      <c r="C503" s="29">
        <v>1</v>
      </c>
      <c r="D503" s="29" t="s">
        <v>2072</v>
      </c>
      <c r="E503" s="29">
        <v>51</v>
      </c>
      <c r="F503" s="29">
        <v>961</v>
      </c>
      <c r="G503" s="29">
        <v>18</v>
      </c>
      <c r="H503" s="29" t="s">
        <v>2072</v>
      </c>
      <c r="I503" s="29">
        <v>9.6993210475266697E-2</v>
      </c>
      <c r="J503" s="29" t="s">
        <v>2072</v>
      </c>
      <c r="K503" s="29">
        <v>4.9466537342386001</v>
      </c>
      <c r="L503" s="29">
        <v>93.210475266731294</v>
      </c>
      <c r="M503" s="29">
        <v>1.7458777885548</v>
      </c>
    </row>
    <row r="504" spans="1:13" x14ac:dyDescent="0.25">
      <c r="A504" t="s">
        <v>664</v>
      </c>
      <c r="B504" s="29">
        <v>1257</v>
      </c>
      <c r="C504" s="29">
        <v>2</v>
      </c>
      <c r="D504" s="29">
        <v>7</v>
      </c>
      <c r="E504" s="29">
        <v>60</v>
      </c>
      <c r="F504" s="29">
        <v>1169</v>
      </c>
      <c r="G504" s="29">
        <v>19</v>
      </c>
      <c r="H504" s="29" t="s">
        <v>2072</v>
      </c>
      <c r="I504" s="29">
        <v>0.15910898965791501</v>
      </c>
      <c r="J504" s="29">
        <v>0.55688146380270398</v>
      </c>
      <c r="K504" s="29">
        <v>4.7732696897374698</v>
      </c>
      <c r="L504" s="29">
        <v>92.999204455051697</v>
      </c>
      <c r="M504" s="29">
        <v>1.5115354017501901</v>
      </c>
    </row>
    <row r="505" spans="1:13" x14ac:dyDescent="0.25">
      <c r="A505" t="s">
        <v>665</v>
      </c>
      <c r="B505" s="29">
        <v>20</v>
      </c>
      <c r="C505" s="29" t="s">
        <v>2072</v>
      </c>
      <c r="D505" s="29" t="s">
        <v>2072</v>
      </c>
      <c r="E505" s="29">
        <v>12</v>
      </c>
      <c r="F505" s="29">
        <v>8</v>
      </c>
      <c r="G505" s="29" t="s">
        <v>2072</v>
      </c>
      <c r="H505" s="29" t="s">
        <v>2072</v>
      </c>
      <c r="I505" s="29" t="s">
        <v>2072</v>
      </c>
      <c r="J505" s="29" t="s">
        <v>2072</v>
      </c>
      <c r="K505" s="29">
        <v>60</v>
      </c>
      <c r="L505" s="29">
        <v>40</v>
      </c>
      <c r="M505" s="29" t="s">
        <v>2072</v>
      </c>
    </row>
    <row r="506" spans="1:13" x14ac:dyDescent="0.25">
      <c r="A506" t="s">
        <v>666</v>
      </c>
      <c r="B506" s="29">
        <v>1237</v>
      </c>
      <c r="C506" s="29">
        <v>2</v>
      </c>
      <c r="D506" s="29">
        <v>7</v>
      </c>
      <c r="E506" s="29">
        <v>48</v>
      </c>
      <c r="F506" s="29">
        <v>1161</v>
      </c>
      <c r="G506" s="29">
        <v>19</v>
      </c>
      <c r="H506" s="29" t="s">
        <v>2072</v>
      </c>
      <c r="I506" s="29">
        <v>0.161681487469684</v>
      </c>
      <c r="J506" s="29">
        <v>0.56588520614389604</v>
      </c>
      <c r="K506" s="29">
        <v>3.88035569927243</v>
      </c>
      <c r="L506" s="29">
        <v>93.856103476151901</v>
      </c>
      <c r="M506" s="29">
        <v>1.5359741309620001</v>
      </c>
    </row>
    <row r="507" spans="1:13" x14ac:dyDescent="0.25">
      <c r="A507" t="s">
        <v>667</v>
      </c>
      <c r="B507" s="29">
        <v>3353</v>
      </c>
      <c r="C507" s="29">
        <v>15</v>
      </c>
      <c r="D507" s="29">
        <v>28</v>
      </c>
      <c r="E507" s="29">
        <v>210</v>
      </c>
      <c r="F507" s="29">
        <v>3035</v>
      </c>
      <c r="G507" s="29">
        <v>31</v>
      </c>
      <c r="H507" s="29">
        <v>34</v>
      </c>
      <c r="I507" s="29">
        <v>0.45194335643265998</v>
      </c>
      <c r="J507" s="29">
        <v>0.84362759867429904</v>
      </c>
      <c r="K507" s="29">
        <v>6.3272069900572401</v>
      </c>
      <c r="L507" s="29">
        <v>91.443205784874905</v>
      </c>
      <c r="M507" s="29">
        <v>0.93401626996083098</v>
      </c>
    </row>
    <row r="508" spans="1:13" x14ac:dyDescent="0.25">
      <c r="A508" t="s">
        <v>668</v>
      </c>
      <c r="B508" s="29">
        <v>94</v>
      </c>
      <c r="C508" s="29" t="s">
        <v>2072</v>
      </c>
      <c r="D508" s="29">
        <v>13</v>
      </c>
      <c r="E508" s="29">
        <v>57</v>
      </c>
      <c r="F508" s="29">
        <v>24</v>
      </c>
      <c r="G508" s="29" t="s">
        <v>2072</v>
      </c>
      <c r="H508" s="29" t="s">
        <v>2072</v>
      </c>
      <c r="I508" s="29" t="s">
        <v>2072</v>
      </c>
      <c r="J508" s="29">
        <v>13.829787234042501</v>
      </c>
      <c r="K508" s="29">
        <v>60.638297872340402</v>
      </c>
      <c r="L508" s="29">
        <v>25.531914893617</v>
      </c>
      <c r="M508" s="29" t="s">
        <v>2072</v>
      </c>
    </row>
    <row r="509" spans="1:13" x14ac:dyDescent="0.25">
      <c r="A509" t="s">
        <v>669</v>
      </c>
      <c r="B509" s="29">
        <v>3259</v>
      </c>
      <c r="C509" s="29">
        <v>15</v>
      </c>
      <c r="D509" s="29">
        <v>15</v>
      </c>
      <c r="E509" s="29">
        <v>153</v>
      </c>
      <c r="F509" s="29">
        <v>3011</v>
      </c>
      <c r="G509" s="29">
        <v>31</v>
      </c>
      <c r="H509" s="29">
        <v>34</v>
      </c>
      <c r="I509" s="29">
        <v>0.46511627906976699</v>
      </c>
      <c r="J509" s="29">
        <v>0.46511627906976699</v>
      </c>
      <c r="K509" s="29">
        <v>4.7441860465116203</v>
      </c>
      <c r="L509" s="29">
        <v>93.364341085271306</v>
      </c>
      <c r="M509" s="29">
        <v>0.96124031007751898</v>
      </c>
    </row>
    <row r="510" spans="1:13" x14ac:dyDescent="0.25">
      <c r="A510" t="s">
        <v>670</v>
      </c>
      <c r="B510" s="29">
        <v>3121</v>
      </c>
      <c r="C510" s="29">
        <v>2</v>
      </c>
      <c r="D510" s="29">
        <v>14</v>
      </c>
      <c r="E510" s="29">
        <v>230</v>
      </c>
      <c r="F510" s="29">
        <v>2843</v>
      </c>
      <c r="G510" s="29">
        <v>32</v>
      </c>
      <c r="H510" s="29" t="s">
        <v>2072</v>
      </c>
      <c r="I510" s="29">
        <v>6.40820249919897E-2</v>
      </c>
      <c r="J510" s="29">
        <v>0.44857417494392798</v>
      </c>
      <c r="K510" s="29">
        <v>7.3694328740788198</v>
      </c>
      <c r="L510" s="29">
        <v>91.092598526113406</v>
      </c>
      <c r="M510" s="29">
        <v>1.0253123998718301</v>
      </c>
    </row>
    <row r="511" spans="1:13" x14ac:dyDescent="0.25">
      <c r="A511" t="s">
        <v>671</v>
      </c>
      <c r="B511" s="29">
        <v>86</v>
      </c>
      <c r="C511" s="29">
        <v>2</v>
      </c>
      <c r="D511" s="29">
        <v>2</v>
      </c>
      <c r="E511" s="29">
        <v>30</v>
      </c>
      <c r="F511" s="29">
        <v>52</v>
      </c>
      <c r="G511" s="29" t="s">
        <v>2072</v>
      </c>
      <c r="H511" s="29" t="s">
        <v>2072</v>
      </c>
      <c r="I511" s="29">
        <v>2.3255813953488298</v>
      </c>
      <c r="J511" s="29">
        <v>2.3255813953488298</v>
      </c>
      <c r="K511" s="29">
        <v>34.883720930232499</v>
      </c>
      <c r="L511" s="29">
        <v>60.465116279069697</v>
      </c>
      <c r="M511" s="29" t="s">
        <v>2072</v>
      </c>
    </row>
    <row r="512" spans="1:13" x14ac:dyDescent="0.25">
      <c r="A512" t="s">
        <v>672</v>
      </c>
      <c r="B512" s="29">
        <v>3035</v>
      </c>
      <c r="C512" s="29" t="s">
        <v>2072</v>
      </c>
      <c r="D512" s="29">
        <v>12</v>
      </c>
      <c r="E512" s="29">
        <v>200</v>
      </c>
      <c r="F512" s="29">
        <v>2791</v>
      </c>
      <c r="G512" s="29">
        <v>32</v>
      </c>
      <c r="H512" s="29" t="s">
        <v>2072</v>
      </c>
      <c r="I512" s="29" t="s">
        <v>2072</v>
      </c>
      <c r="J512" s="29">
        <v>0.39538714991762702</v>
      </c>
      <c r="K512" s="29">
        <v>6.5897858319604596</v>
      </c>
      <c r="L512" s="29">
        <v>91.960461285008193</v>
      </c>
      <c r="M512" s="29">
        <v>1.05436573311367</v>
      </c>
    </row>
    <row r="513" spans="1:13" x14ac:dyDescent="0.25">
      <c r="A513" t="s">
        <v>673</v>
      </c>
      <c r="B513" s="29">
        <v>6469</v>
      </c>
      <c r="C513" s="29">
        <v>18</v>
      </c>
      <c r="D513" s="29">
        <v>50</v>
      </c>
      <c r="E513" s="29">
        <v>472</v>
      </c>
      <c r="F513" s="29">
        <v>5740</v>
      </c>
      <c r="G513" s="29">
        <v>174</v>
      </c>
      <c r="H513" s="29">
        <v>15</v>
      </c>
      <c r="I513" s="29">
        <v>0.27889680818097301</v>
      </c>
      <c r="J513" s="29">
        <v>0.77471335605825797</v>
      </c>
      <c r="K513" s="29">
        <v>7.3132940811899596</v>
      </c>
      <c r="L513" s="29">
        <v>88.937093275487996</v>
      </c>
      <c r="M513" s="29">
        <v>2.6960024790827299</v>
      </c>
    </row>
    <row r="514" spans="1:13" x14ac:dyDescent="0.25">
      <c r="A514" t="s">
        <v>674</v>
      </c>
      <c r="B514" s="29">
        <v>152</v>
      </c>
      <c r="C514" s="29">
        <v>6</v>
      </c>
      <c r="D514" s="29">
        <v>4</v>
      </c>
      <c r="E514" s="29">
        <v>106</v>
      </c>
      <c r="F514" s="29">
        <v>36</v>
      </c>
      <c r="G514" s="29" t="s">
        <v>2072</v>
      </c>
      <c r="H514" s="29" t="s">
        <v>2072</v>
      </c>
      <c r="I514" s="29">
        <v>3.9473684210526301</v>
      </c>
      <c r="J514" s="29">
        <v>2.6315789473684199</v>
      </c>
      <c r="K514" s="29">
        <v>69.736842105263094</v>
      </c>
      <c r="L514" s="29">
        <v>23.684210526315699</v>
      </c>
      <c r="M514" s="29" t="s">
        <v>2072</v>
      </c>
    </row>
    <row r="515" spans="1:13" x14ac:dyDescent="0.25">
      <c r="A515" t="s">
        <v>675</v>
      </c>
      <c r="B515" s="29">
        <v>6317</v>
      </c>
      <c r="C515" s="29">
        <v>12</v>
      </c>
      <c r="D515" s="29">
        <v>46</v>
      </c>
      <c r="E515" s="29">
        <v>366</v>
      </c>
      <c r="F515" s="29">
        <v>5704</v>
      </c>
      <c r="G515" s="29">
        <v>174</v>
      </c>
      <c r="H515" s="29">
        <v>15</v>
      </c>
      <c r="I515" s="29">
        <v>0.190415741034592</v>
      </c>
      <c r="J515" s="29">
        <v>0.72992700729926996</v>
      </c>
      <c r="K515" s="29">
        <v>5.8076801015550599</v>
      </c>
      <c r="L515" s="29">
        <v>90.510948905109402</v>
      </c>
      <c r="M515" s="29">
        <v>2.76102824500158</v>
      </c>
    </row>
    <row r="516" spans="1:13" x14ac:dyDescent="0.25">
      <c r="A516" t="s">
        <v>676</v>
      </c>
      <c r="B516" s="29">
        <v>15051</v>
      </c>
      <c r="C516" s="29">
        <v>63</v>
      </c>
      <c r="D516" s="29">
        <v>124</v>
      </c>
      <c r="E516" s="29">
        <v>1151</v>
      </c>
      <c r="F516" s="29">
        <v>13322</v>
      </c>
      <c r="G516" s="29">
        <v>211</v>
      </c>
      <c r="H516" s="29">
        <v>180</v>
      </c>
      <c r="I516" s="29">
        <v>0.423643332660883</v>
      </c>
      <c r="J516" s="29">
        <v>0.83383767063411995</v>
      </c>
      <c r="K516" s="29">
        <v>7.7398964427408998</v>
      </c>
      <c r="L516" s="29">
        <v>89.583753614417304</v>
      </c>
      <c r="M516" s="29">
        <v>1.41886893954676</v>
      </c>
    </row>
    <row r="517" spans="1:13" x14ac:dyDescent="0.25">
      <c r="A517" t="s">
        <v>677</v>
      </c>
      <c r="B517" s="29">
        <v>474</v>
      </c>
      <c r="C517" s="29">
        <v>12</v>
      </c>
      <c r="D517" s="29">
        <v>37</v>
      </c>
      <c r="E517" s="29">
        <v>268</v>
      </c>
      <c r="F517" s="29">
        <v>149</v>
      </c>
      <c r="G517" s="29" t="s">
        <v>2072</v>
      </c>
      <c r="H517" s="29">
        <v>8</v>
      </c>
      <c r="I517" s="29">
        <v>2.5751072961373298</v>
      </c>
      <c r="J517" s="29">
        <v>7.93991416309012</v>
      </c>
      <c r="K517" s="29">
        <v>57.510729613733901</v>
      </c>
      <c r="L517" s="29">
        <v>31.974248927038602</v>
      </c>
      <c r="M517" s="29" t="s">
        <v>2072</v>
      </c>
    </row>
    <row r="518" spans="1:13" x14ac:dyDescent="0.25">
      <c r="A518" t="s">
        <v>678</v>
      </c>
      <c r="B518" s="29">
        <v>14577</v>
      </c>
      <c r="C518" s="29">
        <v>51</v>
      </c>
      <c r="D518" s="29">
        <v>87</v>
      </c>
      <c r="E518" s="29">
        <v>883</v>
      </c>
      <c r="F518" s="29">
        <v>13173</v>
      </c>
      <c r="G518" s="29">
        <v>211</v>
      </c>
      <c r="H518" s="29">
        <v>172</v>
      </c>
      <c r="I518" s="29">
        <v>0.35404373481430002</v>
      </c>
      <c r="J518" s="29">
        <v>0.60395695938910099</v>
      </c>
      <c r="K518" s="29">
        <v>6.1298160360985703</v>
      </c>
      <c r="L518" s="29">
        <v>91.447414092328998</v>
      </c>
      <c r="M518" s="29">
        <v>1.46476917736896</v>
      </c>
    </row>
    <row r="519" spans="1:13" x14ac:dyDescent="0.25">
      <c r="A519" t="s">
        <v>679</v>
      </c>
      <c r="B519" s="29">
        <v>2226</v>
      </c>
      <c r="C519" s="29">
        <v>5</v>
      </c>
      <c r="D519" s="29">
        <v>9</v>
      </c>
      <c r="E519" s="29">
        <v>152</v>
      </c>
      <c r="F519" s="29">
        <v>2012</v>
      </c>
      <c r="G519" s="29">
        <v>37</v>
      </c>
      <c r="H519" s="29">
        <v>11</v>
      </c>
      <c r="I519" s="29">
        <v>0.225733634311512</v>
      </c>
      <c r="J519" s="29">
        <v>0.40632054176072202</v>
      </c>
      <c r="K519" s="29">
        <v>6.8623024830699704</v>
      </c>
      <c r="L519" s="29">
        <v>90.835214446952506</v>
      </c>
      <c r="M519" s="29">
        <v>1.6704288939051899</v>
      </c>
    </row>
    <row r="520" spans="1:13" x14ac:dyDescent="0.25">
      <c r="A520" t="s">
        <v>680</v>
      </c>
      <c r="B520" s="29">
        <v>50</v>
      </c>
      <c r="C520" s="29">
        <v>2</v>
      </c>
      <c r="D520" s="29">
        <v>2</v>
      </c>
      <c r="E520" s="29">
        <v>30</v>
      </c>
      <c r="F520" s="29">
        <v>16</v>
      </c>
      <c r="G520" s="29" t="s">
        <v>2072</v>
      </c>
      <c r="H520" s="29" t="s">
        <v>2072</v>
      </c>
      <c r="I520" s="29">
        <v>4</v>
      </c>
      <c r="J520" s="29">
        <v>4</v>
      </c>
      <c r="K520" s="29">
        <v>60</v>
      </c>
      <c r="L520" s="29">
        <v>32</v>
      </c>
      <c r="M520" s="29" t="s">
        <v>2072</v>
      </c>
    </row>
    <row r="521" spans="1:13" x14ac:dyDescent="0.25">
      <c r="A521" t="s">
        <v>681</v>
      </c>
      <c r="B521" s="29">
        <v>2176</v>
      </c>
      <c r="C521" s="29">
        <v>3</v>
      </c>
      <c r="D521" s="29">
        <v>7</v>
      </c>
      <c r="E521" s="29">
        <v>122</v>
      </c>
      <c r="F521" s="29">
        <v>1996</v>
      </c>
      <c r="G521" s="29">
        <v>37</v>
      </c>
      <c r="H521" s="29">
        <v>11</v>
      </c>
      <c r="I521" s="29">
        <v>0.138568129330254</v>
      </c>
      <c r="J521" s="29">
        <v>0.32332563510392598</v>
      </c>
      <c r="K521" s="29">
        <v>5.6351039260969902</v>
      </c>
      <c r="L521" s="29">
        <v>92.193995381062294</v>
      </c>
      <c r="M521" s="29">
        <v>1.70900692840646</v>
      </c>
    </row>
    <row r="522" spans="1:13" x14ac:dyDescent="0.25">
      <c r="A522" t="s">
        <v>682</v>
      </c>
      <c r="B522" s="29">
        <v>4493</v>
      </c>
      <c r="C522" s="29">
        <v>13</v>
      </c>
      <c r="D522" s="29">
        <v>29</v>
      </c>
      <c r="E522" s="29">
        <v>313</v>
      </c>
      <c r="F522" s="29">
        <v>4092</v>
      </c>
      <c r="G522" s="29">
        <v>45</v>
      </c>
      <c r="H522" s="29">
        <v>1</v>
      </c>
      <c r="I522" s="29">
        <v>0.28940338379341002</v>
      </c>
      <c r="J522" s="29">
        <v>0.64559216384683804</v>
      </c>
      <c r="K522" s="29">
        <v>6.9679430097951904</v>
      </c>
      <c r="L522" s="29">
        <v>91.095280498664295</v>
      </c>
      <c r="M522" s="29">
        <v>1.0017809439002601</v>
      </c>
    </row>
    <row r="523" spans="1:13" x14ac:dyDescent="0.25">
      <c r="A523" t="s">
        <v>683</v>
      </c>
      <c r="B523" s="29">
        <v>130</v>
      </c>
      <c r="C523" s="29" t="s">
        <v>2072</v>
      </c>
      <c r="D523" s="29">
        <v>12</v>
      </c>
      <c r="E523" s="29">
        <v>72</v>
      </c>
      <c r="F523" s="29">
        <v>46</v>
      </c>
      <c r="G523" s="29" t="s">
        <v>2072</v>
      </c>
      <c r="H523" s="29" t="s">
        <v>2072</v>
      </c>
      <c r="I523" s="29" t="s">
        <v>2072</v>
      </c>
      <c r="J523" s="29">
        <v>9.2307692307692299</v>
      </c>
      <c r="K523" s="29">
        <v>55.384615384615302</v>
      </c>
      <c r="L523" s="29">
        <v>35.384615384615302</v>
      </c>
      <c r="M523" s="29" t="s">
        <v>2072</v>
      </c>
    </row>
    <row r="524" spans="1:13" x14ac:dyDescent="0.25">
      <c r="A524" t="s">
        <v>684</v>
      </c>
      <c r="B524" s="29">
        <v>4363</v>
      </c>
      <c r="C524" s="29">
        <v>13</v>
      </c>
      <c r="D524" s="29">
        <v>17</v>
      </c>
      <c r="E524" s="29">
        <v>241</v>
      </c>
      <c r="F524" s="29">
        <v>4046</v>
      </c>
      <c r="G524" s="29">
        <v>45</v>
      </c>
      <c r="H524" s="29">
        <v>1</v>
      </c>
      <c r="I524" s="29">
        <v>0.29802842732691398</v>
      </c>
      <c r="J524" s="29">
        <v>0.389729481889041</v>
      </c>
      <c r="K524" s="29">
        <v>5.5249885373681797</v>
      </c>
      <c r="L524" s="29">
        <v>92.755616689591903</v>
      </c>
      <c r="M524" s="29">
        <v>1.0316368638239299</v>
      </c>
    </row>
    <row r="525" spans="1:13" x14ac:dyDescent="0.25">
      <c r="A525" t="s">
        <v>685</v>
      </c>
      <c r="B525" s="29">
        <v>9411</v>
      </c>
      <c r="C525" s="29">
        <v>36</v>
      </c>
      <c r="D525" s="29">
        <v>61</v>
      </c>
      <c r="E525" s="29">
        <v>609</v>
      </c>
      <c r="F525" s="29">
        <v>8493</v>
      </c>
      <c r="G525" s="29">
        <v>210</v>
      </c>
      <c r="H525" s="29">
        <v>2</v>
      </c>
      <c r="I525" s="29">
        <v>0.38261239239026401</v>
      </c>
      <c r="J525" s="29">
        <v>0.64831544266128105</v>
      </c>
      <c r="K525" s="29">
        <v>6.4725263046019696</v>
      </c>
      <c r="L525" s="29">
        <v>90.264640238069902</v>
      </c>
      <c r="M525" s="29">
        <v>2.2319056222765399</v>
      </c>
    </row>
    <row r="526" spans="1:13" x14ac:dyDescent="0.25">
      <c r="A526" t="s">
        <v>686</v>
      </c>
      <c r="B526" s="29">
        <v>267</v>
      </c>
      <c r="C526" s="29">
        <v>8</v>
      </c>
      <c r="D526" s="29">
        <v>12</v>
      </c>
      <c r="E526" s="29">
        <v>145</v>
      </c>
      <c r="F526" s="29">
        <v>102</v>
      </c>
      <c r="G526" s="29" t="s">
        <v>2072</v>
      </c>
      <c r="H526" s="29" t="s">
        <v>2072</v>
      </c>
      <c r="I526" s="29">
        <v>2.9962546816479398</v>
      </c>
      <c r="J526" s="29">
        <v>4.4943820224719104</v>
      </c>
      <c r="K526" s="29">
        <v>54.307116104868904</v>
      </c>
      <c r="L526" s="29">
        <v>38.202247191011203</v>
      </c>
      <c r="M526" s="29" t="s">
        <v>2072</v>
      </c>
    </row>
    <row r="527" spans="1:13" x14ac:dyDescent="0.25">
      <c r="A527" t="s">
        <v>687</v>
      </c>
      <c r="B527" s="29">
        <v>9144</v>
      </c>
      <c r="C527" s="29">
        <v>28</v>
      </c>
      <c r="D527" s="29">
        <v>49</v>
      </c>
      <c r="E527" s="29">
        <v>464</v>
      </c>
      <c r="F527" s="29">
        <v>8391</v>
      </c>
      <c r="G527" s="29">
        <v>210</v>
      </c>
      <c r="H527" s="29">
        <v>2</v>
      </c>
      <c r="I527" s="29">
        <v>0.30627871362940201</v>
      </c>
      <c r="J527" s="29">
        <v>0.53598774885145395</v>
      </c>
      <c r="K527" s="29">
        <v>5.0754758258586703</v>
      </c>
      <c r="L527" s="29">
        <v>91.785167359439896</v>
      </c>
      <c r="M527" s="29">
        <v>2.2970903522205202</v>
      </c>
    </row>
    <row r="528" spans="1:13" x14ac:dyDescent="0.25">
      <c r="A528" t="s">
        <v>688</v>
      </c>
      <c r="B528" s="29">
        <v>124</v>
      </c>
      <c r="C528" s="29" t="s">
        <v>2072</v>
      </c>
      <c r="D528" s="29" t="s">
        <v>2072</v>
      </c>
      <c r="E528" s="29">
        <v>1</v>
      </c>
      <c r="F528" s="29">
        <v>114</v>
      </c>
      <c r="G528" s="29">
        <v>9</v>
      </c>
      <c r="H528" s="29" t="s">
        <v>2072</v>
      </c>
      <c r="I528" s="29" t="s">
        <v>2072</v>
      </c>
      <c r="J528" s="29" t="s">
        <v>2072</v>
      </c>
      <c r="K528" s="29">
        <v>0.80645161290322498</v>
      </c>
      <c r="L528" s="29">
        <v>91.935483870967701</v>
      </c>
      <c r="M528" s="29">
        <v>7.2580645161290303</v>
      </c>
    </row>
    <row r="529" spans="1:13" x14ac:dyDescent="0.25">
      <c r="A529" t="s">
        <v>689</v>
      </c>
      <c r="B529" s="29">
        <v>124</v>
      </c>
      <c r="C529" s="29" t="s">
        <v>2072</v>
      </c>
      <c r="D529" s="29" t="s">
        <v>2072</v>
      </c>
      <c r="E529" s="29">
        <v>1</v>
      </c>
      <c r="F529" s="29">
        <v>114</v>
      </c>
      <c r="G529" s="29">
        <v>9</v>
      </c>
      <c r="H529" s="29" t="s">
        <v>2072</v>
      </c>
      <c r="I529" s="29" t="s">
        <v>2072</v>
      </c>
      <c r="J529" s="29" t="s">
        <v>2072</v>
      </c>
      <c r="K529" s="29">
        <v>0.80645161290322498</v>
      </c>
      <c r="L529" s="29">
        <v>91.935483870967701</v>
      </c>
      <c r="M529" s="29">
        <v>7.2580645161290303</v>
      </c>
    </row>
    <row r="530" spans="1:13" x14ac:dyDescent="0.25">
      <c r="A530" t="s">
        <v>690</v>
      </c>
      <c r="B530" s="29">
        <v>125</v>
      </c>
      <c r="C530" s="29" t="s">
        <v>2072</v>
      </c>
      <c r="D530" s="29" t="s">
        <v>2072</v>
      </c>
      <c r="E530" s="29">
        <v>5</v>
      </c>
      <c r="F530" s="29">
        <v>119</v>
      </c>
      <c r="G530" s="29">
        <v>1</v>
      </c>
      <c r="H530" s="29" t="s">
        <v>2072</v>
      </c>
      <c r="I530" s="29" t="s">
        <v>2072</v>
      </c>
      <c r="J530" s="29" t="s">
        <v>2072</v>
      </c>
      <c r="K530" s="29">
        <v>4</v>
      </c>
      <c r="L530" s="29">
        <v>95.199999999999903</v>
      </c>
      <c r="M530" s="29">
        <v>0.8</v>
      </c>
    </row>
    <row r="531" spans="1:13" x14ac:dyDescent="0.25">
      <c r="A531" t="s">
        <v>691</v>
      </c>
      <c r="B531" s="29">
        <v>125</v>
      </c>
      <c r="C531" s="29" t="s">
        <v>2072</v>
      </c>
      <c r="D531" s="29" t="s">
        <v>2072</v>
      </c>
      <c r="E531" s="29">
        <v>5</v>
      </c>
      <c r="F531" s="29">
        <v>119</v>
      </c>
      <c r="G531" s="29">
        <v>1</v>
      </c>
      <c r="H531" s="29" t="s">
        <v>2072</v>
      </c>
      <c r="I531" s="29" t="s">
        <v>2072</v>
      </c>
      <c r="J531" s="29" t="s">
        <v>2072</v>
      </c>
      <c r="K531" s="29">
        <v>4</v>
      </c>
      <c r="L531" s="29">
        <v>95.199999999999903</v>
      </c>
      <c r="M531" s="29">
        <v>0.8</v>
      </c>
    </row>
    <row r="532" spans="1:13" x14ac:dyDescent="0.25">
      <c r="A532" t="s">
        <v>692</v>
      </c>
      <c r="B532" s="29">
        <v>4241</v>
      </c>
      <c r="C532" s="29">
        <v>17</v>
      </c>
      <c r="D532" s="29">
        <v>39</v>
      </c>
      <c r="E532" s="29">
        <v>301</v>
      </c>
      <c r="F532" s="29">
        <v>3773</v>
      </c>
      <c r="G532" s="29">
        <v>111</v>
      </c>
      <c r="H532" s="29" t="s">
        <v>2072</v>
      </c>
      <c r="I532" s="29">
        <v>0.40084885640179202</v>
      </c>
      <c r="J532" s="29">
        <v>0.91959443527469897</v>
      </c>
      <c r="K532" s="29">
        <v>7.0973826927611396</v>
      </c>
      <c r="L532" s="29">
        <v>88.964866776703602</v>
      </c>
      <c r="M532" s="29">
        <v>2.6173072388587499</v>
      </c>
    </row>
    <row r="533" spans="1:13" x14ac:dyDescent="0.25">
      <c r="A533" t="s">
        <v>693</v>
      </c>
      <c r="B533" s="29">
        <v>144</v>
      </c>
      <c r="C533" s="29">
        <v>6</v>
      </c>
      <c r="D533" s="29">
        <v>12</v>
      </c>
      <c r="E533" s="29">
        <v>76</v>
      </c>
      <c r="F533" s="29">
        <v>50</v>
      </c>
      <c r="G533" s="29" t="s">
        <v>2072</v>
      </c>
      <c r="H533" s="29" t="s">
        <v>2072</v>
      </c>
      <c r="I533" s="29">
        <v>4.1666666666666599</v>
      </c>
      <c r="J533" s="29">
        <v>8.3333333333333304</v>
      </c>
      <c r="K533" s="29">
        <v>52.7777777777777</v>
      </c>
      <c r="L533" s="29">
        <v>34.7222222222222</v>
      </c>
      <c r="M533" s="29" t="s">
        <v>2072</v>
      </c>
    </row>
    <row r="534" spans="1:13" x14ac:dyDescent="0.25">
      <c r="A534" t="s">
        <v>694</v>
      </c>
      <c r="B534" s="29">
        <v>4097</v>
      </c>
      <c r="C534" s="29">
        <v>11</v>
      </c>
      <c r="D534" s="29">
        <v>27</v>
      </c>
      <c r="E534" s="29">
        <v>225</v>
      </c>
      <c r="F534" s="29">
        <v>3723</v>
      </c>
      <c r="G534" s="29">
        <v>111</v>
      </c>
      <c r="H534" s="29" t="s">
        <v>2072</v>
      </c>
      <c r="I534" s="29">
        <v>0.268489138393946</v>
      </c>
      <c r="J534" s="29">
        <v>0.65901879423968701</v>
      </c>
      <c r="K534" s="29">
        <v>5.4918232853307298</v>
      </c>
      <c r="L534" s="29">
        <v>90.871369294605799</v>
      </c>
      <c r="M534" s="29">
        <v>2.7092994874298202</v>
      </c>
    </row>
    <row r="535" spans="1:13" x14ac:dyDescent="0.25">
      <c r="A535" t="s">
        <v>695</v>
      </c>
      <c r="B535" s="29">
        <v>182</v>
      </c>
      <c r="C535" s="29">
        <v>1</v>
      </c>
      <c r="D535" s="29" t="s">
        <v>2072</v>
      </c>
      <c r="E535" s="29">
        <v>3</v>
      </c>
      <c r="F535" s="29">
        <v>174</v>
      </c>
      <c r="G535" s="29">
        <v>4</v>
      </c>
      <c r="H535" s="29" t="s">
        <v>2072</v>
      </c>
      <c r="I535" s="29">
        <v>0.54945054945054905</v>
      </c>
      <c r="J535" s="29" t="s">
        <v>2072</v>
      </c>
      <c r="K535" s="29">
        <v>1.6483516483516401</v>
      </c>
      <c r="L535" s="29">
        <v>95.604395604395606</v>
      </c>
      <c r="M535" s="29">
        <v>2.19780219780219</v>
      </c>
    </row>
    <row r="536" spans="1:13" x14ac:dyDescent="0.25">
      <c r="A536" t="s">
        <v>696</v>
      </c>
      <c r="B536" s="29">
        <v>182</v>
      </c>
      <c r="C536" s="29">
        <v>1</v>
      </c>
      <c r="D536" s="29" t="s">
        <v>2072</v>
      </c>
      <c r="E536" s="29">
        <v>3</v>
      </c>
      <c r="F536" s="29">
        <v>174</v>
      </c>
      <c r="G536" s="29">
        <v>4</v>
      </c>
      <c r="H536" s="29" t="s">
        <v>2072</v>
      </c>
      <c r="I536" s="29">
        <v>0.54945054945054905</v>
      </c>
      <c r="J536" s="29" t="s">
        <v>2072</v>
      </c>
      <c r="K536" s="29">
        <v>1.6483516483516401</v>
      </c>
      <c r="L536" s="29">
        <v>95.604395604395606</v>
      </c>
      <c r="M536" s="29">
        <v>2.19780219780219</v>
      </c>
    </row>
    <row r="537" spans="1:13" x14ac:dyDescent="0.25">
      <c r="A537" t="s">
        <v>697</v>
      </c>
      <c r="B537" s="29">
        <v>54572</v>
      </c>
      <c r="C537" s="29">
        <v>185</v>
      </c>
      <c r="D537" s="29">
        <v>410</v>
      </c>
      <c r="E537" s="29">
        <v>3837</v>
      </c>
      <c r="F537" s="29">
        <v>48896</v>
      </c>
      <c r="G537" s="29">
        <v>1001</v>
      </c>
      <c r="H537" s="29">
        <v>243</v>
      </c>
      <c r="I537" s="29">
        <v>0.34051795541975699</v>
      </c>
      <c r="J537" s="29">
        <v>0.75466141471405701</v>
      </c>
      <c r="K537" s="29">
        <v>7.0625264591654497</v>
      </c>
      <c r="L537" s="29">
        <v>89.999815936240296</v>
      </c>
      <c r="M537" s="29">
        <v>1.84247823446041</v>
      </c>
    </row>
    <row r="538" spans="1:13" x14ac:dyDescent="0.25">
      <c r="A538" t="s">
        <v>698</v>
      </c>
      <c r="B538" s="29">
        <v>1556</v>
      </c>
      <c r="C538" s="29">
        <v>38</v>
      </c>
      <c r="D538" s="29">
        <v>113</v>
      </c>
      <c r="E538" s="29">
        <v>872</v>
      </c>
      <c r="F538" s="29">
        <v>525</v>
      </c>
      <c r="G538" s="29" t="s">
        <v>2072</v>
      </c>
      <c r="H538" s="29">
        <v>8</v>
      </c>
      <c r="I538" s="29">
        <v>2.4547803617570998</v>
      </c>
      <c r="J538" s="29">
        <v>7.2997416020671801</v>
      </c>
      <c r="K538" s="29">
        <v>56.3307493540051</v>
      </c>
      <c r="L538" s="29">
        <v>33.914728682170498</v>
      </c>
      <c r="M538" s="29" t="s">
        <v>2072</v>
      </c>
    </row>
    <row r="539" spans="1:13" x14ac:dyDescent="0.25">
      <c r="A539" t="s">
        <v>699</v>
      </c>
      <c r="B539" s="29">
        <v>53016</v>
      </c>
      <c r="C539" s="29">
        <v>147</v>
      </c>
      <c r="D539" s="29">
        <v>297</v>
      </c>
      <c r="E539" s="29">
        <v>2965</v>
      </c>
      <c r="F539" s="29">
        <v>48371</v>
      </c>
      <c r="G539" s="29">
        <v>1001</v>
      </c>
      <c r="H539" s="29">
        <v>235</v>
      </c>
      <c r="I539" s="29">
        <v>0.27850931206305302</v>
      </c>
      <c r="J539" s="29">
        <v>0.562702487637596</v>
      </c>
      <c r="K539" s="29">
        <v>5.6175517705234803</v>
      </c>
      <c r="L539" s="29">
        <v>91.644720638108396</v>
      </c>
      <c r="M539" s="29">
        <v>1.89651579166745</v>
      </c>
    </row>
    <row r="540" spans="1:13" x14ac:dyDescent="0.25">
      <c r="A540" t="s">
        <v>700</v>
      </c>
      <c r="B540" s="29">
        <v>3327</v>
      </c>
      <c r="C540" s="29">
        <v>12</v>
      </c>
      <c r="D540" s="29">
        <v>40</v>
      </c>
      <c r="E540" s="29">
        <v>228</v>
      </c>
      <c r="F540" s="29">
        <v>2975</v>
      </c>
      <c r="G540" s="29">
        <v>71</v>
      </c>
      <c r="H540" s="29">
        <v>1</v>
      </c>
      <c r="I540" s="29">
        <v>0.36079374624173099</v>
      </c>
      <c r="J540" s="29">
        <v>1.20264582080577</v>
      </c>
      <c r="K540" s="29">
        <v>6.8550811785928998</v>
      </c>
      <c r="L540" s="29">
        <v>89.446782922429307</v>
      </c>
      <c r="M540" s="29">
        <v>2.1346963319302401</v>
      </c>
    </row>
    <row r="541" spans="1:13" x14ac:dyDescent="0.25">
      <c r="A541" t="s">
        <v>701</v>
      </c>
      <c r="B541" s="29">
        <v>82</v>
      </c>
      <c r="C541" s="29" t="s">
        <v>2072</v>
      </c>
      <c r="D541" s="29">
        <v>6</v>
      </c>
      <c r="E541" s="29">
        <v>38</v>
      </c>
      <c r="F541" s="29">
        <v>38</v>
      </c>
      <c r="G541" s="29" t="s">
        <v>2072</v>
      </c>
      <c r="H541" s="29" t="s">
        <v>2072</v>
      </c>
      <c r="I541" s="29" t="s">
        <v>2072</v>
      </c>
      <c r="J541" s="29">
        <v>7.3170731707316996</v>
      </c>
      <c r="K541" s="29">
        <v>46.341463414634099</v>
      </c>
      <c r="L541" s="29">
        <v>46.341463414634099</v>
      </c>
      <c r="M541" s="29" t="s">
        <v>2072</v>
      </c>
    </row>
    <row r="542" spans="1:13" x14ac:dyDescent="0.25">
      <c r="A542" t="s">
        <v>702</v>
      </c>
      <c r="B542" s="29">
        <v>3245</v>
      </c>
      <c r="C542" s="29">
        <v>12</v>
      </c>
      <c r="D542" s="29">
        <v>34</v>
      </c>
      <c r="E542" s="29">
        <v>190</v>
      </c>
      <c r="F542" s="29">
        <v>2937</v>
      </c>
      <c r="G542" s="29">
        <v>71</v>
      </c>
      <c r="H542" s="29">
        <v>1</v>
      </c>
      <c r="I542" s="29">
        <v>0.36991368680641101</v>
      </c>
      <c r="J542" s="29">
        <v>1.0480887792848299</v>
      </c>
      <c r="K542" s="29">
        <v>5.85696670776818</v>
      </c>
      <c r="L542" s="29">
        <v>90.536374845869204</v>
      </c>
      <c r="M542" s="29">
        <v>2.1886559802712702</v>
      </c>
    </row>
    <row r="543" spans="1:13" x14ac:dyDescent="0.25">
      <c r="A543" t="s">
        <v>703</v>
      </c>
      <c r="B543" s="29">
        <v>988</v>
      </c>
      <c r="C543" s="29" t="s">
        <v>2072</v>
      </c>
      <c r="D543" s="29">
        <v>7</v>
      </c>
      <c r="E543" s="29">
        <v>69</v>
      </c>
      <c r="F543" s="29">
        <v>902</v>
      </c>
      <c r="G543" s="29">
        <v>10</v>
      </c>
      <c r="H543" s="29" t="s">
        <v>2072</v>
      </c>
      <c r="I543" s="29" t="s">
        <v>2072</v>
      </c>
      <c r="J543" s="29">
        <v>0.708502024291498</v>
      </c>
      <c r="K543" s="29">
        <v>6.9838056680161902</v>
      </c>
      <c r="L543" s="29">
        <v>91.295546558704402</v>
      </c>
      <c r="M543" s="29">
        <v>1.01214574898785</v>
      </c>
    </row>
    <row r="544" spans="1:13" x14ac:dyDescent="0.25">
      <c r="A544" t="s">
        <v>704</v>
      </c>
      <c r="B544" s="29">
        <v>30</v>
      </c>
      <c r="C544" s="29" t="s">
        <v>2072</v>
      </c>
      <c r="D544" s="29">
        <v>4</v>
      </c>
      <c r="E544" s="29">
        <v>12</v>
      </c>
      <c r="F544" s="29">
        <v>14</v>
      </c>
      <c r="G544" s="29" t="s">
        <v>2072</v>
      </c>
      <c r="H544" s="29" t="s">
        <v>2072</v>
      </c>
      <c r="I544" s="29" t="s">
        <v>2072</v>
      </c>
      <c r="J544" s="29">
        <v>13.3333333333333</v>
      </c>
      <c r="K544" s="29">
        <v>40</v>
      </c>
      <c r="L544" s="29">
        <v>46.6666666666666</v>
      </c>
      <c r="M544" s="29" t="s">
        <v>2072</v>
      </c>
    </row>
    <row r="545" spans="1:13" x14ac:dyDescent="0.25">
      <c r="A545" t="s">
        <v>705</v>
      </c>
      <c r="B545" s="29">
        <v>958</v>
      </c>
      <c r="C545" s="29" t="s">
        <v>2072</v>
      </c>
      <c r="D545" s="29">
        <v>3</v>
      </c>
      <c r="E545" s="29">
        <v>57</v>
      </c>
      <c r="F545" s="29">
        <v>888</v>
      </c>
      <c r="G545" s="29">
        <v>10</v>
      </c>
      <c r="H545" s="29" t="s">
        <v>2072</v>
      </c>
      <c r="I545" s="29" t="s">
        <v>2072</v>
      </c>
      <c r="J545" s="29">
        <v>0.31315240083507301</v>
      </c>
      <c r="K545" s="29">
        <v>5.9498956158663798</v>
      </c>
      <c r="L545" s="29">
        <v>92.693110647181598</v>
      </c>
      <c r="M545" s="29">
        <v>1.0438413361169101</v>
      </c>
    </row>
    <row r="546" spans="1:13" x14ac:dyDescent="0.25">
      <c r="A546" t="s">
        <v>706</v>
      </c>
      <c r="B546" s="29">
        <v>1228</v>
      </c>
      <c r="C546" s="29">
        <v>1</v>
      </c>
      <c r="D546" s="29">
        <v>9</v>
      </c>
      <c r="E546" s="29">
        <v>76</v>
      </c>
      <c r="F546" s="29">
        <v>1121</v>
      </c>
      <c r="G546" s="29">
        <v>21</v>
      </c>
      <c r="H546" s="29" t="s">
        <v>2072</v>
      </c>
      <c r="I546" s="29">
        <v>8.1433224755700306E-2</v>
      </c>
      <c r="J546" s="29">
        <v>0.73289902280130204</v>
      </c>
      <c r="K546" s="29">
        <v>6.1889250814332204</v>
      </c>
      <c r="L546" s="29">
        <v>91.286644951140005</v>
      </c>
      <c r="M546" s="29">
        <v>1.7100977198697001</v>
      </c>
    </row>
    <row r="547" spans="1:13" x14ac:dyDescent="0.25">
      <c r="A547" t="s">
        <v>707</v>
      </c>
      <c r="B547" s="29">
        <v>32</v>
      </c>
      <c r="C547" s="29" t="s">
        <v>2072</v>
      </c>
      <c r="D547" s="29">
        <v>4</v>
      </c>
      <c r="E547" s="29">
        <v>16</v>
      </c>
      <c r="F547" s="29">
        <v>12</v>
      </c>
      <c r="G547" s="29" t="s">
        <v>2072</v>
      </c>
      <c r="H547" s="29" t="s">
        <v>2072</v>
      </c>
      <c r="I547" s="29" t="s">
        <v>2072</v>
      </c>
      <c r="J547" s="29">
        <v>12.5</v>
      </c>
      <c r="K547" s="29">
        <v>50</v>
      </c>
      <c r="L547" s="29">
        <v>37.5</v>
      </c>
      <c r="M547" s="29" t="s">
        <v>2072</v>
      </c>
    </row>
    <row r="548" spans="1:13" x14ac:dyDescent="0.25">
      <c r="A548" t="s">
        <v>708</v>
      </c>
      <c r="B548" s="29">
        <v>1196</v>
      </c>
      <c r="C548" s="29">
        <v>1</v>
      </c>
      <c r="D548" s="29">
        <v>5</v>
      </c>
      <c r="E548" s="29">
        <v>60</v>
      </c>
      <c r="F548" s="29">
        <v>1109</v>
      </c>
      <c r="G548" s="29">
        <v>21</v>
      </c>
      <c r="H548" s="29" t="s">
        <v>2072</v>
      </c>
      <c r="I548" s="29">
        <v>8.3612040133779195E-2</v>
      </c>
      <c r="J548" s="29">
        <v>0.41806020066889599</v>
      </c>
      <c r="K548" s="29">
        <v>5.0167224080267498</v>
      </c>
      <c r="L548" s="29">
        <v>92.725752508361197</v>
      </c>
      <c r="M548" s="29">
        <v>1.75585284280936</v>
      </c>
    </row>
    <row r="549" spans="1:13" x14ac:dyDescent="0.25">
      <c r="A549" t="s">
        <v>709</v>
      </c>
      <c r="B549" s="29">
        <v>3355</v>
      </c>
      <c r="C549" s="29">
        <v>19</v>
      </c>
      <c r="D549" s="29">
        <v>45</v>
      </c>
      <c r="E549" s="29">
        <v>199</v>
      </c>
      <c r="F549" s="29">
        <v>3008</v>
      </c>
      <c r="G549" s="29">
        <v>29</v>
      </c>
      <c r="H549" s="29">
        <v>55</v>
      </c>
      <c r="I549" s="29">
        <v>0.57575757575757502</v>
      </c>
      <c r="J549" s="29">
        <v>1.36363636363636</v>
      </c>
      <c r="K549" s="29">
        <v>6.0303030303030303</v>
      </c>
      <c r="L549" s="29">
        <v>91.151515151515099</v>
      </c>
      <c r="M549" s="29">
        <v>0.87878787878787801</v>
      </c>
    </row>
    <row r="550" spans="1:13" x14ac:dyDescent="0.25">
      <c r="A550" t="s">
        <v>710</v>
      </c>
      <c r="B550" s="29">
        <v>118</v>
      </c>
      <c r="C550" s="29">
        <v>6</v>
      </c>
      <c r="D550" s="29">
        <v>21</v>
      </c>
      <c r="E550" s="29">
        <v>41</v>
      </c>
      <c r="F550" s="29">
        <v>50</v>
      </c>
      <c r="G550" s="29" t="s">
        <v>2072</v>
      </c>
      <c r="H550" s="29" t="s">
        <v>2072</v>
      </c>
      <c r="I550" s="29">
        <v>5.0847457627118597</v>
      </c>
      <c r="J550" s="29">
        <v>17.796610169491501</v>
      </c>
      <c r="K550" s="29">
        <v>34.745762711864401</v>
      </c>
      <c r="L550" s="29">
        <v>42.372881355932201</v>
      </c>
      <c r="M550" s="29" t="s">
        <v>2072</v>
      </c>
    </row>
    <row r="551" spans="1:13" x14ac:dyDescent="0.25">
      <c r="A551" t="s">
        <v>711</v>
      </c>
      <c r="B551" s="29">
        <v>3237</v>
      </c>
      <c r="C551" s="29">
        <v>13</v>
      </c>
      <c r="D551" s="29">
        <v>24</v>
      </c>
      <c r="E551" s="29">
        <v>158</v>
      </c>
      <c r="F551" s="29">
        <v>2958</v>
      </c>
      <c r="G551" s="29">
        <v>29</v>
      </c>
      <c r="H551" s="29">
        <v>55</v>
      </c>
      <c r="I551" s="29">
        <v>0.40854808296668699</v>
      </c>
      <c r="J551" s="29">
        <v>0.75424261470773102</v>
      </c>
      <c r="K551" s="29">
        <v>4.9654305468258899</v>
      </c>
      <c r="L551" s="29">
        <v>92.960402262727797</v>
      </c>
      <c r="M551" s="29">
        <v>0.91137649277184096</v>
      </c>
    </row>
    <row r="552" spans="1:13" x14ac:dyDescent="0.25">
      <c r="A552" t="s">
        <v>712</v>
      </c>
      <c r="B552" s="29">
        <v>3100</v>
      </c>
      <c r="C552" s="29">
        <v>5</v>
      </c>
      <c r="D552" s="29">
        <v>20</v>
      </c>
      <c r="E552" s="29">
        <v>248</v>
      </c>
      <c r="F552" s="29">
        <v>2666</v>
      </c>
      <c r="G552" s="29">
        <v>161</v>
      </c>
      <c r="H552" s="29" t="s">
        <v>2072</v>
      </c>
      <c r="I552" s="29">
        <v>0.16129032258064499</v>
      </c>
      <c r="J552" s="29">
        <v>0.64516129032257996</v>
      </c>
      <c r="K552" s="29">
        <v>8</v>
      </c>
      <c r="L552" s="29">
        <v>86</v>
      </c>
      <c r="M552" s="29">
        <v>5.1935483870967696</v>
      </c>
    </row>
    <row r="553" spans="1:13" x14ac:dyDescent="0.25">
      <c r="A553" t="s">
        <v>713</v>
      </c>
      <c r="B553" s="29">
        <v>89</v>
      </c>
      <c r="C553" s="29" t="s">
        <v>2072</v>
      </c>
      <c r="D553" s="29">
        <v>4</v>
      </c>
      <c r="E553" s="29">
        <v>47</v>
      </c>
      <c r="F553" s="29">
        <v>38</v>
      </c>
      <c r="G553" s="29" t="s">
        <v>2072</v>
      </c>
      <c r="H553" s="29" t="s">
        <v>2072</v>
      </c>
      <c r="I553" s="29" t="s">
        <v>2072</v>
      </c>
      <c r="J553" s="29">
        <v>4.4943820224719104</v>
      </c>
      <c r="K553" s="29">
        <v>52.808988764044898</v>
      </c>
      <c r="L553" s="29">
        <v>42.696629213483099</v>
      </c>
      <c r="M553" s="29" t="s">
        <v>2072</v>
      </c>
    </row>
    <row r="554" spans="1:13" x14ac:dyDescent="0.25">
      <c r="A554" t="s">
        <v>714</v>
      </c>
      <c r="B554" s="29">
        <v>3011</v>
      </c>
      <c r="C554" s="29">
        <v>5</v>
      </c>
      <c r="D554" s="29">
        <v>16</v>
      </c>
      <c r="E554" s="29">
        <v>201</v>
      </c>
      <c r="F554" s="29">
        <v>2628</v>
      </c>
      <c r="G554" s="29">
        <v>161</v>
      </c>
      <c r="H554" s="29" t="s">
        <v>2072</v>
      </c>
      <c r="I554" s="29">
        <v>0.16605778811026201</v>
      </c>
      <c r="J554" s="29">
        <v>0.53138492195283904</v>
      </c>
      <c r="K554" s="29">
        <v>6.67552308203254</v>
      </c>
      <c r="L554" s="29">
        <v>87.279973430753898</v>
      </c>
      <c r="M554" s="29">
        <v>5.3470607771504399</v>
      </c>
    </row>
    <row r="555" spans="1:13" x14ac:dyDescent="0.25">
      <c r="A555" t="s">
        <v>715</v>
      </c>
      <c r="B555" s="29">
        <v>6296</v>
      </c>
      <c r="C555" s="29">
        <v>8</v>
      </c>
      <c r="D555" s="29">
        <v>54</v>
      </c>
      <c r="E555" s="29">
        <v>463</v>
      </c>
      <c r="F555" s="29">
        <v>5713</v>
      </c>
      <c r="G555" s="29">
        <v>53</v>
      </c>
      <c r="H555" s="29">
        <v>5</v>
      </c>
      <c r="I555" s="29">
        <v>0.127165792401843</v>
      </c>
      <c r="J555" s="29">
        <v>0.85836909871244604</v>
      </c>
      <c r="K555" s="29">
        <v>7.3597202352567104</v>
      </c>
      <c r="L555" s="29">
        <v>90.812271498966695</v>
      </c>
      <c r="M555" s="29">
        <v>0.84247337466221495</v>
      </c>
    </row>
    <row r="556" spans="1:13" x14ac:dyDescent="0.25">
      <c r="A556" t="s">
        <v>716</v>
      </c>
      <c r="B556" s="29">
        <v>193</v>
      </c>
      <c r="C556" s="29" t="s">
        <v>2072</v>
      </c>
      <c r="D556" s="29">
        <v>21</v>
      </c>
      <c r="E556" s="29">
        <v>133</v>
      </c>
      <c r="F556" s="29">
        <v>39</v>
      </c>
      <c r="G556" s="29" t="s">
        <v>2072</v>
      </c>
      <c r="H556" s="29" t="s">
        <v>2072</v>
      </c>
      <c r="I556" s="29" t="s">
        <v>2072</v>
      </c>
      <c r="J556" s="29">
        <v>10.880829015544</v>
      </c>
      <c r="K556" s="29">
        <v>68.911917098445599</v>
      </c>
      <c r="L556" s="29">
        <v>20.207253886010299</v>
      </c>
      <c r="M556" s="29" t="s">
        <v>2072</v>
      </c>
    </row>
    <row r="557" spans="1:13" x14ac:dyDescent="0.25">
      <c r="A557" t="s">
        <v>717</v>
      </c>
      <c r="B557" s="29">
        <v>6103</v>
      </c>
      <c r="C557" s="29">
        <v>8</v>
      </c>
      <c r="D557" s="29">
        <v>33</v>
      </c>
      <c r="E557" s="29">
        <v>330</v>
      </c>
      <c r="F557" s="29">
        <v>5674</v>
      </c>
      <c r="G557" s="29">
        <v>53</v>
      </c>
      <c r="H557" s="29">
        <v>5</v>
      </c>
      <c r="I557" s="29">
        <v>0.13119055428009099</v>
      </c>
      <c r="J557" s="29">
        <v>0.54116103640537805</v>
      </c>
      <c r="K557" s="29">
        <v>5.4116103640537796</v>
      </c>
      <c r="L557" s="29">
        <v>93.046900623155096</v>
      </c>
      <c r="M557" s="29">
        <v>0.86913742210560796</v>
      </c>
    </row>
    <row r="558" spans="1:13" x14ac:dyDescent="0.25">
      <c r="A558" t="s">
        <v>718</v>
      </c>
      <c r="B558" s="29">
        <v>14842</v>
      </c>
      <c r="C558" s="29">
        <v>61</v>
      </c>
      <c r="D558" s="29">
        <v>112</v>
      </c>
      <c r="E558" s="29">
        <v>1100</v>
      </c>
      <c r="F558" s="29">
        <v>12998</v>
      </c>
      <c r="G558" s="29">
        <v>236</v>
      </c>
      <c r="H558" s="29">
        <v>335</v>
      </c>
      <c r="I558" s="29">
        <v>0.420486661611635</v>
      </c>
      <c r="J558" s="29">
        <v>0.77204108361480595</v>
      </c>
      <c r="K558" s="29">
        <v>7.5825463569311298</v>
      </c>
      <c r="L558" s="29">
        <v>89.598125043082604</v>
      </c>
      <c r="M558" s="29">
        <v>1.6268008547597701</v>
      </c>
    </row>
    <row r="559" spans="1:13" x14ac:dyDescent="0.25">
      <c r="A559" t="s">
        <v>719</v>
      </c>
      <c r="B559" s="29">
        <v>443</v>
      </c>
      <c r="C559" s="29">
        <v>24</v>
      </c>
      <c r="D559" s="29">
        <v>35</v>
      </c>
      <c r="E559" s="29">
        <v>251</v>
      </c>
      <c r="F559" s="29">
        <v>123</v>
      </c>
      <c r="G559" s="29" t="s">
        <v>2072</v>
      </c>
      <c r="H559" s="29">
        <v>10</v>
      </c>
      <c r="I559" s="29">
        <v>5.5427251732101599</v>
      </c>
      <c r="J559" s="29">
        <v>8.0831408775981508</v>
      </c>
      <c r="K559" s="29">
        <v>57.967667436489599</v>
      </c>
      <c r="L559" s="29">
        <v>28.406466512702</v>
      </c>
      <c r="M559" s="29" t="s">
        <v>2072</v>
      </c>
    </row>
    <row r="560" spans="1:13" x14ac:dyDescent="0.25">
      <c r="A560" t="s">
        <v>720</v>
      </c>
      <c r="B560" s="29">
        <v>14399</v>
      </c>
      <c r="C560" s="29">
        <v>37</v>
      </c>
      <c r="D560" s="29">
        <v>77</v>
      </c>
      <c r="E560" s="29">
        <v>849</v>
      </c>
      <c r="F560" s="29">
        <v>12875</v>
      </c>
      <c r="G560" s="29">
        <v>236</v>
      </c>
      <c r="H560" s="29">
        <v>325</v>
      </c>
      <c r="I560" s="29">
        <v>0.262896120505897</v>
      </c>
      <c r="J560" s="29">
        <v>0.54710814267443497</v>
      </c>
      <c r="K560" s="29">
        <v>6.0324001705272101</v>
      </c>
      <c r="L560" s="29">
        <v>91.480744635497999</v>
      </c>
      <c r="M560" s="29">
        <v>1.67685093079437</v>
      </c>
    </row>
    <row r="561" spans="1:13" x14ac:dyDescent="0.25">
      <c r="A561" t="s">
        <v>721</v>
      </c>
      <c r="B561" s="29">
        <v>2167</v>
      </c>
      <c r="C561" s="29">
        <v>1</v>
      </c>
      <c r="D561" s="29">
        <v>18</v>
      </c>
      <c r="E561" s="29">
        <v>148</v>
      </c>
      <c r="F561" s="29">
        <v>1966</v>
      </c>
      <c r="G561" s="29">
        <v>27</v>
      </c>
      <c r="H561" s="29">
        <v>7</v>
      </c>
      <c r="I561" s="29">
        <v>4.6296296296296301E-2</v>
      </c>
      <c r="J561" s="29">
        <v>0.83333333333333304</v>
      </c>
      <c r="K561" s="29">
        <v>6.8518518518518503</v>
      </c>
      <c r="L561" s="29">
        <v>91.018518518518505</v>
      </c>
      <c r="M561" s="29">
        <v>1.25</v>
      </c>
    </row>
    <row r="562" spans="1:13" x14ac:dyDescent="0.25">
      <c r="A562" t="s">
        <v>722</v>
      </c>
      <c r="B562" s="29">
        <v>49</v>
      </c>
      <c r="C562" s="29" t="s">
        <v>2072</v>
      </c>
      <c r="D562" s="29">
        <v>6</v>
      </c>
      <c r="E562" s="29">
        <v>27</v>
      </c>
      <c r="F562" s="29">
        <v>16</v>
      </c>
      <c r="G562" s="29" t="s">
        <v>2072</v>
      </c>
      <c r="H562" s="29" t="s">
        <v>2072</v>
      </c>
      <c r="I562" s="29" t="s">
        <v>2072</v>
      </c>
      <c r="J562" s="29">
        <v>12.2448979591836</v>
      </c>
      <c r="K562" s="29">
        <v>55.1020408163265</v>
      </c>
      <c r="L562" s="29">
        <v>32.653061224489797</v>
      </c>
      <c r="M562" s="29" t="s">
        <v>2072</v>
      </c>
    </row>
    <row r="563" spans="1:13" x14ac:dyDescent="0.25">
      <c r="A563" t="s">
        <v>723</v>
      </c>
      <c r="B563" s="29">
        <v>2118</v>
      </c>
      <c r="C563" s="29">
        <v>1</v>
      </c>
      <c r="D563" s="29">
        <v>12</v>
      </c>
      <c r="E563" s="29">
        <v>121</v>
      </c>
      <c r="F563" s="29">
        <v>1950</v>
      </c>
      <c r="G563" s="29">
        <v>27</v>
      </c>
      <c r="H563" s="29">
        <v>7</v>
      </c>
      <c r="I563" s="29">
        <v>4.7370914258645098E-2</v>
      </c>
      <c r="J563" s="29">
        <v>0.56845097110374199</v>
      </c>
      <c r="K563" s="29">
        <v>5.7318806252960597</v>
      </c>
      <c r="L563" s="29">
        <v>92.373282804358098</v>
      </c>
      <c r="M563" s="29">
        <v>1.2790146849834201</v>
      </c>
    </row>
    <row r="564" spans="1:13" x14ac:dyDescent="0.25">
      <c r="A564" t="s">
        <v>724</v>
      </c>
      <c r="B564" s="29">
        <v>4487</v>
      </c>
      <c r="C564" s="29">
        <v>25</v>
      </c>
      <c r="D564" s="29">
        <v>31</v>
      </c>
      <c r="E564" s="29">
        <v>310</v>
      </c>
      <c r="F564" s="29">
        <v>4082</v>
      </c>
      <c r="G564" s="29">
        <v>39</v>
      </c>
      <c r="H564" s="29" t="s">
        <v>2072</v>
      </c>
      <c r="I564" s="29">
        <v>0.55716514374860704</v>
      </c>
      <c r="J564" s="29">
        <v>0.69088477824827199</v>
      </c>
      <c r="K564" s="29">
        <v>6.9088477824827201</v>
      </c>
      <c r="L564" s="29">
        <v>90.973924671272499</v>
      </c>
      <c r="M564" s="29">
        <v>0.86917762424782696</v>
      </c>
    </row>
    <row r="565" spans="1:13" x14ac:dyDescent="0.25">
      <c r="A565" t="s">
        <v>725</v>
      </c>
      <c r="B565" s="29">
        <v>138</v>
      </c>
      <c r="C565" s="29">
        <v>4</v>
      </c>
      <c r="D565" s="29">
        <v>8</v>
      </c>
      <c r="E565" s="29">
        <v>80</v>
      </c>
      <c r="F565" s="29">
        <v>46</v>
      </c>
      <c r="G565" s="29" t="s">
        <v>2072</v>
      </c>
      <c r="H565" s="29" t="s">
        <v>2072</v>
      </c>
      <c r="I565" s="29">
        <v>2.8985507246376798</v>
      </c>
      <c r="J565" s="29">
        <v>5.7971014492753596</v>
      </c>
      <c r="K565" s="29">
        <v>57.971014492753604</v>
      </c>
      <c r="L565" s="29">
        <v>33.3333333333333</v>
      </c>
      <c r="M565" s="29" t="s">
        <v>2072</v>
      </c>
    </row>
    <row r="566" spans="1:13" x14ac:dyDescent="0.25">
      <c r="A566" t="s">
        <v>726</v>
      </c>
      <c r="B566" s="29">
        <v>4349</v>
      </c>
      <c r="C566" s="29">
        <v>21</v>
      </c>
      <c r="D566" s="29">
        <v>23</v>
      </c>
      <c r="E566" s="29">
        <v>230</v>
      </c>
      <c r="F566" s="29">
        <v>4036</v>
      </c>
      <c r="G566" s="29">
        <v>39</v>
      </c>
      <c r="H566" s="29" t="s">
        <v>2072</v>
      </c>
      <c r="I566" s="29">
        <v>0.48286962520119497</v>
      </c>
      <c r="J566" s="29">
        <v>0.52885720855369001</v>
      </c>
      <c r="K566" s="29">
        <v>5.2885720855368996</v>
      </c>
      <c r="L566" s="29">
        <v>92.8029432053345</v>
      </c>
      <c r="M566" s="29">
        <v>0.89675787537364904</v>
      </c>
    </row>
    <row r="567" spans="1:13" x14ac:dyDescent="0.25">
      <c r="A567" t="s">
        <v>727</v>
      </c>
      <c r="B567" s="29">
        <v>9274</v>
      </c>
      <c r="C567" s="29">
        <v>42</v>
      </c>
      <c r="D567" s="29">
        <v>94</v>
      </c>
      <c r="E567" s="29">
        <v>627</v>
      </c>
      <c r="F567" s="29">
        <v>8322</v>
      </c>
      <c r="G567" s="29">
        <v>185</v>
      </c>
      <c r="H567" s="29">
        <v>4</v>
      </c>
      <c r="I567" s="29">
        <v>0.45307443365695699</v>
      </c>
      <c r="J567" s="29">
        <v>1.0140237324703301</v>
      </c>
      <c r="K567" s="29">
        <v>6.7637540453074401</v>
      </c>
      <c r="L567" s="29">
        <v>89.773462783171496</v>
      </c>
      <c r="M567" s="29">
        <v>1.9956850053937401</v>
      </c>
    </row>
    <row r="568" spans="1:13" x14ac:dyDescent="0.25">
      <c r="A568" t="s">
        <v>728</v>
      </c>
      <c r="B568" s="29">
        <v>311</v>
      </c>
      <c r="C568" s="29">
        <v>10</v>
      </c>
      <c r="D568" s="29">
        <v>34</v>
      </c>
      <c r="E568" s="29">
        <v>175</v>
      </c>
      <c r="F568" s="29">
        <v>92</v>
      </c>
      <c r="G568" s="29" t="s">
        <v>2072</v>
      </c>
      <c r="H568" s="29" t="s">
        <v>2072</v>
      </c>
      <c r="I568" s="29">
        <v>3.2154340836012798</v>
      </c>
      <c r="J568" s="29">
        <v>10.932475884244299</v>
      </c>
      <c r="K568" s="29">
        <v>56.270096463022497</v>
      </c>
      <c r="L568" s="29">
        <v>29.5819935691318</v>
      </c>
      <c r="M568" s="29" t="s">
        <v>2072</v>
      </c>
    </row>
    <row r="569" spans="1:13" x14ac:dyDescent="0.25">
      <c r="A569" t="s">
        <v>729</v>
      </c>
      <c r="B569" s="29">
        <v>8963</v>
      </c>
      <c r="C569" s="29">
        <v>32</v>
      </c>
      <c r="D569" s="29">
        <v>60</v>
      </c>
      <c r="E569" s="29">
        <v>452</v>
      </c>
      <c r="F569" s="29">
        <v>8230</v>
      </c>
      <c r="G569" s="29">
        <v>185</v>
      </c>
      <c r="H569" s="29">
        <v>4</v>
      </c>
      <c r="I569" s="29">
        <v>0.35718272128585699</v>
      </c>
      <c r="J569" s="29">
        <v>0.66971760241098299</v>
      </c>
      <c r="K569" s="29">
        <v>5.0452059381627397</v>
      </c>
      <c r="L569" s="29">
        <v>91.8629311307065</v>
      </c>
      <c r="M569" s="29">
        <v>2.0649626074338601</v>
      </c>
    </row>
    <row r="570" spans="1:13" x14ac:dyDescent="0.25">
      <c r="A570" t="s">
        <v>730</v>
      </c>
      <c r="B570" s="29">
        <v>111</v>
      </c>
      <c r="C570" s="29" t="s">
        <v>2072</v>
      </c>
      <c r="D570" s="29" t="s">
        <v>2072</v>
      </c>
      <c r="E570" s="29">
        <v>1</v>
      </c>
      <c r="F570" s="29">
        <v>110</v>
      </c>
      <c r="G570" s="29" t="s">
        <v>2072</v>
      </c>
      <c r="H570" s="29" t="s">
        <v>2072</v>
      </c>
      <c r="I570" s="29" t="s">
        <v>2072</v>
      </c>
      <c r="J570" s="29" t="s">
        <v>2072</v>
      </c>
      <c r="K570" s="29">
        <v>0.90090090090090003</v>
      </c>
      <c r="L570" s="29">
        <v>99.099099099099007</v>
      </c>
      <c r="M570" s="29" t="s">
        <v>2072</v>
      </c>
    </row>
    <row r="571" spans="1:13" x14ac:dyDescent="0.25">
      <c r="A571" t="s">
        <v>731</v>
      </c>
      <c r="B571" s="29">
        <v>111</v>
      </c>
      <c r="C571" s="29" t="s">
        <v>2072</v>
      </c>
      <c r="D571" s="29" t="s">
        <v>2072</v>
      </c>
      <c r="E571" s="29">
        <v>1</v>
      </c>
      <c r="F571" s="29">
        <v>110</v>
      </c>
      <c r="G571" s="29" t="s">
        <v>2072</v>
      </c>
      <c r="H571" s="29" t="s">
        <v>2072</v>
      </c>
      <c r="I571" s="29" t="s">
        <v>2072</v>
      </c>
      <c r="J571" s="29" t="s">
        <v>2072</v>
      </c>
      <c r="K571" s="29">
        <v>0.90090090090090003</v>
      </c>
      <c r="L571" s="29">
        <v>99.099099099099007</v>
      </c>
      <c r="M571" s="29" t="s">
        <v>2072</v>
      </c>
    </row>
    <row r="572" spans="1:13" x14ac:dyDescent="0.25">
      <c r="A572" t="s">
        <v>732</v>
      </c>
      <c r="B572" s="29">
        <v>138</v>
      </c>
      <c r="C572" s="29" t="s">
        <v>2072</v>
      </c>
      <c r="D572" s="29" t="s">
        <v>2072</v>
      </c>
      <c r="E572" s="29">
        <v>3</v>
      </c>
      <c r="F572" s="29">
        <v>133</v>
      </c>
      <c r="G572" s="29">
        <v>2</v>
      </c>
      <c r="H572" s="29" t="s">
        <v>2072</v>
      </c>
      <c r="I572" s="29" t="s">
        <v>2072</v>
      </c>
      <c r="J572" s="29" t="s">
        <v>2072</v>
      </c>
      <c r="K572" s="29">
        <v>2.1739130434782599</v>
      </c>
      <c r="L572" s="29">
        <v>96.376811594202806</v>
      </c>
      <c r="M572" s="29">
        <v>1.4492753623188399</v>
      </c>
    </row>
    <row r="573" spans="1:13" x14ac:dyDescent="0.25">
      <c r="A573" t="s">
        <v>733</v>
      </c>
      <c r="B573" s="29">
        <v>138</v>
      </c>
      <c r="C573" s="29" t="s">
        <v>2072</v>
      </c>
      <c r="D573" s="29" t="s">
        <v>2072</v>
      </c>
      <c r="E573" s="29">
        <v>3</v>
      </c>
      <c r="F573" s="29">
        <v>133</v>
      </c>
      <c r="G573" s="29">
        <v>2</v>
      </c>
      <c r="H573" s="29" t="s">
        <v>2072</v>
      </c>
      <c r="I573" s="29" t="s">
        <v>2072</v>
      </c>
      <c r="J573" s="29" t="s">
        <v>2072</v>
      </c>
      <c r="K573" s="29">
        <v>2.1739130434782599</v>
      </c>
      <c r="L573" s="29">
        <v>96.376811594202806</v>
      </c>
      <c r="M573" s="29">
        <v>1.4492753623188399</v>
      </c>
    </row>
    <row r="574" spans="1:13" x14ac:dyDescent="0.25">
      <c r="A574" t="s">
        <v>734</v>
      </c>
      <c r="B574" s="29">
        <v>4141</v>
      </c>
      <c r="C574" s="29">
        <v>20</v>
      </c>
      <c r="D574" s="29">
        <v>28</v>
      </c>
      <c r="E574" s="29">
        <v>313</v>
      </c>
      <c r="F574" s="29">
        <v>3675</v>
      </c>
      <c r="G574" s="29">
        <v>105</v>
      </c>
      <c r="H574" s="29" t="s">
        <v>2072</v>
      </c>
      <c r="I574" s="29">
        <v>0.48297512678096999</v>
      </c>
      <c r="J574" s="29">
        <v>0.67616517749335903</v>
      </c>
      <c r="K574" s="29">
        <v>7.5585607341221897</v>
      </c>
      <c r="L574" s="29">
        <v>88.746679546003307</v>
      </c>
      <c r="M574" s="29">
        <v>2.53561941560009</v>
      </c>
    </row>
    <row r="575" spans="1:13" x14ac:dyDescent="0.25">
      <c r="A575" t="s">
        <v>735</v>
      </c>
      <c r="B575" s="29">
        <v>120</v>
      </c>
      <c r="C575" s="29">
        <v>2</v>
      </c>
      <c r="D575" s="29">
        <v>6</v>
      </c>
      <c r="E575" s="29">
        <v>70</v>
      </c>
      <c r="F575" s="29">
        <v>42</v>
      </c>
      <c r="G575" s="29" t="s">
        <v>2072</v>
      </c>
      <c r="H575" s="29" t="s">
        <v>2072</v>
      </c>
      <c r="I575" s="29">
        <v>1.6666666666666601</v>
      </c>
      <c r="J575" s="29">
        <v>5</v>
      </c>
      <c r="K575" s="29">
        <v>58.3333333333333</v>
      </c>
      <c r="L575" s="29">
        <v>35</v>
      </c>
      <c r="M575" s="29" t="s">
        <v>2072</v>
      </c>
    </row>
    <row r="576" spans="1:13" x14ac:dyDescent="0.25">
      <c r="A576" t="s">
        <v>736</v>
      </c>
      <c r="B576" s="29">
        <v>4021</v>
      </c>
      <c r="C576" s="29">
        <v>18</v>
      </c>
      <c r="D576" s="29">
        <v>22</v>
      </c>
      <c r="E576" s="29">
        <v>243</v>
      </c>
      <c r="F576" s="29">
        <v>3633</v>
      </c>
      <c r="G576" s="29">
        <v>105</v>
      </c>
      <c r="H576" s="29" t="s">
        <v>2072</v>
      </c>
      <c r="I576" s="29">
        <v>0.447649838348669</v>
      </c>
      <c r="J576" s="29">
        <v>0.54712758020392904</v>
      </c>
      <c r="K576" s="29">
        <v>6.0432728177070301</v>
      </c>
      <c r="L576" s="29">
        <v>90.350659040039702</v>
      </c>
      <c r="M576" s="29">
        <v>2.61129072370057</v>
      </c>
    </row>
    <row r="577" spans="1:13" x14ac:dyDescent="0.25">
      <c r="A577" t="s">
        <v>737</v>
      </c>
      <c r="B577" s="29">
        <v>186</v>
      </c>
      <c r="C577" s="29" t="s">
        <v>2072</v>
      </c>
      <c r="D577" s="29">
        <v>1</v>
      </c>
      <c r="E577" s="29">
        <v>4</v>
      </c>
      <c r="F577" s="29">
        <v>181</v>
      </c>
      <c r="G577" s="29" t="s">
        <v>2072</v>
      </c>
      <c r="H577" s="29" t="s">
        <v>2072</v>
      </c>
      <c r="I577" s="29" t="s">
        <v>2072</v>
      </c>
      <c r="J577" s="29">
        <v>0.53763440860214995</v>
      </c>
      <c r="K577" s="29">
        <v>2.1505376344085998</v>
      </c>
      <c r="L577" s="29">
        <v>97.311827956989205</v>
      </c>
      <c r="M577" s="29" t="s">
        <v>2072</v>
      </c>
    </row>
    <row r="578" spans="1:13" x14ac:dyDescent="0.25">
      <c r="A578" t="s">
        <v>738</v>
      </c>
      <c r="B578" s="29">
        <v>6</v>
      </c>
      <c r="C578" s="29" t="s">
        <v>2072</v>
      </c>
      <c r="D578" s="29" t="s">
        <v>2072</v>
      </c>
      <c r="E578" s="29">
        <v>2</v>
      </c>
      <c r="F578" s="29">
        <v>4</v>
      </c>
      <c r="G578" s="29" t="s">
        <v>2072</v>
      </c>
      <c r="H578" s="29" t="s">
        <v>2072</v>
      </c>
      <c r="I578" s="29" t="s">
        <v>2072</v>
      </c>
      <c r="J578" s="29" t="s">
        <v>2072</v>
      </c>
      <c r="K578" s="29">
        <v>33.3333333333333</v>
      </c>
      <c r="L578" s="29">
        <v>66.6666666666666</v>
      </c>
      <c r="M578" s="29" t="s">
        <v>2072</v>
      </c>
    </row>
    <row r="579" spans="1:13" x14ac:dyDescent="0.25">
      <c r="A579" t="s">
        <v>739</v>
      </c>
      <c r="B579" s="29">
        <v>180</v>
      </c>
      <c r="C579" s="29" t="s">
        <v>2072</v>
      </c>
      <c r="D579" s="29">
        <v>1</v>
      </c>
      <c r="E579" s="29">
        <v>2</v>
      </c>
      <c r="F579" s="29">
        <v>177</v>
      </c>
      <c r="G579" s="29" t="s">
        <v>2072</v>
      </c>
      <c r="H579" s="29" t="s">
        <v>2072</v>
      </c>
      <c r="I579" s="29" t="s">
        <v>2072</v>
      </c>
      <c r="J579" s="29">
        <v>0.55555555555555503</v>
      </c>
      <c r="K579" s="29">
        <v>1.1111111111111101</v>
      </c>
      <c r="L579" s="29">
        <v>98.3333333333333</v>
      </c>
      <c r="M579" s="29" t="s">
        <v>2072</v>
      </c>
    </row>
    <row r="580" spans="1:13" x14ac:dyDescent="0.25">
      <c r="A580" t="s">
        <v>740</v>
      </c>
      <c r="B580" s="29">
        <v>53644</v>
      </c>
      <c r="C580" s="29">
        <v>194</v>
      </c>
      <c r="D580" s="29">
        <v>459</v>
      </c>
      <c r="E580" s="29">
        <v>3789</v>
      </c>
      <c r="F580" s="29">
        <v>47856</v>
      </c>
      <c r="G580" s="29">
        <v>939</v>
      </c>
      <c r="H580" s="29">
        <v>407</v>
      </c>
      <c r="I580" s="29">
        <v>0.36440821233352699</v>
      </c>
      <c r="J580" s="29">
        <v>0.862182316809737</v>
      </c>
      <c r="K580" s="29">
        <v>7.1172304975862604</v>
      </c>
      <c r="L580" s="29">
        <v>89.892368089862302</v>
      </c>
      <c r="M580" s="29">
        <v>1.7638108834081501</v>
      </c>
    </row>
    <row r="581" spans="1:13" x14ac:dyDescent="0.25">
      <c r="A581" t="s">
        <v>741</v>
      </c>
      <c r="B581" s="29">
        <v>1611</v>
      </c>
      <c r="C581" s="29">
        <v>46</v>
      </c>
      <c r="D581" s="29">
        <v>149</v>
      </c>
      <c r="E581" s="29">
        <v>892</v>
      </c>
      <c r="F581" s="29">
        <v>514</v>
      </c>
      <c r="G581" s="29" t="s">
        <v>2072</v>
      </c>
      <c r="H581" s="29">
        <v>10</v>
      </c>
      <c r="I581" s="29">
        <v>2.8732042473454</v>
      </c>
      <c r="J581" s="29">
        <v>9.3066833229231705</v>
      </c>
      <c r="K581" s="29">
        <v>55.715178013741401</v>
      </c>
      <c r="L581" s="29">
        <v>32.104934415990002</v>
      </c>
      <c r="M581" s="29" t="s">
        <v>2072</v>
      </c>
    </row>
    <row r="582" spans="1:13" x14ac:dyDescent="0.25">
      <c r="A582" t="s">
        <v>742</v>
      </c>
      <c r="B582" s="29">
        <v>52033</v>
      </c>
      <c r="C582" s="29">
        <v>148</v>
      </c>
      <c r="D582" s="29">
        <v>310</v>
      </c>
      <c r="E582" s="29">
        <v>2897</v>
      </c>
      <c r="F582" s="29">
        <v>47342</v>
      </c>
      <c r="G582" s="29">
        <v>939</v>
      </c>
      <c r="H582" s="29">
        <v>397</v>
      </c>
      <c r="I582" s="29">
        <v>0.28662173677279401</v>
      </c>
      <c r="J582" s="29">
        <v>0.600356340537609</v>
      </c>
      <c r="K582" s="29">
        <v>5.61042683399178</v>
      </c>
      <c r="L582" s="29">
        <v>91.684096366875806</v>
      </c>
      <c r="M582" s="29">
        <v>1.8184987218219799</v>
      </c>
    </row>
    <row r="583" spans="1:13" x14ac:dyDescent="0.25">
      <c r="A583" t="s">
        <v>1955</v>
      </c>
      <c r="B583" s="29">
        <v>4</v>
      </c>
      <c r="C583" s="29" t="s">
        <v>2072</v>
      </c>
      <c r="D583" s="29" t="s">
        <v>2072</v>
      </c>
      <c r="E583" s="29" t="s">
        <v>2072</v>
      </c>
      <c r="F583" s="29">
        <v>4</v>
      </c>
      <c r="G583" s="29" t="s">
        <v>2072</v>
      </c>
      <c r="H583" s="29" t="s">
        <v>2072</v>
      </c>
      <c r="I583" s="29" t="s">
        <v>2072</v>
      </c>
      <c r="J583" s="29" t="s">
        <v>2072</v>
      </c>
      <c r="K583" s="29" t="s">
        <v>2072</v>
      </c>
      <c r="L583" s="29">
        <v>100</v>
      </c>
      <c r="M583" s="29" t="s">
        <v>2072</v>
      </c>
    </row>
    <row r="584" spans="1:13" x14ac:dyDescent="0.25">
      <c r="A584" t="s">
        <v>1956</v>
      </c>
      <c r="B584" s="29">
        <v>4</v>
      </c>
      <c r="C584" s="29" t="s">
        <v>2072</v>
      </c>
      <c r="D584" s="29" t="s">
        <v>2072</v>
      </c>
      <c r="E584" s="29" t="s">
        <v>2072</v>
      </c>
      <c r="F584" s="29">
        <v>4</v>
      </c>
      <c r="G584" s="29" t="s">
        <v>2072</v>
      </c>
      <c r="H584" s="29" t="s">
        <v>2072</v>
      </c>
      <c r="I584" s="29" t="s">
        <v>2072</v>
      </c>
      <c r="J584" s="29" t="s">
        <v>2072</v>
      </c>
      <c r="K584" s="29" t="s">
        <v>2072</v>
      </c>
      <c r="L584" s="29">
        <v>100</v>
      </c>
      <c r="M584" s="29" t="s">
        <v>2072</v>
      </c>
    </row>
    <row r="585" spans="1:13" x14ac:dyDescent="0.25">
      <c r="A585" t="s">
        <v>743</v>
      </c>
      <c r="B585" s="29">
        <v>3231</v>
      </c>
      <c r="C585" s="29">
        <v>16</v>
      </c>
      <c r="D585" s="29">
        <v>23</v>
      </c>
      <c r="E585" s="29">
        <v>242</v>
      </c>
      <c r="F585" s="29">
        <v>2877</v>
      </c>
      <c r="G585" s="29">
        <v>73</v>
      </c>
      <c r="H585" s="29" t="s">
        <v>2072</v>
      </c>
      <c r="I585" s="29">
        <v>0.49520272361497902</v>
      </c>
      <c r="J585" s="29">
        <v>0.71185391519653296</v>
      </c>
      <c r="K585" s="29">
        <v>7.4899411946765699</v>
      </c>
      <c r="L585" s="29">
        <v>89.043639740018506</v>
      </c>
      <c r="M585" s="29">
        <v>2.2593624264933401</v>
      </c>
    </row>
    <row r="586" spans="1:13" x14ac:dyDescent="0.25">
      <c r="A586" t="s">
        <v>744</v>
      </c>
      <c r="B586" s="29">
        <v>102</v>
      </c>
      <c r="C586" s="29">
        <v>2</v>
      </c>
      <c r="D586" s="29">
        <v>8</v>
      </c>
      <c r="E586" s="29">
        <v>62</v>
      </c>
      <c r="F586" s="29">
        <v>30</v>
      </c>
      <c r="G586" s="29" t="s">
        <v>2072</v>
      </c>
      <c r="H586" s="29" t="s">
        <v>2072</v>
      </c>
      <c r="I586" s="29">
        <v>1.9607843137254899</v>
      </c>
      <c r="J586" s="29">
        <v>7.8431372549019596</v>
      </c>
      <c r="K586" s="29">
        <v>60.784313725490101</v>
      </c>
      <c r="L586" s="29">
        <v>29.411764705882302</v>
      </c>
      <c r="M586" s="29" t="s">
        <v>2072</v>
      </c>
    </row>
    <row r="587" spans="1:13" x14ac:dyDescent="0.25">
      <c r="A587" t="s">
        <v>745</v>
      </c>
      <c r="B587" s="29">
        <v>3129</v>
      </c>
      <c r="C587" s="29">
        <v>14</v>
      </c>
      <c r="D587" s="29">
        <v>15</v>
      </c>
      <c r="E587" s="29">
        <v>180</v>
      </c>
      <c r="F587" s="29">
        <v>2847</v>
      </c>
      <c r="G587" s="29">
        <v>73</v>
      </c>
      <c r="H587" s="29" t="s">
        <v>2072</v>
      </c>
      <c r="I587" s="29">
        <v>0.447427293064876</v>
      </c>
      <c r="J587" s="29">
        <v>0.47938638542665302</v>
      </c>
      <c r="K587" s="29">
        <v>5.7526366251198402</v>
      </c>
      <c r="L587" s="29">
        <v>90.987535953978906</v>
      </c>
      <c r="M587" s="29">
        <v>2.3330137424097099</v>
      </c>
    </row>
    <row r="588" spans="1:13" x14ac:dyDescent="0.25">
      <c r="A588" t="s">
        <v>746</v>
      </c>
      <c r="B588" s="29">
        <v>991</v>
      </c>
      <c r="C588" s="29" t="s">
        <v>2072</v>
      </c>
      <c r="D588" s="29">
        <v>3</v>
      </c>
      <c r="E588" s="29">
        <v>60</v>
      </c>
      <c r="F588" s="29">
        <v>915</v>
      </c>
      <c r="G588" s="29">
        <v>13</v>
      </c>
      <c r="H588" s="29" t="s">
        <v>2072</v>
      </c>
      <c r="I588" s="29" t="s">
        <v>2072</v>
      </c>
      <c r="J588" s="29">
        <v>0.302724520686175</v>
      </c>
      <c r="K588" s="29">
        <v>6.05449041372351</v>
      </c>
      <c r="L588" s="29">
        <v>92.330978809283494</v>
      </c>
      <c r="M588" s="29">
        <v>1.3118062563067601</v>
      </c>
    </row>
    <row r="589" spans="1:13" x14ac:dyDescent="0.25">
      <c r="A589" t="s">
        <v>747</v>
      </c>
      <c r="B589" s="29">
        <v>23</v>
      </c>
      <c r="C589" s="29" t="s">
        <v>2072</v>
      </c>
      <c r="D589" s="29" t="s">
        <v>2072</v>
      </c>
      <c r="E589" s="29">
        <v>13</v>
      </c>
      <c r="F589" s="29">
        <v>10</v>
      </c>
      <c r="G589" s="29" t="s">
        <v>2072</v>
      </c>
      <c r="H589" s="29" t="s">
        <v>2072</v>
      </c>
      <c r="I589" s="29" t="s">
        <v>2072</v>
      </c>
      <c r="J589" s="29" t="s">
        <v>2072</v>
      </c>
      <c r="K589" s="29">
        <v>56.521739130434703</v>
      </c>
      <c r="L589" s="29">
        <v>43.478260869565197</v>
      </c>
      <c r="M589" s="29" t="s">
        <v>2072</v>
      </c>
    </row>
    <row r="590" spans="1:13" x14ac:dyDescent="0.25">
      <c r="A590" t="s">
        <v>748</v>
      </c>
      <c r="B590" s="29">
        <v>968</v>
      </c>
      <c r="C590" s="29" t="s">
        <v>2072</v>
      </c>
      <c r="D590" s="29">
        <v>3</v>
      </c>
      <c r="E590" s="29">
        <v>47</v>
      </c>
      <c r="F590" s="29">
        <v>905</v>
      </c>
      <c r="G590" s="29">
        <v>13</v>
      </c>
      <c r="H590" s="29" t="s">
        <v>2072</v>
      </c>
      <c r="I590" s="29" t="s">
        <v>2072</v>
      </c>
      <c r="J590" s="29">
        <v>0.30991735537190002</v>
      </c>
      <c r="K590" s="29">
        <v>4.85537190082644</v>
      </c>
      <c r="L590" s="29">
        <v>93.491735537189996</v>
      </c>
      <c r="M590" s="29">
        <v>1.3429752066115701</v>
      </c>
    </row>
    <row r="591" spans="1:13" x14ac:dyDescent="0.25">
      <c r="A591" t="s">
        <v>749</v>
      </c>
      <c r="B591" s="29">
        <v>1264</v>
      </c>
      <c r="C591" s="29">
        <v>2</v>
      </c>
      <c r="D591" s="29">
        <v>4</v>
      </c>
      <c r="E591" s="29">
        <v>95</v>
      </c>
      <c r="F591" s="29">
        <v>1146</v>
      </c>
      <c r="G591" s="29">
        <v>17</v>
      </c>
      <c r="H591" s="29" t="s">
        <v>2072</v>
      </c>
      <c r="I591" s="29">
        <v>0.158227848101265</v>
      </c>
      <c r="J591" s="29">
        <v>0.316455696202531</v>
      </c>
      <c r="K591" s="29">
        <v>7.51582278481012</v>
      </c>
      <c r="L591" s="29">
        <v>90.664556962025301</v>
      </c>
      <c r="M591" s="29">
        <v>1.34493670886075</v>
      </c>
    </row>
    <row r="592" spans="1:13" x14ac:dyDescent="0.25">
      <c r="A592" t="s">
        <v>750</v>
      </c>
      <c r="B592" s="29">
        <v>40</v>
      </c>
      <c r="C592" s="29" t="s">
        <v>2072</v>
      </c>
      <c r="D592" s="29" t="s">
        <v>2072</v>
      </c>
      <c r="E592" s="29">
        <v>30</v>
      </c>
      <c r="F592" s="29">
        <v>10</v>
      </c>
      <c r="G592" s="29" t="s">
        <v>2072</v>
      </c>
      <c r="H592" s="29" t="s">
        <v>2072</v>
      </c>
      <c r="I592" s="29" t="s">
        <v>2072</v>
      </c>
      <c r="J592" s="29" t="s">
        <v>2072</v>
      </c>
      <c r="K592" s="29">
        <v>75</v>
      </c>
      <c r="L592" s="29">
        <v>25</v>
      </c>
      <c r="M592" s="29" t="s">
        <v>2072</v>
      </c>
    </row>
    <row r="593" spans="1:13" x14ac:dyDescent="0.25">
      <c r="A593" t="s">
        <v>751</v>
      </c>
      <c r="B593" s="29">
        <v>1224</v>
      </c>
      <c r="C593" s="29">
        <v>2</v>
      </c>
      <c r="D593" s="29">
        <v>4</v>
      </c>
      <c r="E593" s="29">
        <v>65</v>
      </c>
      <c r="F593" s="29">
        <v>1136</v>
      </c>
      <c r="G593" s="29">
        <v>17</v>
      </c>
      <c r="H593" s="29" t="s">
        <v>2072</v>
      </c>
      <c r="I593" s="29">
        <v>0.16339869281045699</v>
      </c>
      <c r="J593" s="29">
        <v>0.32679738562091498</v>
      </c>
      <c r="K593" s="29">
        <v>5.3104575163398602</v>
      </c>
      <c r="L593" s="29">
        <v>92.810457516339795</v>
      </c>
      <c r="M593" s="29">
        <v>1.38888888888888</v>
      </c>
    </row>
    <row r="594" spans="1:13" x14ac:dyDescent="0.25">
      <c r="A594" t="s">
        <v>752</v>
      </c>
      <c r="B594" s="29">
        <v>3165</v>
      </c>
      <c r="C594" s="29">
        <v>16</v>
      </c>
      <c r="D594" s="29">
        <v>31</v>
      </c>
      <c r="E594" s="29">
        <v>208</v>
      </c>
      <c r="F594" s="29">
        <v>2891</v>
      </c>
      <c r="G594" s="29">
        <v>17</v>
      </c>
      <c r="H594" s="29">
        <v>2</v>
      </c>
      <c r="I594" s="29">
        <v>0.50584887764780195</v>
      </c>
      <c r="J594" s="29">
        <v>0.98008220044261696</v>
      </c>
      <c r="K594" s="29">
        <v>6.5760354094214302</v>
      </c>
      <c r="L594" s="29">
        <v>91.400569079987307</v>
      </c>
      <c r="M594" s="29">
        <v>0.53746443250079001</v>
      </c>
    </row>
    <row r="595" spans="1:13" x14ac:dyDescent="0.25">
      <c r="A595" t="s">
        <v>753</v>
      </c>
      <c r="B595" s="29">
        <v>77</v>
      </c>
      <c r="C595" s="29">
        <v>4</v>
      </c>
      <c r="D595" s="29">
        <v>7</v>
      </c>
      <c r="E595" s="29">
        <v>37</v>
      </c>
      <c r="F595" s="29">
        <v>29</v>
      </c>
      <c r="G595" s="29" t="s">
        <v>2072</v>
      </c>
      <c r="H595" s="29" t="s">
        <v>2072</v>
      </c>
      <c r="I595" s="29">
        <v>5.1948051948051903</v>
      </c>
      <c r="J595" s="29">
        <v>9.0909090909090899</v>
      </c>
      <c r="K595" s="29">
        <v>48.051948051948003</v>
      </c>
      <c r="L595" s="29">
        <v>37.662337662337599</v>
      </c>
      <c r="M595" s="29" t="s">
        <v>2072</v>
      </c>
    </row>
    <row r="596" spans="1:13" x14ac:dyDescent="0.25">
      <c r="A596" t="s">
        <v>754</v>
      </c>
      <c r="B596" s="29">
        <v>3088</v>
      </c>
      <c r="C596" s="29">
        <v>12</v>
      </c>
      <c r="D596" s="29">
        <v>24</v>
      </c>
      <c r="E596" s="29">
        <v>171</v>
      </c>
      <c r="F596" s="29">
        <v>2862</v>
      </c>
      <c r="G596" s="29">
        <v>17</v>
      </c>
      <c r="H596" s="29">
        <v>2</v>
      </c>
      <c r="I596" s="29">
        <v>0.38885288399222201</v>
      </c>
      <c r="J596" s="29">
        <v>0.77770576798444502</v>
      </c>
      <c r="K596" s="29">
        <v>5.5411535968891696</v>
      </c>
      <c r="L596" s="29">
        <v>92.741412832145102</v>
      </c>
      <c r="M596" s="29">
        <v>0.550874918988982</v>
      </c>
    </row>
    <row r="597" spans="1:13" x14ac:dyDescent="0.25">
      <c r="A597" t="s">
        <v>755</v>
      </c>
      <c r="B597" s="29">
        <v>3014</v>
      </c>
      <c r="C597" s="29">
        <v>7</v>
      </c>
      <c r="D597" s="29">
        <v>21</v>
      </c>
      <c r="E597" s="29">
        <v>264</v>
      </c>
      <c r="F597" s="29">
        <v>2633</v>
      </c>
      <c r="G597" s="29">
        <v>87</v>
      </c>
      <c r="H597" s="29">
        <v>2</v>
      </c>
      <c r="I597" s="29">
        <v>0.23240371845949501</v>
      </c>
      <c r="J597" s="29">
        <v>0.69721115537848599</v>
      </c>
      <c r="K597" s="29">
        <v>8.7649402390438205</v>
      </c>
      <c r="L597" s="29">
        <v>87.416998671978703</v>
      </c>
      <c r="M597" s="29">
        <v>2.8884462151394401</v>
      </c>
    </row>
    <row r="598" spans="1:13" x14ac:dyDescent="0.25">
      <c r="A598" t="s">
        <v>756</v>
      </c>
      <c r="B598" s="29">
        <v>82</v>
      </c>
      <c r="C598" s="29">
        <v>2</v>
      </c>
      <c r="D598" s="29">
        <v>6</v>
      </c>
      <c r="E598" s="29">
        <v>50</v>
      </c>
      <c r="F598" s="29">
        <v>24</v>
      </c>
      <c r="G598" s="29" t="s">
        <v>2072</v>
      </c>
      <c r="H598" s="29" t="s">
        <v>2072</v>
      </c>
      <c r="I598" s="29">
        <v>2.4390243902439002</v>
      </c>
      <c r="J598" s="29">
        <v>7.3170731707316996</v>
      </c>
      <c r="K598" s="29">
        <v>60.975609756097498</v>
      </c>
      <c r="L598" s="29">
        <v>29.268292682926798</v>
      </c>
      <c r="M598" s="29" t="s">
        <v>2072</v>
      </c>
    </row>
    <row r="599" spans="1:13" x14ac:dyDescent="0.25">
      <c r="A599" t="s">
        <v>757</v>
      </c>
      <c r="B599" s="29">
        <v>2932</v>
      </c>
      <c r="C599" s="29">
        <v>5</v>
      </c>
      <c r="D599" s="29">
        <v>15</v>
      </c>
      <c r="E599" s="29">
        <v>214</v>
      </c>
      <c r="F599" s="29">
        <v>2609</v>
      </c>
      <c r="G599" s="29">
        <v>87</v>
      </c>
      <c r="H599" s="29">
        <v>2</v>
      </c>
      <c r="I599" s="29">
        <v>0.17064846416382201</v>
      </c>
      <c r="J599" s="29">
        <v>0.51194539249146698</v>
      </c>
      <c r="K599" s="29">
        <v>7.3037542662116</v>
      </c>
      <c r="L599" s="29">
        <v>89.044368600682503</v>
      </c>
      <c r="M599" s="29">
        <v>2.9692832764505099</v>
      </c>
    </row>
    <row r="600" spans="1:13" x14ac:dyDescent="0.25">
      <c r="A600" t="s">
        <v>758</v>
      </c>
      <c r="B600" s="29">
        <v>5956</v>
      </c>
      <c r="C600" s="29">
        <v>17</v>
      </c>
      <c r="D600" s="29">
        <v>35</v>
      </c>
      <c r="E600" s="29">
        <v>415</v>
      </c>
      <c r="F600" s="29">
        <v>5437</v>
      </c>
      <c r="G600" s="29">
        <v>41</v>
      </c>
      <c r="H600" s="29">
        <v>11</v>
      </c>
      <c r="I600" s="29">
        <v>0.28595458368376703</v>
      </c>
      <c r="J600" s="29">
        <v>0.58873002523128604</v>
      </c>
      <c r="K600" s="29">
        <v>6.98065601345668</v>
      </c>
      <c r="L600" s="29">
        <v>91.455004205214394</v>
      </c>
      <c r="M600" s="29">
        <v>0.68965517241379304</v>
      </c>
    </row>
    <row r="601" spans="1:13" x14ac:dyDescent="0.25">
      <c r="A601" t="s">
        <v>759</v>
      </c>
      <c r="B601" s="29">
        <v>157</v>
      </c>
      <c r="C601" s="29">
        <v>4</v>
      </c>
      <c r="D601" s="29">
        <v>8</v>
      </c>
      <c r="E601" s="29">
        <v>103</v>
      </c>
      <c r="F601" s="29">
        <v>42</v>
      </c>
      <c r="G601" s="29" t="s">
        <v>2072</v>
      </c>
      <c r="H601" s="29" t="s">
        <v>2072</v>
      </c>
      <c r="I601" s="29">
        <v>2.5477707006369399</v>
      </c>
      <c r="J601" s="29">
        <v>5.0955414012738798</v>
      </c>
      <c r="K601" s="29">
        <v>65.605095541401198</v>
      </c>
      <c r="L601" s="29">
        <v>26.751592356687802</v>
      </c>
      <c r="M601" s="29" t="s">
        <v>2072</v>
      </c>
    </row>
    <row r="602" spans="1:13" x14ac:dyDescent="0.25">
      <c r="A602" t="s">
        <v>760</v>
      </c>
      <c r="B602" s="29">
        <v>5799</v>
      </c>
      <c r="C602" s="29">
        <v>13</v>
      </c>
      <c r="D602" s="29">
        <v>27</v>
      </c>
      <c r="E602" s="29">
        <v>312</v>
      </c>
      <c r="F602" s="29">
        <v>5395</v>
      </c>
      <c r="G602" s="29">
        <v>41</v>
      </c>
      <c r="H602" s="29">
        <v>11</v>
      </c>
      <c r="I602" s="29">
        <v>0.22460262612301299</v>
      </c>
      <c r="J602" s="29">
        <v>0.46648237733241099</v>
      </c>
      <c r="K602" s="29">
        <v>5.3904630269523102</v>
      </c>
      <c r="L602" s="29">
        <v>93.210089841050404</v>
      </c>
      <c r="M602" s="29">
        <v>0.70836212854181002</v>
      </c>
    </row>
    <row r="603" spans="1:13" x14ac:dyDescent="0.25">
      <c r="A603" t="s">
        <v>761</v>
      </c>
      <c r="B603" s="29">
        <v>14614</v>
      </c>
      <c r="C603" s="29">
        <v>67</v>
      </c>
      <c r="D603" s="29">
        <v>111</v>
      </c>
      <c r="E603" s="29">
        <v>1071</v>
      </c>
      <c r="F603" s="29">
        <v>12867</v>
      </c>
      <c r="G603" s="29">
        <v>304</v>
      </c>
      <c r="H603" s="29">
        <v>194</v>
      </c>
      <c r="I603" s="29">
        <v>0.46463245492371702</v>
      </c>
      <c r="J603" s="29">
        <v>0.76976421636615799</v>
      </c>
      <c r="K603" s="29">
        <v>7.4271844660194102</v>
      </c>
      <c r="L603" s="29">
        <v>89.230235783633802</v>
      </c>
      <c r="M603" s="29">
        <v>2.1081830790568601</v>
      </c>
    </row>
    <row r="604" spans="1:13" x14ac:dyDescent="0.25">
      <c r="A604" t="s">
        <v>762</v>
      </c>
      <c r="B604" s="29">
        <v>404</v>
      </c>
      <c r="C604" s="29">
        <v>11</v>
      </c>
      <c r="D604" s="29">
        <v>23</v>
      </c>
      <c r="E604" s="29">
        <v>224</v>
      </c>
      <c r="F604" s="29">
        <v>140</v>
      </c>
      <c r="G604" s="29" t="s">
        <v>2072</v>
      </c>
      <c r="H604" s="29">
        <v>6</v>
      </c>
      <c r="I604" s="29">
        <v>2.76381909547738</v>
      </c>
      <c r="J604" s="29">
        <v>5.7788944723617997</v>
      </c>
      <c r="K604" s="29">
        <v>56.281407035175803</v>
      </c>
      <c r="L604" s="29">
        <v>35.175879396984897</v>
      </c>
      <c r="M604" s="29" t="s">
        <v>2072</v>
      </c>
    </row>
    <row r="605" spans="1:13" x14ac:dyDescent="0.25">
      <c r="A605" t="s">
        <v>763</v>
      </c>
      <c r="B605" s="29">
        <v>14210</v>
      </c>
      <c r="C605" s="29">
        <v>56</v>
      </c>
      <c r="D605" s="29">
        <v>88</v>
      </c>
      <c r="E605" s="29">
        <v>847</v>
      </c>
      <c r="F605" s="29">
        <v>12727</v>
      </c>
      <c r="G605" s="29">
        <v>304</v>
      </c>
      <c r="H605" s="29">
        <v>188</v>
      </c>
      <c r="I605" s="29">
        <v>0.39937241477677898</v>
      </c>
      <c r="J605" s="29">
        <v>0.62758522322065302</v>
      </c>
      <c r="K605" s="29">
        <v>6.0405077734987804</v>
      </c>
      <c r="L605" s="29">
        <v>90.764512908286903</v>
      </c>
      <c r="M605" s="29">
        <v>2.1680216802168002</v>
      </c>
    </row>
    <row r="606" spans="1:13" x14ac:dyDescent="0.25">
      <c r="A606" t="s">
        <v>764</v>
      </c>
      <c r="B606" s="29">
        <v>2081</v>
      </c>
      <c r="C606" s="29">
        <v>5</v>
      </c>
      <c r="D606" s="29">
        <v>9</v>
      </c>
      <c r="E606" s="29">
        <v>148</v>
      </c>
      <c r="F606" s="29">
        <v>1892</v>
      </c>
      <c r="G606" s="29">
        <v>23</v>
      </c>
      <c r="H606" s="29">
        <v>4</v>
      </c>
      <c r="I606" s="29">
        <v>0.24073182474723101</v>
      </c>
      <c r="J606" s="29">
        <v>0.433317284545016</v>
      </c>
      <c r="K606" s="29">
        <v>7.1256620125180499</v>
      </c>
      <c r="L606" s="29">
        <v>91.0929224843524</v>
      </c>
      <c r="M606" s="29">
        <v>1.10736639383726</v>
      </c>
    </row>
    <row r="607" spans="1:13" x14ac:dyDescent="0.25">
      <c r="A607" t="s">
        <v>765</v>
      </c>
      <c r="B607" s="29">
        <v>50</v>
      </c>
      <c r="C607" s="29" t="s">
        <v>2072</v>
      </c>
      <c r="D607" s="29" t="s">
        <v>2072</v>
      </c>
      <c r="E607" s="29">
        <v>36</v>
      </c>
      <c r="F607" s="29">
        <v>14</v>
      </c>
      <c r="G607" s="29" t="s">
        <v>2072</v>
      </c>
      <c r="H607" s="29" t="s">
        <v>2072</v>
      </c>
      <c r="I607" s="29" t="s">
        <v>2072</v>
      </c>
      <c r="J607" s="29" t="s">
        <v>2072</v>
      </c>
      <c r="K607" s="29">
        <v>72</v>
      </c>
      <c r="L607" s="29">
        <v>28</v>
      </c>
      <c r="M607" s="29" t="s">
        <v>2072</v>
      </c>
    </row>
    <row r="608" spans="1:13" x14ac:dyDescent="0.25">
      <c r="A608" t="s">
        <v>766</v>
      </c>
      <c r="B608" s="29">
        <v>2031</v>
      </c>
      <c r="C608" s="29">
        <v>5</v>
      </c>
      <c r="D608" s="29">
        <v>9</v>
      </c>
      <c r="E608" s="29">
        <v>112</v>
      </c>
      <c r="F608" s="29">
        <v>1878</v>
      </c>
      <c r="G608" s="29">
        <v>23</v>
      </c>
      <c r="H608" s="29">
        <v>4</v>
      </c>
      <c r="I608" s="29">
        <v>0.24666995559940799</v>
      </c>
      <c r="J608" s="29">
        <v>0.44400592007893402</v>
      </c>
      <c r="K608" s="29">
        <v>5.5254070054267297</v>
      </c>
      <c r="L608" s="29">
        <v>92.649235323137603</v>
      </c>
      <c r="M608" s="29">
        <v>1.1346817957572699</v>
      </c>
    </row>
    <row r="609" spans="1:13" x14ac:dyDescent="0.25">
      <c r="A609" t="s">
        <v>767</v>
      </c>
      <c r="B609" s="29">
        <v>4402</v>
      </c>
      <c r="C609" s="29">
        <v>21</v>
      </c>
      <c r="D609" s="29">
        <v>55</v>
      </c>
      <c r="E609" s="29">
        <v>280</v>
      </c>
      <c r="F609" s="29">
        <v>4014</v>
      </c>
      <c r="G609" s="29">
        <v>31</v>
      </c>
      <c r="H609" s="29">
        <v>1</v>
      </c>
      <c r="I609" s="29">
        <v>0.47716428084526202</v>
      </c>
      <c r="J609" s="29">
        <v>1.24971597364235</v>
      </c>
      <c r="K609" s="29">
        <v>6.3621904112701602</v>
      </c>
      <c r="L609" s="29">
        <v>91.206543967280098</v>
      </c>
      <c r="M609" s="29">
        <v>0.704385366962054</v>
      </c>
    </row>
    <row r="610" spans="1:13" x14ac:dyDescent="0.25">
      <c r="A610" t="s">
        <v>768</v>
      </c>
      <c r="B610" s="29">
        <v>140</v>
      </c>
      <c r="C610" s="29">
        <v>6</v>
      </c>
      <c r="D610" s="29">
        <v>22</v>
      </c>
      <c r="E610" s="29">
        <v>72</v>
      </c>
      <c r="F610" s="29">
        <v>40</v>
      </c>
      <c r="G610" s="29" t="s">
        <v>2072</v>
      </c>
      <c r="H610" s="29" t="s">
        <v>2072</v>
      </c>
      <c r="I610" s="29">
        <v>4.2857142857142803</v>
      </c>
      <c r="J610" s="29">
        <v>15.714285714285699</v>
      </c>
      <c r="K610" s="29">
        <v>51.428571428571402</v>
      </c>
      <c r="L610" s="29">
        <v>28.571428571428498</v>
      </c>
      <c r="M610" s="29" t="s">
        <v>2072</v>
      </c>
    </row>
    <row r="611" spans="1:13" x14ac:dyDescent="0.25">
      <c r="A611" t="s">
        <v>769</v>
      </c>
      <c r="B611" s="29">
        <v>4262</v>
      </c>
      <c r="C611" s="29">
        <v>15</v>
      </c>
      <c r="D611" s="29">
        <v>33</v>
      </c>
      <c r="E611" s="29">
        <v>208</v>
      </c>
      <c r="F611" s="29">
        <v>3974</v>
      </c>
      <c r="G611" s="29">
        <v>31</v>
      </c>
      <c r="H611" s="29">
        <v>1</v>
      </c>
      <c r="I611" s="29">
        <v>0.35203003989673698</v>
      </c>
      <c r="J611" s="29">
        <v>0.774466087772823</v>
      </c>
      <c r="K611" s="29">
        <v>4.8814832199014297</v>
      </c>
      <c r="L611" s="29">
        <v>93.264491903308993</v>
      </c>
      <c r="M611" s="29">
        <v>0.72752874911992405</v>
      </c>
    </row>
    <row r="612" spans="1:13" x14ac:dyDescent="0.25">
      <c r="A612" t="s">
        <v>770</v>
      </c>
      <c r="B612" s="29">
        <v>8946</v>
      </c>
      <c r="C612" s="29">
        <v>26</v>
      </c>
      <c r="D612" s="29">
        <v>73</v>
      </c>
      <c r="E612" s="29">
        <v>608</v>
      </c>
      <c r="F612" s="29">
        <v>8065</v>
      </c>
      <c r="G612" s="29">
        <v>170</v>
      </c>
      <c r="H612" s="29">
        <v>4</v>
      </c>
      <c r="I612" s="29">
        <v>0.29076269290986301</v>
      </c>
      <c r="J612" s="29">
        <v>0.81637217624692404</v>
      </c>
      <c r="K612" s="29">
        <v>6.7993737418921896</v>
      </c>
      <c r="L612" s="29">
        <v>90.192350704540303</v>
      </c>
      <c r="M612" s="29">
        <v>1.90114068441064</v>
      </c>
    </row>
    <row r="613" spans="1:13" x14ac:dyDescent="0.25">
      <c r="A613" t="s">
        <v>771</v>
      </c>
      <c r="B613" s="29">
        <v>257</v>
      </c>
      <c r="C613" s="29">
        <v>6</v>
      </c>
      <c r="D613" s="29">
        <v>18</v>
      </c>
      <c r="E613" s="29">
        <v>151</v>
      </c>
      <c r="F613" s="29">
        <v>82</v>
      </c>
      <c r="G613" s="29" t="s">
        <v>2072</v>
      </c>
      <c r="H613" s="29" t="s">
        <v>2072</v>
      </c>
      <c r="I613" s="29">
        <v>2.33463035019455</v>
      </c>
      <c r="J613" s="29">
        <v>7.0038910505836496</v>
      </c>
      <c r="K613" s="29">
        <v>58.754863813229498</v>
      </c>
      <c r="L613" s="29">
        <v>31.9066147859922</v>
      </c>
      <c r="M613" s="29" t="s">
        <v>2072</v>
      </c>
    </row>
    <row r="614" spans="1:13" x14ac:dyDescent="0.25">
      <c r="A614" t="s">
        <v>772</v>
      </c>
      <c r="B614" s="29">
        <v>8689</v>
      </c>
      <c r="C614" s="29">
        <v>20</v>
      </c>
      <c r="D614" s="29">
        <v>55</v>
      </c>
      <c r="E614" s="29">
        <v>457</v>
      </c>
      <c r="F614" s="29">
        <v>7983</v>
      </c>
      <c r="G614" s="29">
        <v>170</v>
      </c>
      <c r="H614" s="29">
        <v>4</v>
      </c>
      <c r="I614" s="29">
        <v>0.230282095567069</v>
      </c>
      <c r="J614" s="29">
        <v>0.63327576280944098</v>
      </c>
      <c r="K614" s="29">
        <v>5.2619458837075399</v>
      </c>
      <c r="L614" s="29">
        <v>91.917098445595798</v>
      </c>
      <c r="M614" s="29">
        <v>1.9573978123200899</v>
      </c>
    </row>
    <row r="615" spans="1:13" x14ac:dyDescent="0.25">
      <c r="A615" t="s">
        <v>773</v>
      </c>
      <c r="B615" s="29">
        <v>115</v>
      </c>
      <c r="C615" s="29" t="s">
        <v>2072</v>
      </c>
      <c r="D615" s="29" t="s">
        <v>2072</v>
      </c>
      <c r="E615" s="29" t="s">
        <v>2072</v>
      </c>
      <c r="F615" s="29">
        <v>115</v>
      </c>
      <c r="G615" s="29" t="s">
        <v>2072</v>
      </c>
      <c r="H615" s="29" t="s">
        <v>2072</v>
      </c>
      <c r="I615" s="29" t="s">
        <v>2072</v>
      </c>
      <c r="J615" s="29" t="s">
        <v>2072</v>
      </c>
      <c r="K615" s="29" t="s">
        <v>2072</v>
      </c>
      <c r="L615" s="29">
        <v>100</v>
      </c>
      <c r="M615" s="29" t="s">
        <v>2072</v>
      </c>
    </row>
    <row r="616" spans="1:13" x14ac:dyDescent="0.25">
      <c r="A616" t="s">
        <v>774</v>
      </c>
      <c r="B616" s="29">
        <v>115</v>
      </c>
      <c r="C616" s="29" t="s">
        <v>2072</v>
      </c>
      <c r="D616" s="29" t="s">
        <v>2072</v>
      </c>
      <c r="E616" s="29" t="s">
        <v>2072</v>
      </c>
      <c r="F616" s="29">
        <v>115</v>
      </c>
      <c r="G616" s="29" t="s">
        <v>2072</v>
      </c>
      <c r="H616" s="29" t="s">
        <v>2072</v>
      </c>
      <c r="I616" s="29" t="s">
        <v>2072</v>
      </c>
      <c r="J616" s="29" t="s">
        <v>2072</v>
      </c>
      <c r="K616" s="29" t="s">
        <v>2072</v>
      </c>
      <c r="L616" s="29">
        <v>100</v>
      </c>
      <c r="M616" s="29" t="s">
        <v>2072</v>
      </c>
    </row>
    <row r="617" spans="1:13" x14ac:dyDescent="0.25">
      <c r="A617" t="s">
        <v>775</v>
      </c>
      <c r="B617" s="29">
        <v>113</v>
      </c>
      <c r="C617" s="29" t="s">
        <v>2072</v>
      </c>
      <c r="D617" s="29">
        <v>1</v>
      </c>
      <c r="E617" s="29">
        <v>3</v>
      </c>
      <c r="F617" s="29">
        <v>109</v>
      </c>
      <c r="G617" s="29" t="s">
        <v>2072</v>
      </c>
      <c r="H617" s="29" t="s">
        <v>2072</v>
      </c>
      <c r="I617" s="29" t="s">
        <v>2072</v>
      </c>
      <c r="J617" s="29">
        <v>0.88495575221238898</v>
      </c>
      <c r="K617" s="29">
        <v>2.6548672566371598</v>
      </c>
      <c r="L617" s="29">
        <v>96.460176991150405</v>
      </c>
      <c r="M617" s="29" t="s">
        <v>2072</v>
      </c>
    </row>
    <row r="618" spans="1:13" x14ac:dyDescent="0.25">
      <c r="A618" t="s">
        <v>776</v>
      </c>
      <c r="B618" s="29">
        <v>113</v>
      </c>
      <c r="C618" s="29" t="s">
        <v>2072</v>
      </c>
      <c r="D618" s="29">
        <v>1</v>
      </c>
      <c r="E618" s="29">
        <v>3</v>
      </c>
      <c r="F618" s="29">
        <v>109</v>
      </c>
      <c r="G618" s="29" t="s">
        <v>2072</v>
      </c>
      <c r="H618" s="29" t="s">
        <v>2072</v>
      </c>
      <c r="I618" s="29" t="s">
        <v>2072</v>
      </c>
      <c r="J618" s="29">
        <v>0.88495575221238898</v>
      </c>
      <c r="K618" s="29">
        <v>2.6548672566371598</v>
      </c>
      <c r="L618" s="29">
        <v>96.460176991150405</v>
      </c>
      <c r="M618" s="29" t="s">
        <v>2072</v>
      </c>
    </row>
    <row r="619" spans="1:13" x14ac:dyDescent="0.25">
      <c r="A619" t="s">
        <v>777</v>
      </c>
      <c r="B619" s="29">
        <v>3894</v>
      </c>
      <c r="C619" s="29">
        <v>14</v>
      </c>
      <c r="D619" s="29">
        <v>47</v>
      </c>
      <c r="E619" s="29">
        <v>317</v>
      </c>
      <c r="F619" s="29">
        <v>3432</v>
      </c>
      <c r="G619" s="29">
        <v>84</v>
      </c>
      <c r="H619" s="29" t="s">
        <v>2072</v>
      </c>
      <c r="I619" s="29">
        <v>0.35952747817154501</v>
      </c>
      <c r="J619" s="29">
        <v>1.2069851052901901</v>
      </c>
      <c r="K619" s="29">
        <v>8.1407293271699999</v>
      </c>
      <c r="L619" s="29">
        <v>88.135593220338905</v>
      </c>
      <c r="M619" s="29">
        <v>2.1571648690292702</v>
      </c>
    </row>
    <row r="620" spans="1:13" x14ac:dyDescent="0.25">
      <c r="A620" t="s">
        <v>778</v>
      </c>
      <c r="B620" s="29">
        <v>118</v>
      </c>
      <c r="C620" s="29">
        <v>2</v>
      </c>
      <c r="D620" s="29">
        <v>16</v>
      </c>
      <c r="E620" s="29">
        <v>64</v>
      </c>
      <c r="F620" s="29">
        <v>36</v>
      </c>
      <c r="G620" s="29" t="s">
        <v>2072</v>
      </c>
      <c r="H620" s="29" t="s">
        <v>2072</v>
      </c>
      <c r="I620" s="29">
        <v>1.6949152542372801</v>
      </c>
      <c r="J620" s="29">
        <v>13.559322033898299</v>
      </c>
      <c r="K620" s="29">
        <v>54.237288135593197</v>
      </c>
      <c r="L620" s="29">
        <v>30.508474576271102</v>
      </c>
      <c r="M620" s="29" t="s">
        <v>2072</v>
      </c>
    </row>
    <row r="621" spans="1:13" x14ac:dyDescent="0.25">
      <c r="A621" t="s">
        <v>779</v>
      </c>
      <c r="B621" s="29">
        <v>3776</v>
      </c>
      <c r="C621" s="29">
        <v>12</v>
      </c>
      <c r="D621" s="29">
        <v>31</v>
      </c>
      <c r="E621" s="29">
        <v>253</v>
      </c>
      <c r="F621" s="29">
        <v>3396</v>
      </c>
      <c r="G621" s="29">
        <v>84</v>
      </c>
      <c r="H621" s="29" t="s">
        <v>2072</v>
      </c>
      <c r="I621" s="29">
        <v>0.31779661016949101</v>
      </c>
      <c r="J621" s="29">
        <v>0.82097457627118597</v>
      </c>
      <c r="K621" s="29">
        <v>6.7002118644067803</v>
      </c>
      <c r="L621" s="29">
        <v>89.936440677966104</v>
      </c>
      <c r="M621" s="29">
        <v>2.2245762711864399</v>
      </c>
    </row>
    <row r="622" spans="1:13" x14ac:dyDescent="0.25">
      <c r="A622" t="s">
        <v>780</v>
      </c>
      <c r="B622" s="29">
        <v>150</v>
      </c>
      <c r="C622" s="29" t="s">
        <v>2072</v>
      </c>
      <c r="D622" s="29" t="s">
        <v>2072</v>
      </c>
      <c r="E622" s="29">
        <v>2</v>
      </c>
      <c r="F622" s="29">
        <v>148</v>
      </c>
      <c r="G622" s="29" t="s">
        <v>2072</v>
      </c>
      <c r="H622" s="29" t="s">
        <v>2072</v>
      </c>
      <c r="I622" s="29" t="s">
        <v>2072</v>
      </c>
      <c r="J622" s="29" t="s">
        <v>2072</v>
      </c>
      <c r="K622" s="29">
        <v>1.3333333333333299</v>
      </c>
      <c r="L622" s="29">
        <v>98.6666666666666</v>
      </c>
      <c r="M622" s="29" t="s">
        <v>2072</v>
      </c>
    </row>
    <row r="623" spans="1:13" x14ac:dyDescent="0.25">
      <c r="A623" t="s">
        <v>781</v>
      </c>
      <c r="B623" s="29">
        <v>2</v>
      </c>
      <c r="C623" s="29" t="s">
        <v>2072</v>
      </c>
      <c r="D623" s="29" t="s">
        <v>2072</v>
      </c>
      <c r="E623" s="29" t="s">
        <v>2072</v>
      </c>
      <c r="F623" s="29">
        <v>2</v>
      </c>
      <c r="G623" s="29" t="s">
        <v>2072</v>
      </c>
      <c r="H623" s="29" t="s">
        <v>2072</v>
      </c>
      <c r="I623" s="29" t="s">
        <v>2072</v>
      </c>
      <c r="J623" s="29" t="s">
        <v>2072</v>
      </c>
      <c r="K623" s="29" t="s">
        <v>2072</v>
      </c>
      <c r="L623" s="29">
        <v>100</v>
      </c>
      <c r="M623" s="29" t="s">
        <v>2072</v>
      </c>
    </row>
    <row r="624" spans="1:13" x14ac:dyDescent="0.25">
      <c r="A624" t="s">
        <v>782</v>
      </c>
      <c r="B624" s="29">
        <v>148</v>
      </c>
      <c r="C624" s="29" t="s">
        <v>2072</v>
      </c>
      <c r="D624" s="29" t="s">
        <v>2072</v>
      </c>
      <c r="E624" s="29">
        <v>2</v>
      </c>
      <c r="F624" s="29">
        <v>146</v>
      </c>
      <c r="G624" s="29" t="s">
        <v>2072</v>
      </c>
      <c r="H624" s="29" t="s">
        <v>2072</v>
      </c>
      <c r="I624" s="29" t="s">
        <v>2072</v>
      </c>
      <c r="J624" s="29" t="s">
        <v>2072</v>
      </c>
      <c r="K624" s="29">
        <v>1.35135135135135</v>
      </c>
      <c r="L624" s="29">
        <v>98.648648648648603</v>
      </c>
      <c r="M624" s="29" t="s">
        <v>2072</v>
      </c>
    </row>
    <row r="625" spans="1:13" x14ac:dyDescent="0.25">
      <c r="A625" t="s">
        <v>783</v>
      </c>
      <c r="B625" s="29">
        <v>51937</v>
      </c>
      <c r="C625" s="29">
        <v>191</v>
      </c>
      <c r="D625" s="29">
        <v>413</v>
      </c>
      <c r="E625" s="29">
        <v>3713</v>
      </c>
      <c r="F625" s="29">
        <v>46542</v>
      </c>
      <c r="G625" s="29">
        <v>860</v>
      </c>
      <c r="H625" s="29">
        <v>218</v>
      </c>
      <c r="I625" s="29">
        <v>0.36930335079951199</v>
      </c>
      <c r="J625" s="29">
        <v>0.79854598890156403</v>
      </c>
      <c r="K625" s="29">
        <v>7.1791797985266497</v>
      </c>
      <c r="L625" s="29">
        <v>89.990139020475993</v>
      </c>
      <c r="M625" s="29">
        <v>1.66283184129623</v>
      </c>
    </row>
    <row r="626" spans="1:13" x14ac:dyDescent="0.25">
      <c r="A626" t="s">
        <v>784</v>
      </c>
      <c r="B626" s="29">
        <v>1452</v>
      </c>
      <c r="C626" s="29">
        <v>37</v>
      </c>
      <c r="D626" s="29">
        <v>108</v>
      </c>
      <c r="E626" s="29">
        <v>842</v>
      </c>
      <c r="F626" s="29">
        <v>459</v>
      </c>
      <c r="G626" s="29" t="s">
        <v>2072</v>
      </c>
      <c r="H626" s="29">
        <v>6</v>
      </c>
      <c r="I626" s="29">
        <v>2.5587828492392801</v>
      </c>
      <c r="J626" s="29">
        <v>7.46887966804979</v>
      </c>
      <c r="K626" s="29">
        <v>58.229598893499301</v>
      </c>
      <c r="L626" s="29">
        <v>31.742738589211601</v>
      </c>
      <c r="M626" s="29" t="s">
        <v>2072</v>
      </c>
    </row>
    <row r="627" spans="1:13" x14ac:dyDescent="0.25">
      <c r="A627" t="s">
        <v>785</v>
      </c>
      <c r="B627" s="29">
        <v>50485</v>
      </c>
      <c r="C627" s="29">
        <v>154</v>
      </c>
      <c r="D627" s="29">
        <v>305</v>
      </c>
      <c r="E627" s="29">
        <v>2871</v>
      </c>
      <c r="F627" s="29">
        <v>46083</v>
      </c>
      <c r="G627" s="29">
        <v>860</v>
      </c>
      <c r="H627" s="29">
        <v>212</v>
      </c>
      <c r="I627" s="29">
        <v>0.306327452111471</v>
      </c>
      <c r="J627" s="29">
        <v>0.60668748632466696</v>
      </c>
      <c r="K627" s="29">
        <v>5.7108189286495703</v>
      </c>
      <c r="L627" s="29">
        <v>91.665506335408594</v>
      </c>
      <c r="M627" s="29">
        <v>1.7106597975056099</v>
      </c>
    </row>
    <row r="628" spans="1:13" x14ac:dyDescent="0.25">
      <c r="A628" t="s">
        <v>1957</v>
      </c>
      <c r="B628" s="29">
        <v>1</v>
      </c>
      <c r="C628" s="29" t="s">
        <v>2072</v>
      </c>
      <c r="D628" s="29" t="s">
        <v>2072</v>
      </c>
      <c r="E628" s="29" t="s">
        <v>2072</v>
      </c>
      <c r="F628" s="29">
        <v>1</v>
      </c>
      <c r="G628" s="29" t="s">
        <v>2072</v>
      </c>
      <c r="H628" s="29" t="s">
        <v>2072</v>
      </c>
      <c r="I628" s="29" t="s">
        <v>2072</v>
      </c>
      <c r="J628" s="29" t="s">
        <v>2072</v>
      </c>
      <c r="K628" s="29" t="s">
        <v>2072</v>
      </c>
      <c r="L628" s="29">
        <v>100</v>
      </c>
      <c r="M628" s="29" t="s">
        <v>2072</v>
      </c>
    </row>
    <row r="629" spans="1:13" x14ac:dyDescent="0.25">
      <c r="A629" t="s">
        <v>1958</v>
      </c>
      <c r="B629" s="29">
        <v>1</v>
      </c>
      <c r="C629" s="29" t="s">
        <v>2072</v>
      </c>
      <c r="D629" s="29" t="s">
        <v>2072</v>
      </c>
      <c r="E629" s="29" t="s">
        <v>2072</v>
      </c>
      <c r="F629" s="29">
        <v>1</v>
      </c>
      <c r="G629" s="29" t="s">
        <v>2072</v>
      </c>
      <c r="H629" s="29" t="s">
        <v>2072</v>
      </c>
      <c r="I629" s="29" t="s">
        <v>2072</v>
      </c>
      <c r="J629" s="29" t="s">
        <v>2072</v>
      </c>
      <c r="K629" s="29" t="s">
        <v>2072</v>
      </c>
      <c r="L629" s="29">
        <v>100</v>
      </c>
      <c r="M629" s="29" t="s">
        <v>2072</v>
      </c>
    </row>
    <row r="630" spans="1:13" x14ac:dyDescent="0.25">
      <c r="A630" t="s">
        <v>786</v>
      </c>
      <c r="B630" s="29">
        <v>3021</v>
      </c>
      <c r="C630" s="29">
        <v>7</v>
      </c>
      <c r="D630" s="29">
        <v>29</v>
      </c>
      <c r="E630" s="29">
        <v>227</v>
      </c>
      <c r="F630" s="29">
        <v>2685</v>
      </c>
      <c r="G630" s="29">
        <v>73</v>
      </c>
      <c r="H630" s="29" t="s">
        <v>2072</v>
      </c>
      <c r="I630" s="29">
        <v>0.23171135385633801</v>
      </c>
      <c r="J630" s="29">
        <v>0.959947037404832</v>
      </c>
      <c r="K630" s="29">
        <v>7.5140681893412697</v>
      </c>
      <c r="L630" s="29">
        <v>88.877855014895701</v>
      </c>
      <c r="M630" s="29">
        <v>2.4164184045018202</v>
      </c>
    </row>
    <row r="631" spans="1:13" x14ac:dyDescent="0.25">
      <c r="A631" t="s">
        <v>787</v>
      </c>
      <c r="B631" s="29">
        <v>73</v>
      </c>
      <c r="C631" s="29" t="s">
        <v>2072</v>
      </c>
      <c r="D631" s="29">
        <v>4</v>
      </c>
      <c r="E631" s="29">
        <v>47</v>
      </c>
      <c r="F631" s="29">
        <v>22</v>
      </c>
      <c r="G631" s="29" t="s">
        <v>2072</v>
      </c>
      <c r="H631" s="29" t="s">
        <v>2072</v>
      </c>
      <c r="I631" s="29" t="s">
        <v>2072</v>
      </c>
      <c r="J631" s="29">
        <v>5.4794520547945202</v>
      </c>
      <c r="K631" s="29">
        <v>64.383561643835606</v>
      </c>
      <c r="L631" s="29">
        <v>30.136986301369799</v>
      </c>
      <c r="M631" s="29" t="s">
        <v>2072</v>
      </c>
    </row>
    <row r="632" spans="1:13" x14ac:dyDescent="0.25">
      <c r="A632" t="s">
        <v>788</v>
      </c>
      <c r="B632" s="29">
        <v>2948</v>
      </c>
      <c r="C632" s="29">
        <v>7</v>
      </c>
      <c r="D632" s="29">
        <v>25</v>
      </c>
      <c r="E632" s="29">
        <v>180</v>
      </c>
      <c r="F632" s="29">
        <v>2663</v>
      </c>
      <c r="G632" s="29">
        <v>73</v>
      </c>
      <c r="H632" s="29" t="s">
        <v>2072</v>
      </c>
      <c r="I632" s="29">
        <v>0.237449118046132</v>
      </c>
      <c r="J632" s="29">
        <v>0.84803256445047404</v>
      </c>
      <c r="K632" s="29">
        <v>6.1058344640434097</v>
      </c>
      <c r="L632" s="29">
        <v>90.332428765264495</v>
      </c>
      <c r="M632" s="29">
        <v>2.47625508819538</v>
      </c>
    </row>
    <row r="633" spans="1:13" x14ac:dyDescent="0.25">
      <c r="A633" t="s">
        <v>789</v>
      </c>
      <c r="B633" s="29">
        <v>974</v>
      </c>
      <c r="C633" s="29" t="s">
        <v>2072</v>
      </c>
      <c r="D633" s="29">
        <v>1</v>
      </c>
      <c r="E633" s="29">
        <v>59</v>
      </c>
      <c r="F633" s="29">
        <v>895</v>
      </c>
      <c r="G633" s="29">
        <v>19</v>
      </c>
      <c r="H633" s="29" t="s">
        <v>2072</v>
      </c>
      <c r="I633" s="29" t="s">
        <v>2072</v>
      </c>
      <c r="J633" s="29">
        <v>0.102669404517453</v>
      </c>
      <c r="K633" s="29">
        <v>6.0574948665297699</v>
      </c>
      <c r="L633" s="29">
        <v>91.889117043121104</v>
      </c>
      <c r="M633" s="29">
        <v>1.9507186858316199</v>
      </c>
    </row>
    <row r="634" spans="1:13" x14ac:dyDescent="0.25">
      <c r="A634" t="s">
        <v>790</v>
      </c>
      <c r="B634" s="29">
        <v>20</v>
      </c>
      <c r="C634" s="29" t="s">
        <v>2072</v>
      </c>
      <c r="D634" s="29" t="s">
        <v>2072</v>
      </c>
      <c r="E634" s="29">
        <v>6</v>
      </c>
      <c r="F634" s="29">
        <v>14</v>
      </c>
      <c r="G634" s="29" t="s">
        <v>2072</v>
      </c>
      <c r="H634" s="29" t="s">
        <v>2072</v>
      </c>
      <c r="I634" s="29" t="s">
        <v>2072</v>
      </c>
      <c r="J634" s="29" t="s">
        <v>2072</v>
      </c>
      <c r="K634" s="29">
        <v>30</v>
      </c>
      <c r="L634" s="29">
        <v>70</v>
      </c>
      <c r="M634" s="29" t="s">
        <v>2072</v>
      </c>
    </row>
    <row r="635" spans="1:13" x14ac:dyDescent="0.25">
      <c r="A635" t="s">
        <v>791</v>
      </c>
      <c r="B635" s="29">
        <v>954</v>
      </c>
      <c r="C635" s="29" t="s">
        <v>2072</v>
      </c>
      <c r="D635" s="29">
        <v>1</v>
      </c>
      <c r="E635" s="29">
        <v>53</v>
      </c>
      <c r="F635" s="29">
        <v>881</v>
      </c>
      <c r="G635" s="29">
        <v>19</v>
      </c>
      <c r="H635" s="29" t="s">
        <v>2072</v>
      </c>
      <c r="I635" s="29" t="s">
        <v>2072</v>
      </c>
      <c r="J635" s="29">
        <v>0.10482180293501001</v>
      </c>
      <c r="K635" s="29">
        <v>5.55555555555555</v>
      </c>
      <c r="L635" s="29">
        <v>92.348008385744194</v>
      </c>
      <c r="M635" s="29">
        <v>1.9916142557651899</v>
      </c>
    </row>
    <row r="636" spans="1:13" x14ac:dyDescent="0.25">
      <c r="A636" t="s">
        <v>792</v>
      </c>
      <c r="B636" s="29">
        <v>1140</v>
      </c>
      <c r="C636" s="29">
        <v>2</v>
      </c>
      <c r="D636" s="29">
        <v>3</v>
      </c>
      <c r="E636" s="29">
        <v>88</v>
      </c>
      <c r="F636" s="29">
        <v>1033</v>
      </c>
      <c r="G636" s="29">
        <v>14</v>
      </c>
      <c r="H636" s="29" t="s">
        <v>2072</v>
      </c>
      <c r="I636" s="29">
        <v>0.175438596491228</v>
      </c>
      <c r="J636" s="29">
        <v>0.26315789473684198</v>
      </c>
      <c r="K636" s="29">
        <v>7.7192982456140298</v>
      </c>
      <c r="L636" s="29">
        <v>90.614035087719301</v>
      </c>
      <c r="M636" s="29">
        <v>1.2280701754385901</v>
      </c>
    </row>
    <row r="637" spans="1:13" x14ac:dyDescent="0.25">
      <c r="A637" t="s">
        <v>793</v>
      </c>
      <c r="B637" s="29">
        <v>28</v>
      </c>
      <c r="C637" s="29" t="s">
        <v>2072</v>
      </c>
      <c r="D637" s="29" t="s">
        <v>2072</v>
      </c>
      <c r="E637" s="29">
        <v>18</v>
      </c>
      <c r="F637" s="29">
        <v>10</v>
      </c>
      <c r="G637" s="29" t="s">
        <v>2072</v>
      </c>
      <c r="H637" s="29" t="s">
        <v>2072</v>
      </c>
      <c r="I637" s="29" t="s">
        <v>2072</v>
      </c>
      <c r="J637" s="29" t="s">
        <v>2072</v>
      </c>
      <c r="K637" s="29">
        <v>64.285714285714207</v>
      </c>
      <c r="L637" s="29">
        <v>35.714285714285701</v>
      </c>
      <c r="M637" s="29" t="s">
        <v>2072</v>
      </c>
    </row>
    <row r="638" spans="1:13" x14ac:dyDescent="0.25">
      <c r="A638" t="s">
        <v>794</v>
      </c>
      <c r="B638" s="29">
        <v>1112</v>
      </c>
      <c r="C638" s="29">
        <v>2</v>
      </c>
      <c r="D638" s="29">
        <v>3</v>
      </c>
      <c r="E638" s="29">
        <v>70</v>
      </c>
      <c r="F638" s="29">
        <v>1023</v>
      </c>
      <c r="G638" s="29">
        <v>14</v>
      </c>
      <c r="H638" s="29" t="s">
        <v>2072</v>
      </c>
      <c r="I638" s="29">
        <v>0.17985611510791299</v>
      </c>
      <c r="J638" s="29">
        <v>0.26978417266186999</v>
      </c>
      <c r="K638" s="29">
        <v>6.2949640287769704</v>
      </c>
      <c r="L638" s="29">
        <v>91.996402877697804</v>
      </c>
      <c r="M638" s="29">
        <v>1.2589928057553901</v>
      </c>
    </row>
    <row r="639" spans="1:13" x14ac:dyDescent="0.25">
      <c r="A639" t="s">
        <v>795</v>
      </c>
      <c r="B639" s="29">
        <v>3140</v>
      </c>
      <c r="C639" s="29">
        <v>7</v>
      </c>
      <c r="D639" s="29">
        <v>37</v>
      </c>
      <c r="E639" s="29">
        <v>218</v>
      </c>
      <c r="F639" s="29">
        <v>2869</v>
      </c>
      <c r="G639" s="29">
        <v>8</v>
      </c>
      <c r="H639" s="29">
        <v>1</v>
      </c>
      <c r="I639" s="29">
        <v>0.22300095571838099</v>
      </c>
      <c r="J639" s="29">
        <v>1.17871933736858</v>
      </c>
      <c r="K639" s="29">
        <v>6.9448869066581702</v>
      </c>
      <c r="L639" s="29">
        <v>91.398534565148097</v>
      </c>
      <c r="M639" s="29">
        <v>0.25485823510672101</v>
      </c>
    </row>
    <row r="640" spans="1:13" x14ac:dyDescent="0.25">
      <c r="A640" t="s">
        <v>796</v>
      </c>
      <c r="B640" s="29">
        <v>116</v>
      </c>
      <c r="C640" s="29">
        <v>1</v>
      </c>
      <c r="D640" s="29">
        <v>12</v>
      </c>
      <c r="E640" s="29">
        <v>63</v>
      </c>
      <c r="F640" s="29">
        <v>40</v>
      </c>
      <c r="G640" s="29" t="s">
        <v>2072</v>
      </c>
      <c r="H640" s="29" t="s">
        <v>2072</v>
      </c>
      <c r="I640" s="29">
        <v>0.86206896551724099</v>
      </c>
      <c r="J640" s="29">
        <v>10.344827586206801</v>
      </c>
      <c r="K640" s="29">
        <v>54.310344827586199</v>
      </c>
      <c r="L640" s="29">
        <v>34.482758620689602</v>
      </c>
      <c r="M640" s="29" t="s">
        <v>2072</v>
      </c>
    </row>
    <row r="641" spans="1:13" x14ac:dyDescent="0.25">
      <c r="A641" t="s">
        <v>797</v>
      </c>
      <c r="B641" s="29">
        <v>3024</v>
      </c>
      <c r="C641" s="29">
        <v>6</v>
      </c>
      <c r="D641" s="29">
        <v>25</v>
      </c>
      <c r="E641" s="29">
        <v>155</v>
      </c>
      <c r="F641" s="29">
        <v>2829</v>
      </c>
      <c r="G641" s="29">
        <v>8</v>
      </c>
      <c r="H641" s="29">
        <v>1</v>
      </c>
      <c r="I641" s="29">
        <v>0.198478332782004</v>
      </c>
      <c r="J641" s="29">
        <v>0.82699305325835204</v>
      </c>
      <c r="K641" s="29">
        <v>5.1273569302017803</v>
      </c>
      <c r="L641" s="29">
        <v>93.582533906715099</v>
      </c>
      <c r="M641" s="29">
        <v>0.264637777042672</v>
      </c>
    </row>
    <row r="642" spans="1:13" x14ac:dyDescent="0.25">
      <c r="A642" t="s">
        <v>798</v>
      </c>
      <c r="B642" s="29">
        <v>2940</v>
      </c>
      <c r="C642" s="29">
        <v>5</v>
      </c>
      <c r="D642" s="29">
        <v>26</v>
      </c>
      <c r="E642" s="29">
        <v>274</v>
      </c>
      <c r="F642" s="29">
        <v>2618</v>
      </c>
      <c r="G642" s="29">
        <v>17</v>
      </c>
      <c r="H642" s="29" t="s">
        <v>2072</v>
      </c>
      <c r="I642" s="29">
        <v>0.17006802721088399</v>
      </c>
      <c r="J642" s="29">
        <v>0.88435374149659796</v>
      </c>
      <c r="K642" s="29">
        <v>9.3197278911564592</v>
      </c>
      <c r="L642" s="29">
        <v>89.047619047618994</v>
      </c>
      <c r="M642" s="29">
        <v>0.578231292517006</v>
      </c>
    </row>
    <row r="643" spans="1:13" x14ac:dyDescent="0.25">
      <c r="A643" t="s">
        <v>799</v>
      </c>
      <c r="B643" s="29">
        <v>82</v>
      </c>
      <c r="C643" s="29" t="s">
        <v>2072</v>
      </c>
      <c r="D643" s="29">
        <v>6</v>
      </c>
      <c r="E643" s="29">
        <v>62</v>
      </c>
      <c r="F643" s="29">
        <v>14</v>
      </c>
      <c r="G643" s="29" t="s">
        <v>2072</v>
      </c>
      <c r="H643" s="29" t="s">
        <v>2072</v>
      </c>
      <c r="I643" s="29" t="s">
        <v>2072</v>
      </c>
      <c r="J643" s="29">
        <v>7.3170731707316996</v>
      </c>
      <c r="K643" s="29">
        <v>75.609756097560904</v>
      </c>
      <c r="L643" s="29">
        <v>17.0731707317073</v>
      </c>
      <c r="M643" s="29" t="s">
        <v>2072</v>
      </c>
    </row>
    <row r="644" spans="1:13" x14ac:dyDescent="0.25">
      <c r="A644" t="s">
        <v>800</v>
      </c>
      <c r="B644" s="29">
        <v>2858</v>
      </c>
      <c r="C644" s="29">
        <v>5</v>
      </c>
      <c r="D644" s="29">
        <v>20</v>
      </c>
      <c r="E644" s="29">
        <v>212</v>
      </c>
      <c r="F644" s="29">
        <v>2604</v>
      </c>
      <c r="G644" s="29">
        <v>17</v>
      </c>
      <c r="H644" s="29" t="s">
        <v>2072</v>
      </c>
      <c r="I644" s="29">
        <v>0.17494751574527601</v>
      </c>
      <c r="J644" s="29">
        <v>0.69979006298110502</v>
      </c>
      <c r="K644" s="29">
        <v>7.41777466759972</v>
      </c>
      <c r="L644" s="29">
        <v>91.112666200139898</v>
      </c>
      <c r="M644" s="29">
        <v>0.59482155353393895</v>
      </c>
    </row>
    <row r="645" spans="1:13" x14ac:dyDescent="0.25">
      <c r="A645" t="s">
        <v>801</v>
      </c>
      <c r="B645" s="29">
        <v>5856</v>
      </c>
      <c r="C645" s="29">
        <v>15</v>
      </c>
      <c r="D645" s="29">
        <v>56</v>
      </c>
      <c r="E645" s="29">
        <v>428</v>
      </c>
      <c r="F645" s="29">
        <v>5310</v>
      </c>
      <c r="G645" s="29">
        <v>45</v>
      </c>
      <c r="H645" s="29">
        <v>2</v>
      </c>
      <c r="I645" s="29">
        <v>0.25623505295524401</v>
      </c>
      <c r="J645" s="29">
        <v>0.95661086436624498</v>
      </c>
      <c r="K645" s="29">
        <v>7.3112401776563001</v>
      </c>
      <c r="L645" s="29">
        <v>90.707208746156397</v>
      </c>
      <c r="M645" s="29">
        <v>0.76870515886573199</v>
      </c>
    </row>
    <row r="646" spans="1:13" x14ac:dyDescent="0.25">
      <c r="A646" t="s">
        <v>802</v>
      </c>
      <c r="B646" s="29">
        <v>159</v>
      </c>
      <c r="C646" s="29">
        <v>6</v>
      </c>
      <c r="D646" s="29">
        <v>18</v>
      </c>
      <c r="E646" s="29">
        <v>98</v>
      </c>
      <c r="F646" s="29">
        <v>37</v>
      </c>
      <c r="G646" s="29" t="s">
        <v>2072</v>
      </c>
      <c r="H646" s="29" t="s">
        <v>2072</v>
      </c>
      <c r="I646" s="29">
        <v>3.7735849056603699</v>
      </c>
      <c r="J646" s="29">
        <v>11.320754716981099</v>
      </c>
      <c r="K646" s="29">
        <v>61.635220125786098</v>
      </c>
      <c r="L646" s="29">
        <v>23.2704402515723</v>
      </c>
      <c r="M646" s="29" t="s">
        <v>2072</v>
      </c>
    </row>
    <row r="647" spans="1:13" x14ac:dyDescent="0.25">
      <c r="A647" t="s">
        <v>803</v>
      </c>
      <c r="B647" s="29">
        <v>5697</v>
      </c>
      <c r="C647" s="29">
        <v>9</v>
      </c>
      <c r="D647" s="29">
        <v>38</v>
      </c>
      <c r="E647" s="29">
        <v>330</v>
      </c>
      <c r="F647" s="29">
        <v>5273</v>
      </c>
      <c r="G647" s="29">
        <v>45</v>
      </c>
      <c r="H647" s="29">
        <v>2</v>
      </c>
      <c r="I647" s="29">
        <v>0.15803336259876999</v>
      </c>
      <c r="J647" s="29">
        <v>0.66725197541703196</v>
      </c>
      <c r="K647" s="29">
        <v>5.7945566286215904</v>
      </c>
      <c r="L647" s="29">
        <v>92.589991220368702</v>
      </c>
      <c r="M647" s="29">
        <v>0.79016681299385405</v>
      </c>
    </row>
    <row r="648" spans="1:13" x14ac:dyDescent="0.25">
      <c r="A648" t="s">
        <v>804</v>
      </c>
      <c r="B648" s="29">
        <v>14312</v>
      </c>
      <c r="C648" s="29">
        <v>59</v>
      </c>
      <c r="D648" s="29">
        <v>115</v>
      </c>
      <c r="E648" s="29">
        <v>1168</v>
      </c>
      <c r="F648" s="29">
        <v>12620</v>
      </c>
      <c r="G648" s="29">
        <v>346</v>
      </c>
      <c r="H648" s="29">
        <v>4</v>
      </c>
      <c r="I648" s="29">
        <v>0.41235672351132202</v>
      </c>
      <c r="J648" s="29">
        <v>0.80374615599664501</v>
      </c>
      <c r="K648" s="29">
        <v>8.1632653061224492</v>
      </c>
      <c r="L648" s="29">
        <v>88.2024042493709</v>
      </c>
      <c r="M648" s="29">
        <v>2.4182275649985998</v>
      </c>
    </row>
    <row r="649" spans="1:13" x14ac:dyDescent="0.25">
      <c r="A649" t="s">
        <v>805</v>
      </c>
      <c r="B649" s="29">
        <v>448</v>
      </c>
      <c r="C649" s="29">
        <v>14</v>
      </c>
      <c r="D649" s="29">
        <v>31</v>
      </c>
      <c r="E649" s="29">
        <v>259</v>
      </c>
      <c r="F649" s="29">
        <v>144</v>
      </c>
      <c r="G649" s="29" t="s">
        <v>2072</v>
      </c>
      <c r="H649" s="29" t="s">
        <v>2072</v>
      </c>
      <c r="I649" s="29">
        <v>3.125</v>
      </c>
      <c r="J649" s="29">
        <v>6.9196428571428497</v>
      </c>
      <c r="K649" s="29">
        <v>57.8125</v>
      </c>
      <c r="L649" s="29">
        <v>32.142857142857103</v>
      </c>
      <c r="M649" s="29" t="s">
        <v>2072</v>
      </c>
    </row>
    <row r="650" spans="1:13" x14ac:dyDescent="0.25">
      <c r="A650" t="s">
        <v>806</v>
      </c>
      <c r="B650" s="29">
        <v>13864</v>
      </c>
      <c r="C650" s="29">
        <v>45</v>
      </c>
      <c r="D650" s="29">
        <v>84</v>
      </c>
      <c r="E650" s="29">
        <v>909</v>
      </c>
      <c r="F650" s="29">
        <v>12476</v>
      </c>
      <c r="G650" s="29">
        <v>346</v>
      </c>
      <c r="H650" s="29">
        <v>4</v>
      </c>
      <c r="I650" s="29">
        <v>0.32467532467532401</v>
      </c>
      <c r="J650" s="29">
        <v>0.60606060606060597</v>
      </c>
      <c r="K650" s="29">
        <v>6.5584415584415501</v>
      </c>
      <c r="L650" s="29">
        <v>90.014430014430005</v>
      </c>
      <c r="M650" s="29">
        <v>2.4963924963924899</v>
      </c>
    </row>
    <row r="651" spans="1:13" x14ac:dyDescent="0.25">
      <c r="A651" t="s">
        <v>807</v>
      </c>
      <c r="B651" s="29">
        <v>2008</v>
      </c>
      <c r="C651" s="29">
        <v>4</v>
      </c>
      <c r="D651" s="29">
        <v>10</v>
      </c>
      <c r="E651" s="29">
        <v>125</v>
      </c>
      <c r="F651" s="29">
        <v>1837</v>
      </c>
      <c r="G651" s="29">
        <v>26</v>
      </c>
      <c r="H651" s="29">
        <v>6</v>
      </c>
      <c r="I651" s="29">
        <v>0.199800199800199</v>
      </c>
      <c r="J651" s="29">
        <v>0.49950049950049902</v>
      </c>
      <c r="K651" s="29">
        <v>6.2437562437562404</v>
      </c>
      <c r="L651" s="29">
        <v>91.758241758241695</v>
      </c>
      <c r="M651" s="29">
        <v>1.29870129870129</v>
      </c>
    </row>
    <row r="652" spans="1:13" x14ac:dyDescent="0.25">
      <c r="A652" t="s">
        <v>808</v>
      </c>
      <c r="B652" s="29">
        <v>43</v>
      </c>
      <c r="C652" s="29">
        <v>3</v>
      </c>
      <c r="D652" s="29">
        <v>2</v>
      </c>
      <c r="E652" s="29">
        <v>24</v>
      </c>
      <c r="F652" s="29">
        <v>14</v>
      </c>
      <c r="G652" s="29" t="s">
        <v>2072</v>
      </c>
      <c r="H652" s="29" t="s">
        <v>2072</v>
      </c>
      <c r="I652" s="29">
        <v>6.9767441860465098</v>
      </c>
      <c r="J652" s="29">
        <v>4.6511627906976702</v>
      </c>
      <c r="K652" s="29">
        <v>55.813953488372</v>
      </c>
      <c r="L652" s="29">
        <v>32.558139534883701</v>
      </c>
      <c r="M652" s="29" t="s">
        <v>2072</v>
      </c>
    </row>
    <row r="653" spans="1:13" x14ac:dyDescent="0.25">
      <c r="A653" t="s">
        <v>809</v>
      </c>
      <c r="B653" s="29">
        <v>1965</v>
      </c>
      <c r="C653" s="29">
        <v>1</v>
      </c>
      <c r="D653" s="29">
        <v>8</v>
      </c>
      <c r="E653" s="29">
        <v>101</v>
      </c>
      <c r="F653" s="29">
        <v>1823</v>
      </c>
      <c r="G653" s="29">
        <v>26</v>
      </c>
      <c r="H653" s="29">
        <v>6</v>
      </c>
      <c r="I653" s="29">
        <v>5.1046452271567101E-2</v>
      </c>
      <c r="J653" s="29">
        <v>0.40837161817253698</v>
      </c>
      <c r="K653" s="29">
        <v>5.1556916794282799</v>
      </c>
      <c r="L653" s="29">
        <v>93.057682491066799</v>
      </c>
      <c r="M653" s="29">
        <v>1.3272077590607401</v>
      </c>
    </row>
    <row r="654" spans="1:13" x14ac:dyDescent="0.25">
      <c r="A654" t="s">
        <v>810</v>
      </c>
      <c r="B654" s="29">
        <v>4285</v>
      </c>
      <c r="C654" s="29">
        <v>30</v>
      </c>
      <c r="D654" s="29">
        <v>34</v>
      </c>
      <c r="E654" s="29">
        <v>329</v>
      </c>
      <c r="F654" s="29">
        <v>3869</v>
      </c>
      <c r="G654" s="29">
        <v>22</v>
      </c>
      <c r="H654" s="29">
        <v>1</v>
      </c>
      <c r="I654" s="29">
        <v>0.70028011204481799</v>
      </c>
      <c r="J654" s="29">
        <v>0.79365079365079305</v>
      </c>
      <c r="K654" s="29">
        <v>7.6797385620915</v>
      </c>
      <c r="L654" s="29">
        <v>90.312791783380007</v>
      </c>
      <c r="M654" s="29">
        <v>0.51353874883286599</v>
      </c>
    </row>
    <row r="655" spans="1:13" x14ac:dyDescent="0.25">
      <c r="A655" t="s">
        <v>811</v>
      </c>
      <c r="B655" s="29">
        <v>160</v>
      </c>
      <c r="C655" s="29">
        <v>4</v>
      </c>
      <c r="D655" s="29">
        <v>8</v>
      </c>
      <c r="E655" s="29">
        <v>94</v>
      </c>
      <c r="F655" s="29">
        <v>54</v>
      </c>
      <c r="G655" s="29" t="s">
        <v>2072</v>
      </c>
      <c r="H655" s="29" t="s">
        <v>2072</v>
      </c>
      <c r="I655" s="29">
        <v>2.5</v>
      </c>
      <c r="J655" s="29">
        <v>5</v>
      </c>
      <c r="K655" s="29">
        <v>58.75</v>
      </c>
      <c r="L655" s="29">
        <v>33.75</v>
      </c>
      <c r="M655" s="29" t="s">
        <v>2072</v>
      </c>
    </row>
    <row r="656" spans="1:13" x14ac:dyDescent="0.25">
      <c r="A656" t="s">
        <v>812</v>
      </c>
      <c r="B656" s="29">
        <v>4125</v>
      </c>
      <c r="C656" s="29">
        <v>26</v>
      </c>
      <c r="D656" s="29">
        <v>26</v>
      </c>
      <c r="E656" s="29">
        <v>235</v>
      </c>
      <c r="F656" s="29">
        <v>3815</v>
      </c>
      <c r="G656" s="29">
        <v>22</v>
      </c>
      <c r="H656" s="29">
        <v>1</v>
      </c>
      <c r="I656" s="29">
        <v>0.63045586808923304</v>
      </c>
      <c r="J656" s="29">
        <v>0.63045586808923304</v>
      </c>
      <c r="K656" s="29">
        <v>5.6983511154219197</v>
      </c>
      <c r="L656" s="29">
        <v>92.507274490785605</v>
      </c>
      <c r="M656" s="29">
        <v>0.53346265761396705</v>
      </c>
    </row>
    <row r="657" spans="1:13" x14ac:dyDescent="0.25">
      <c r="A657" t="s">
        <v>813</v>
      </c>
      <c r="B657" s="29">
        <v>8742</v>
      </c>
      <c r="C657" s="29">
        <v>38</v>
      </c>
      <c r="D657" s="29">
        <v>84</v>
      </c>
      <c r="E657" s="29">
        <v>529</v>
      </c>
      <c r="F657" s="29">
        <v>7915</v>
      </c>
      <c r="G657" s="29">
        <v>169</v>
      </c>
      <c r="H657" s="29">
        <v>7</v>
      </c>
      <c r="I657" s="29">
        <v>0.43503148254149898</v>
      </c>
      <c r="J657" s="29">
        <v>0.961648540354894</v>
      </c>
      <c r="K657" s="29">
        <v>6.0560961648540301</v>
      </c>
      <c r="L657" s="29">
        <v>90.612478534630796</v>
      </c>
      <c r="M657" s="29">
        <v>1.9347452776187699</v>
      </c>
    </row>
    <row r="658" spans="1:13" x14ac:dyDescent="0.25">
      <c r="A658" t="s">
        <v>814</v>
      </c>
      <c r="B658" s="29">
        <v>265</v>
      </c>
      <c r="C658" s="29">
        <v>10</v>
      </c>
      <c r="D658" s="29">
        <v>22</v>
      </c>
      <c r="E658" s="29">
        <v>117</v>
      </c>
      <c r="F658" s="29">
        <v>116</v>
      </c>
      <c r="G658" s="29" t="s">
        <v>2072</v>
      </c>
      <c r="H658" s="29" t="s">
        <v>2072</v>
      </c>
      <c r="I658" s="29">
        <v>3.7735849056603699</v>
      </c>
      <c r="J658" s="29">
        <v>8.3018867924528301</v>
      </c>
      <c r="K658" s="29">
        <v>44.150943396226403</v>
      </c>
      <c r="L658" s="29">
        <v>43.7735849056603</v>
      </c>
      <c r="M658" s="29" t="s">
        <v>2072</v>
      </c>
    </row>
    <row r="659" spans="1:13" x14ac:dyDescent="0.25">
      <c r="A659" t="s">
        <v>815</v>
      </c>
      <c r="B659" s="29">
        <v>8477</v>
      </c>
      <c r="C659" s="29">
        <v>28</v>
      </c>
      <c r="D659" s="29">
        <v>62</v>
      </c>
      <c r="E659" s="29">
        <v>412</v>
      </c>
      <c r="F659" s="29">
        <v>7799</v>
      </c>
      <c r="G659" s="29">
        <v>169</v>
      </c>
      <c r="H659" s="29">
        <v>7</v>
      </c>
      <c r="I659" s="29">
        <v>0.330578512396694</v>
      </c>
      <c r="J659" s="29">
        <v>0.73199527744982196</v>
      </c>
      <c r="K659" s="29">
        <v>4.8642266824084999</v>
      </c>
      <c r="L659" s="29">
        <v>92.077922077921997</v>
      </c>
      <c r="M659" s="29">
        <v>1.9952774498229</v>
      </c>
    </row>
    <row r="660" spans="1:13" x14ac:dyDescent="0.25">
      <c r="A660" t="s">
        <v>816</v>
      </c>
      <c r="B660" s="29">
        <v>132</v>
      </c>
      <c r="C660" s="29" t="s">
        <v>2072</v>
      </c>
      <c r="D660" s="29" t="s">
        <v>2072</v>
      </c>
      <c r="E660" s="29">
        <v>2</v>
      </c>
      <c r="F660" s="29">
        <v>130</v>
      </c>
      <c r="G660" s="29" t="s">
        <v>2072</v>
      </c>
      <c r="H660" s="29" t="s">
        <v>2072</v>
      </c>
      <c r="I660" s="29" t="s">
        <v>2072</v>
      </c>
      <c r="J660" s="29" t="s">
        <v>2072</v>
      </c>
      <c r="K660" s="29">
        <v>1.51515151515151</v>
      </c>
      <c r="L660" s="29">
        <v>98.484848484848399</v>
      </c>
      <c r="M660" s="29" t="s">
        <v>2072</v>
      </c>
    </row>
    <row r="661" spans="1:13" x14ac:dyDescent="0.25">
      <c r="A661" t="s">
        <v>817</v>
      </c>
      <c r="B661" s="29">
        <v>132</v>
      </c>
      <c r="C661" s="29" t="s">
        <v>2072</v>
      </c>
      <c r="D661" s="29" t="s">
        <v>2072</v>
      </c>
      <c r="E661" s="29">
        <v>2</v>
      </c>
      <c r="F661" s="29">
        <v>130</v>
      </c>
      <c r="G661" s="29" t="s">
        <v>2072</v>
      </c>
      <c r="H661" s="29" t="s">
        <v>2072</v>
      </c>
      <c r="I661" s="29" t="s">
        <v>2072</v>
      </c>
      <c r="J661" s="29" t="s">
        <v>2072</v>
      </c>
      <c r="K661" s="29">
        <v>1.51515151515151</v>
      </c>
      <c r="L661" s="29">
        <v>98.484848484848399</v>
      </c>
      <c r="M661" s="29" t="s">
        <v>2072</v>
      </c>
    </row>
    <row r="662" spans="1:13" x14ac:dyDescent="0.25">
      <c r="A662" t="s">
        <v>818</v>
      </c>
      <c r="B662" s="29">
        <v>92</v>
      </c>
      <c r="C662" s="29" t="s">
        <v>2072</v>
      </c>
      <c r="D662" s="29" t="s">
        <v>2072</v>
      </c>
      <c r="E662" s="29">
        <v>3</v>
      </c>
      <c r="F662" s="29">
        <v>85</v>
      </c>
      <c r="G662" s="29">
        <v>4</v>
      </c>
      <c r="H662" s="29" t="s">
        <v>2072</v>
      </c>
      <c r="I662" s="29" t="s">
        <v>2072</v>
      </c>
      <c r="J662" s="29" t="s">
        <v>2072</v>
      </c>
      <c r="K662" s="29">
        <v>3.2608695652173898</v>
      </c>
      <c r="L662" s="29">
        <v>92.391304347826093</v>
      </c>
      <c r="M662" s="29">
        <v>4.3478260869565197</v>
      </c>
    </row>
    <row r="663" spans="1:13" x14ac:dyDescent="0.25">
      <c r="A663" t="s">
        <v>819</v>
      </c>
      <c r="B663" s="29">
        <v>92</v>
      </c>
      <c r="C663" s="29" t="s">
        <v>2072</v>
      </c>
      <c r="D663" s="29" t="s">
        <v>2072</v>
      </c>
      <c r="E663" s="29">
        <v>3</v>
      </c>
      <c r="F663" s="29">
        <v>85</v>
      </c>
      <c r="G663" s="29">
        <v>4</v>
      </c>
      <c r="H663" s="29" t="s">
        <v>2072</v>
      </c>
      <c r="I663" s="29" t="s">
        <v>2072</v>
      </c>
      <c r="J663" s="29" t="s">
        <v>2072</v>
      </c>
      <c r="K663" s="29">
        <v>3.2608695652173898</v>
      </c>
      <c r="L663" s="29">
        <v>92.391304347826093</v>
      </c>
      <c r="M663" s="29">
        <v>4.3478260869565197</v>
      </c>
    </row>
    <row r="664" spans="1:13" x14ac:dyDescent="0.25">
      <c r="A664" t="s">
        <v>820</v>
      </c>
      <c r="B664" s="29">
        <v>3753</v>
      </c>
      <c r="C664" s="29">
        <v>19</v>
      </c>
      <c r="D664" s="29">
        <v>33</v>
      </c>
      <c r="E664" s="29">
        <v>285</v>
      </c>
      <c r="F664" s="29">
        <v>3336</v>
      </c>
      <c r="G664" s="29">
        <v>80</v>
      </c>
      <c r="H664" s="29" t="s">
        <v>2072</v>
      </c>
      <c r="I664" s="29">
        <v>0.50626165734079398</v>
      </c>
      <c r="J664" s="29">
        <v>0.87929656274979995</v>
      </c>
      <c r="K664" s="29">
        <v>7.59392486011191</v>
      </c>
      <c r="L664" s="29">
        <v>88.8888888888888</v>
      </c>
      <c r="M664" s="29">
        <v>2.1316280309086002</v>
      </c>
    </row>
    <row r="665" spans="1:13" x14ac:dyDescent="0.25">
      <c r="A665" t="s">
        <v>821</v>
      </c>
      <c r="B665" s="29">
        <v>98</v>
      </c>
      <c r="C665" s="29">
        <v>4</v>
      </c>
      <c r="D665" s="29">
        <v>2</v>
      </c>
      <c r="E665" s="29">
        <v>54</v>
      </c>
      <c r="F665" s="29">
        <v>38</v>
      </c>
      <c r="G665" s="29" t="s">
        <v>2072</v>
      </c>
      <c r="H665" s="29" t="s">
        <v>2072</v>
      </c>
      <c r="I665" s="29">
        <v>4.0816326530612201</v>
      </c>
      <c r="J665" s="29">
        <v>2.0408163265306101</v>
      </c>
      <c r="K665" s="29">
        <v>55.1020408163265</v>
      </c>
      <c r="L665" s="29">
        <v>38.775510204081598</v>
      </c>
      <c r="M665" s="29" t="s">
        <v>2072</v>
      </c>
    </row>
    <row r="666" spans="1:13" x14ac:dyDescent="0.25">
      <c r="A666" t="s">
        <v>822</v>
      </c>
      <c r="B666" s="29">
        <v>3655</v>
      </c>
      <c r="C666" s="29">
        <v>15</v>
      </c>
      <c r="D666" s="29">
        <v>31</v>
      </c>
      <c r="E666" s="29">
        <v>231</v>
      </c>
      <c r="F666" s="29">
        <v>3298</v>
      </c>
      <c r="G666" s="29">
        <v>80</v>
      </c>
      <c r="H666" s="29" t="s">
        <v>2072</v>
      </c>
      <c r="I666" s="29">
        <v>0.410396716826265</v>
      </c>
      <c r="J666" s="29">
        <v>0.84815321477428096</v>
      </c>
      <c r="K666" s="29">
        <v>6.3201094391244803</v>
      </c>
      <c r="L666" s="29">
        <v>90.232558139534802</v>
      </c>
      <c r="M666" s="29">
        <v>2.1887824897400798</v>
      </c>
    </row>
    <row r="667" spans="1:13" x14ac:dyDescent="0.25">
      <c r="A667" t="s">
        <v>823</v>
      </c>
      <c r="B667" s="29">
        <v>161</v>
      </c>
      <c r="C667" s="29">
        <v>1</v>
      </c>
      <c r="D667" s="29" t="s">
        <v>2072</v>
      </c>
      <c r="E667" s="29">
        <v>3</v>
      </c>
      <c r="F667" s="29">
        <v>156</v>
      </c>
      <c r="G667" s="29">
        <v>1</v>
      </c>
      <c r="H667" s="29" t="s">
        <v>2072</v>
      </c>
      <c r="I667" s="29">
        <v>0.62111801242235998</v>
      </c>
      <c r="J667" s="29" t="s">
        <v>2072</v>
      </c>
      <c r="K667" s="29">
        <v>1.86335403726708</v>
      </c>
      <c r="L667" s="29">
        <v>96.894409937888199</v>
      </c>
      <c r="M667" s="29">
        <v>0.62111801242235998</v>
      </c>
    </row>
    <row r="668" spans="1:13" x14ac:dyDescent="0.25">
      <c r="A668" t="s">
        <v>824</v>
      </c>
      <c r="B668" s="29">
        <v>161</v>
      </c>
      <c r="C668" s="29">
        <v>1</v>
      </c>
      <c r="D668" s="29" t="s">
        <v>2072</v>
      </c>
      <c r="E668" s="29">
        <v>3</v>
      </c>
      <c r="F668" s="29">
        <v>156</v>
      </c>
      <c r="G668" s="29">
        <v>1</v>
      </c>
      <c r="H668" s="29" t="s">
        <v>2072</v>
      </c>
      <c r="I668" s="29">
        <v>0.62111801242235998</v>
      </c>
      <c r="J668" s="29" t="s">
        <v>2072</v>
      </c>
      <c r="K668" s="29">
        <v>1.86335403726708</v>
      </c>
      <c r="L668" s="29">
        <v>96.894409937888199</v>
      </c>
      <c r="M668" s="29">
        <v>0.62111801242235998</v>
      </c>
    </row>
    <row r="669" spans="1:13" x14ac:dyDescent="0.25">
      <c r="A669" t="s">
        <v>825</v>
      </c>
      <c r="B669" s="29">
        <v>50559</v>
      </c>
      <c r="C669" s="29">
        <v>187</v>
      </c>
      <c r="D669" s="29">
        <v>428</v>
      </c>
      <c r="E669" s="29">
        <v>3738</v>
      </c>
      <c r="F669" s="29">
        <v>45360</v>
      </c>
      <c r="G669" s="29">
        <v>825</v>
      </c>
      <c r="H669" s="29">
        <v>21</v>
      </c>
      <c r="I669" s="29">
        <v>0.370018599865447</v>
      </c>
      <c r="J669" s="29">
        <v>0.846887490601131</v>
      </c>
      <c r="K669" s="29">
        <v>7.39641457912857</v>
      </c>
      <c r="L669" s="29">
        <v>89.754244330998404</v>
      </c>
      <c r="M669" s="29">
        <v>1.63243499940638</v>
      </c>
    </row>
    <row r="670" spans="1:13" x14ac:dyDescent="0.25">
      <c r="A670" t="s">
        <v>826</v>
      </c>
      <c r="B670" s="29">
        <v>1492</v>
      </c>
      <c r="C670" s="29">
        <v>42</v>
      </c>
      <c r="D670" s="29">
        <v>105</v>
      </c>
      <c r="E670" s="29">
        <v>842</v>
      </c>
      <c r="F670" s="29">
        <v>503</v>
      </c>
      <c r="G670" s="29" t="s">
        <v>2072</v>
      </c>
      <c r="H670" s="29" t="s">
        <v>2072</v>
      </c>
      <c r="I670" s="29">
        <v>2.8150134048257298</v>
      </c>
      <c r="J670" s="29">
        <v>7.0375335120643401</v>
      </c>
      <c r="K670" s="29">
        <v>56.434316353887397</v>
      </c>
      <c r="L670" s="29">
        <v>33.713136729222498</v>
      </c>
      <c r="M670" s="29" t="s">
        <v>2072</v>
      </c>
    </row>
    <row r="671" spans="1:13" x14ac:dyDescent="0.25">
      <c r="A671" t="s">
        <v>827</v>
      </c>
      <c r="B671" s="29">
        <v>49067</v>
      </c>
      <c r="C671" s="29">
        <v>145</v>
      </c>
      <c r="D671" s="29">
        <v>323</v>
      </c>
      <c r="E671" s="29">
        <v>2896</v>
      </c>
      <c r="F671" s="29">
        <v>44857</v>
      </c>
      <c r="G671" s="29">
        <v>825</v>
      </c>
      <c r="H671" s="29">
        <v>21</v>
      </c>
      <c r="I671" s="29">
        <v>0.29564082697875399</v>
      </c>
      <c r="J671" s="29">
        <v>0.65856542837336296</v>
      </c>
      <c r="K671" s="29">
        <v>5.9046609305549804</v>
      </c>
      <c r="L671" s="29">
        <v>91.459038453696493</v>
      </c>
      <c r="M671" s="29">
        <v>1.6820943603963601</v>
      </c>
    </row>
    <row r="672" spans="1:13" x14ac:dyDescent="0.25">
      <c r="A672" t="s">
        <v>1959</v>
      </c>
      <c r="B672" s="29">
        <v>3</v>
      </c>
      <c r="C672" s="29" t="s">
        <v>2072</v>
      </c>
      <c r="D672" s="29" t="s">
        <v>2072</v>
      </c>
      <c r="E672" s="29" t="s">
        <v>2072</v>
      </c>
      <c r="F672" s="29">
        <v>2</v>
      </c>
      <c r="G672" s="29">
        <v>1</v>
      </c>
      <c r="H672" s="29" t="s">
        <v>2072</v>
      </c>
      <c r="I672" s="29" t="s">
        <v>2072</v>
      </c>
      <c r="J672" s="29" t="s">
        <v>2072</v>
      </c>
      <c r="K672" s="29" t="s">
        <v>2072</v>
      </c>
      <c r="L672" s="29">
        <v>66.6666666666666</v>
      </c>
      <c r="M672" s="29">
        <v>33.3333333333333</v>
      </c>
    </row>
    <row r="673" spans="1:13" x14ac:dyDescent="0.25">
      <c r="A673" t="s">
        <v>1960</v>
      </c>
      <c r="B673" s="29">
        <v>3</v>
      </c>
      <c r="C673" s="29" t="s">
        <v>2072</v>
      </c>
      <c r="D673" s="29" t="s">
        <v>2072</v>
      </c>
      <c r="E673" s="29" t="s">
        <v>2072</v>
      </c>
      <c r="F673" s="29">
        <v>2</v>
      </c>
      <c r="G673" s="29">
        <v>1</v>
      </c>
      <c r="H673" s="29" t="s">
        <v>2072</v>
      </c>
      <c r="I673" s="29" t="s">
        <v>2072</v>
      </c>
      <c r="J673" s="29" t="s">
        <v>2072</v>
      </c>
      <c r="K673" s="29" t="s">
        <v>2072</v>
      </c>
      <c r="L673" s="29">
        <v>66.6666666666666</v>
      </c>
      <c r="M673" s="29">
        <v>33.3333333333333</v>
      </c>
    </row>
    <row r="674" spans="1:13" x14ac:dyDescent="0.25">
      <c r="A674" t="s">
        <v>828</v>
      </c>
      <c r="B674" s="29">
        <v>3112</v>
      </c>
      <c r="C674" s="29">
        <v>13</v>
      </c>
      <c r="D674" s="29">
        <v>32</v>
      </c>
      <c r="E674" s="29">
        <v>225</v>
      </c>
      <c r="F674" s="29">
        <v>2779</v>
      </c>
      <c r="G674" s="29">
        <v>63</v>
      </c>
      <c r="H674" s="29" t="s">
        <v>2072</v>
      </c>
      <c r="I674" s="29">
        <v>0.41773778920308402</v>
      </c>
      <c r="J674" s="29">
        <v>1.02827763496143</v>
      </c>
      <c r="K674" s="29">
        <v>7.23007712082262</v>
      </c>
      <c r="L674" s="29">
        <v>89.299485861182504</v>
      </c>
      <c r="M674" s="29">
        <v>2.02442159383033</v>
      </c>
    </row>
    <row r="675" spans="1:13" x14ac:dyDescent="0.25">
      <c r="A675" t="s">
        <v>829</v>
      </c>
      <c r="B675" s="29">
        <v>122</v>
      </c>
      <c r="C675" s="29">
        <v>4</v>
      </c>
      <c r="D675" s="29">
        <v>8</v>
      </c>
      <c r="E675" s="29">
        <v>68</v>
      </c>
      <c r="F675" s="29">
        <v>42</v>
      </c>
      <c r="G675" s="29" t="s">
        <v>2072</v>
      </c>
      <c r="H675" s="29" t="s">
        <v>2072</v>
      </c>
      <c r="I675" s="29">
        <v>3.27868852459016</v>
      </c>
      <c r="J675" s="29">
        <v>6.55737704918032</v>
      </c>
      <c r="K675" s="29">
        <v>55.737704918032698</v>
      </c>
      <c r="L675" s="29">
        <v>34.426229508196698</v>
      </c>
      <c r="M675" s="29" t="s">
        <v>2072</v>
      </c>
    </row>
    <row r="676" spans="1:13" x14ac:dyDescent="0.25">
      <c r="A676" t="s">
        <v>830</v>
      </c>
      <c r="B676" s="29">
        <v>2990</v>
      </c>
      <c r="C676" s="29">
        <v>9</v>
      </c>
      <c r="D676" s="29">
        <v>24</v>
      </c>
      <c r="E676" s="29">
        <v>157</v>
      </c>
      <c r="F676" s="29">
        <v>2737</v>
      </c>
      <c r="G676" s="29">
        <v>63</v>
      </c>
      <c r="H676" s="29" t="s">
        <v>2072</v>
      </c>
      <c r="I676" s="29">
        <v>0.30100334448160498</v>
      </c>
      <c r="J676" s="29">
        <v>0.80267558528427996</v>
      </c>
      <c r="K676" s="29">
        <v>5.2508361204013303</v>
      </c>
      <c r="L676" s="29">
        <v>91.538461538461505</v>
      </c>
      <c r="M676" s="29">
        <v>2.1070234113712298</v>
      </c>
    </row>
    <row r="677" spans="1:13" x14ac:dyDescent="0.25">
      <c r="A677" t="s">
        <v>831</v>
      </c>
      <c r="B677" s="29">
        <v>890</v>
      </c>
      <c r="C677" s="29">
        <v>1</v>
      </c>
      <c r="D677" s="29">
        <v>1</v>
      </c>
      <c r="E677" s="29">
        <v>54</v>
      </c>
      <c r="F677" s="29">
        <v>818</v>
      </c>
      <c r="G677" s="29">
        <v>16</v>
      </c>
      <c r="H677" s="29" t="s">
        <v>2072</v>
      </c>
      <c r="I677" s="29">
        <v>0.112359550561797</v>
      </c>
      <c r="J677" s="29">
        <v>0.112359550561797</v>
      </c>
      <c r="K677" s="29">
        <v>6.0674157303370704</v>
      </c>
      <c r="L677" s="29">
        <v>91.910112359550496</v>
      </c>
      <c r="M677" s="29">
        <v>1.79775280898876</v>
      </c>
    </row>
    <row r="678" spans="1:13" x14ac:dyDescent="0.25">
      <c r="A678" t="s">
        <v>832</v>
      </c>
      <c r="B678" s="29">
        <v>12</v>
      </c>
      <c r="C678" s="29" t="s">
        <v>2072</v>
      </c>
      <c r="D678" s="29" t="s">
        <v>2072</v>
      </c>
      <c r="E678" s="29">
        <v>4</v>
      </c>
      <c r="F678" s="29">
        <v>8</v>
      </c>
      <c r="G678" s="29" t="s">
        <v>2072</v>
      </c>
      <c r="H678" s="29" t="s">
        <v>2072</v>
      </c>
      <c r="I678" s="29" t="s">
        <v>2072</v>
      </c>
      <c r="J678" s="29" t="s">
        <v>2072</v>
      </c>
      <c r="K678" s="29">
        <v>33.3333333333333</v>
      </c>
      <c r="L678" s="29">
        <v>66.6666666666666</v>
      </c>
      <c r="M678" s="29" t="s">
        <v>2072</v>
      </c>
    </row>
    <row r="679" spans="1:13" x14ac:dyDescent="0.25">
      <c r="A679" t="s">
        <v>833</v>
      </c>
      <c r="B679" s="29">
        <v>878</v>
      </c>
      <c r="C679" s="29">
        <v>1</v>
      </c>
      <c r="D679" s="29">
        <v>1</v>
      </c>
      <c r="E679" s="29">
        <v>50</v>
      </c>
      <c r="F679" s="29">
        <v>810</v>
      </c>
      <c r="G679" s="29">
        <v>16</v>
      </c>
      <c r="H679" s="29" t="s">
        <v>2072</v>
      </c>
      <c r="I679" s="29">
        <v>0.11389521640091101</v>
      </c>
      <c r="J679" s="29">
        <v>0.11389521640091101</v>
      </c>
      <c r="K679" s="29">
        <v>5.6947608200455502</v>
      </c>
      <c r="L679" s="29">
        <v>92.255125284738</v>
      </c>
      <c r="M679" s="29">
        <v>1.8223234624145701</v>
      </c>
    </row>
    <row r="680" spans="1:13" x14ac:dyDescent="0.25">
      <c r="A680" t="s">
        <v>834</v>
      </c>
      <c r="B680" s="29">
        <v>1118</v>
      </c>
      <c r="C680" s="29">
        <v>3</v>
      </c>
      <c r="D680" s="29">
        <v>3</v>
      </c>
      <c r="E680" s="29">
        <v>59</v>
      </c>
      <c r="F680" s="29">
        <v>1043</v>
      </c>
      <c r="G680" s="29">
        <v>10</v>
      </c>
      <c r="H680" s="29" t="s">
        <v>2072</v>
      </c>
      <c r="I680" s="29">
        <v>0.26833631484794201</v>
      </c>
      <c r="J680" s="29">
        <v>0.26833631484794201</v>
      </c>
      <c r="K680" s="29">
        <v>5.2772808586761997</v>
      </c>
      <c r="L680" s="29">
        <v>93.291592128801398</v>
      </c>
      <c r="M680" s="29">
        <v>0.89445438282647505</v>
      </c>
    </row>
    <row r="681" spans="1:13" x14ac:dyDescent="0.25">
      <c r="A681" t="s">
        <v>835</v>
      </c>
      <c r="B681" s="29">
        <v>21</v>
      </c>
      <c r="C681" s="29" t="s">
        <v>2072</v>
      </c>
      <c r="D681" s="29" t="s">
        <v>2072</v>
      </c>
      <c r="E681" s="29">
        <v>11</v>
      </c>
      <c r="F681" s="29">
        <v>10</v>
      </c>
      <c r="G681" s="29" t="s">
        <v>2072</v>
      </c>
      <c r="H681" s="29" t="s">
        <v>2072</v>
      </c>
      <c r="I681" s="29" t="s">
        <v>2072</v>
      </c>
      <c r="J681" s="29" t="s">
        <v>2072</v>
      </c>
      <c r="K681" s="29">
        <v>52.380952380952301</v>
      </c>
      <c r="L681" s="29">
        <v>47.619047619047599</v>
      </c>
      <c r="M681" s="29" t="s">
        <v>2072</v>
      </c>
    </row>
    <row r="682" spans="1:13" x14ac:dyDescent="0.25">
      <c r="A682" t="s">
        <v>836</v>
      </c>
      <c r="B682" s="29">
        <v>1097</v>
      </c>
      <c r="C682" s="29">
        <v>3</v>
      </c>
      <c r="D682" s="29">
        <v>3</v>
      </c>
      <c r="E682" s="29">
        <v>48</v>
      </c>
      <c r="F682" s="29">
        <v>1033</v>
      </c>
      <c r="G682" s="29">
        <v>10</v>
      </c>
      <c r="H682" s="29" t="s">
        <v>2072</v>
      </c>
      <c r="I682" s="29">
        <v>0.27347310847766598</v>
      </c>
      <c r="J682" s="29">
        <v>0.27347310847766598</v>
      </c>
      <c r="K682" s="29">
        <v>4.3755697356426602</v>
      </c>
      <c r="L682" s="29">
        <v>94.165907019143106</v>
      </c>
      <c r="M682" s="29">
        <v>0.91157702825888698</v>
      </c>
    </row>
    <row r="683" spans="1:13" x14ac:dyDescent="0.25">
      <c r="A683" t="s">
        <v>837</v>
      </c>
      <c r="B683" s="29">
        <v>2921</v>
      </c>
      <c r="C683" s="29">
        <v>6</v>
      </c>
      <c r="D683" s="29">
        <v>15</v>
      </c>
      <c r="E683" s="29">
        <v>229</v>
      </c>
      <c r="F683" s="29">
        <v>2661</v>
      </c>
      <c r="G683" s="29">
        <v>6</v>
      </c>
      <c r="H683" s="29">
        <v>4</v>
      </c>
      <c r="I683" s="29">
        <v>0.205690778196777</v>
      </c>
      <c r="J683" s="29">
        <v>0.51422694549194303</v>
      </c>
      <c r="K683" s="29">
        <v>7.8505313678436703</v>
      </c>
      <c r="L683" s="29">
        <v>91.223860130270793</v>
      </c>
      <c r="M683" s="29">
        <v>0.205690778196777</v>
      </c>
    </row>
    <row r="684" spans="1:13" x14ac:dyDescent="0.25">
      <c r="A684" t="s">
        <v>838</v>
      </c>
      <c r="B684" s="29">
        <v>92</v>
      </c>
      <c r="C684" s="29" t="s">
        <v>2072</v>
      </c>
      <c r="D684" s="29">
        <v>4</v>
      </c>
      <c r="E684" s="29">
        <v>64</v>
      </c>
      <c r="F684" s="29">
        <v>24</v>
      </c>
      <c r="G684" s="29" t="s">
        <v>2072</v>
      </c>
      <c r="H684" s="29" t="s">
        <v>2072</v>
      </c>
      <c r="I684" s="29" t="s">
        <v>2072</v>
      </c>
      <c r="J684" s="29">
        <v>4.3478260869565197</v>
      </c>
      <c r="K684" s="29">
        <v>69.565217391304301</v>
      </c>
      <c r="L684" s="29">
        <v>26.086956521739101</v>
      </c>
      <c r="M684" s="29" t="s">
        <v>2072</v>
      </c>
    </row>
    <row r="685" spans="1:13" x14ac:dyDescent="0.25">
      <c r="A685" t="s">
        <v>839</v>
      </c>
      <c r="B685" s="29">
        <v>2829</v>
      </c>
      <c r="C685" s="29">
        <v>6</v>
      </c>
      <c r="D685" s="29">
        <v>11</v>
      </c>
      <c r="E685" s="29">
        <v>165</v>
      </c>
      <c r="F685" s="29">
        <v>2637</v>
      </c>
      <c r="G685" s="29">
        <v>6</v>
      </c>
      <c r="H685" s="29">
        <v>4</v>
      </c>
      <c r="I685" s="29">
        <v>0.212389380530973</v>
      </c>
      <c r="J685" s="29">
        <v>0.38938053097345099</v>
      </c>
      <c r="K685" s="29">
        <v>5.8407079646017701</v>
      </c>
      <c r="L685" s="29">
        <v>93.345132743362797</v>
      </c>
      <c r="M685" s="29">
        <v>0.212389380530973</v>
      </c>
    </row>
    <row r="686" spans="1:13" x14ac:dyDescent="0.25">
      <c r="A686" t="s">
        <v>840</v>
      </c>
      <c r="B686" s="29">
        <v>2816</v>
      </c>
      <c r="C686" s="29">
        <v>3</v>
      </c>
      <c r="D686" s="29">
        <v>25</v>
      </c>
      <c r="E686" s="29">
        <v>216</v>
      </c>
      <c r="F686" s="29">
        <v>2538</v>
      </c>
      <c r="G686" s="29">
        <v>34</v>
      </c>
      <c r="H686" s="29" t="s">
        <v>2072</v>
      </c>
      <c r="I686" s="29">
        <v>0.10653409090909</v>
      </c>
      <c r="J686" s="29">
        <v>0.88778409090909005</v>
      </c>
      <c r="K686" s="29">
        <v>7.6704545454545396</v>
      </c>
      <c r="L686" s="29">
        <v>90.127840909090907</v>
      </c>
      <c r="M686" s="29">
        <v>1.20738636363636</v>
      </c>
    </row>
    <row r="687" spans="1:13" x14ac:dyDescent="0.25">
      <c r="A687" t="s">
        <v>841</v>
      </c>
      <c r="B687" s="29">
        <v>94</v>
      </c>
      <c r="C687" s="29">
        <v>2</v>
      </c>
      <c r="D687" s="29">
        <v>6</v>
      </c>
      <c r="E687" s="29">
        <v>48</v>
      </c>
      <c r="F687" s="29">
        <v>38</v>
      </c>
      <c r="G687" s="29" t="s">
        <v>2072</v>
      </c>
      <c r="H687" s="29" t="s">
        <v>2072</v>
      </c>
      <c r="I687" s="29">
        <v>2.1276595744680802</v>
      </c>
      <c r="J687" s="29">
        <v>6.3829787234042499</v>
      </c>
      <c r="K687" s="29">
        <v>51.063829787233999</v>
      </c>
      <c r="L687" s="29">
        <v>40.425531914893597</v>
      </c>
      <c r="M687" s="29" t="s">
        <v>2072</v>
      </c>
    </row>
    <row r="688" spans="1:13" x14ac:dyDescent="0.25">
      <c r="A688" t="s">
        <v>842</v>
      </c>
      <c r="B688" s="29">
        <v>2722</v>
      </c>
      <c r="C688" s="29">
        <v>1</v>
      </c>
      <c r="D688" s="29">
        <v>19</v>
      </c>
      <c r="E688" s="29">
        <v>168</v>
      </c>
      <c r="F688" s="29">
        <v>2500</v>
      </c>
      <c r="G688" s="29">
        <v>34</v>
      </c>
      <c r="H688" s="29" t="s">
        <v>2072</v>
      </c>
      <c r="I688" s="29">
        <v>3.6737692872887501E-2</v>
      </c>
      <c r="J688" s="29">
        <v>0.69801616458486404</v>
      </c>
      <c r="K688" s="29">
        <v>6.1719324026451101</v>
      </c>
      <c r="L688" s="29">
        <v>91.844232182218903</v>
      </c>
      <c r="M688" s="29">
        <v>1.24908155767817</v>
      </c>
    </row>
    <row r="689" spans="1:13" x14ac:dyDescent="0.25">
      <c r="A689" t="s">
        <v>843</v>
      </c>
      <c r="B689" s="29">
        <v>5428</v>
      </c>
      <c r="C689" s="29">
        <v>16</v>
      </c>
      <c r="D689" s="29">
        <v>40</v>
      </c>
      <c r="E689" s="29">
        <v>425</v>
      </c>
      <c r="F689" s="29">
        <v>4925</v>
      </c>
      <c r="G689" s="29">
        <v>21</v>
      </c>
      <c r="H689" s="29">
        <v>1</v>
      </c>
      <c r="I689" s="29">
        <v>0.29482218536944899</v>
      </c>
      <c r="J689" s="29">
        <v>0.73705546342362205</v>
      </c>
      <c r="K689" s="29">
        <v>7.8312142988759899</v>
      </c>
      <c r="L689" s="29">
        <v>90.749953934033499</v>
      </c>
      <c r="M689" s="29">
        <v>0.38695411829740101</v>
      </c>
    </row>
    <row r="690" spans="1:13" x14ac:dyDescent="0.25">
      <c r="A690" t="s">
        <v>844</v>
      </c>
      <c r="B690" s="29">
        <v>162</v>
      </c>
      <c r="C690" s="29">
        <v>5</v>
      </c>
      <c r="D690" s="29">
        <v>4</v>
      </c>
      <c r="E690" s="29">
        <v>96</v>
      </c>
      <c r="F690" s="29">
        <v>57</v>
      </c>
      <c r="G690" s="29" t="s">
        <v>2072</v>
      </c>
      <c r="H690" s="29" t="s">
        <v>2072</v>
      </c>
      <c r="I690" s="29">
        <v>3.0864197530864099</v>
      </c>
      <c r="J690" s="29">
        <v>2.4691358024691299</v>
      </c>
      <c r="K690" s="29">
        <v>59.259259259259203</v>
      </c>
      <c r="L690" s="29">
        <v>35.185185185185098</v>
      </c>
      <c r="M690" s="29" t="s">
        <v>2072</v>
      </c>
    </row>
    <row r="691" spans="1:13" x14ac:dyDescent="0.25">
      <c r="A691" t="s">
        <v>845</v>
      </c>
      <c r="B691" s="29">
        <v>5266</v>
      </c>
      <c r="C691" s="29">
        <v>11</v>
      </c>
      <c r="D691" s="29">
        <v>36</v>
      </c>
      <c r="E691" s="29">
        <v>329</v>
      </c>
      <c r="F691" s="29">
        <v>4868</v>
      </c>
      <c r="G691" s="29">
        <v>21</v>
      </c>
      <c r="H691" s="29">
        <v>1</v>
      </c>
      <c r="I691" s="29">
        <v>0.20892687559354201</v>
      </c>
      <c r="J691" s="29">
        <v>0.683760683760683</v>
      </c>
      <c r="K691" s="29">
        <v>6.2488129154795802</v>
      </c>
      <c r="L691" s="29">
        <v>92.459639126305703</v>
      </c>
      <c r="M691" s="29">
        <v>0.39886039886039798</v>
      </c>
    </row>
    <row r="692" spans="1:13" x14ac:dyDescent="0.25">
      <c r="A692" t="s">
        <v>846</v>
      </c>
      <c r="B692" s="29">
        <v>13720</v>
      </c>
      <c r="C692" s="29">
        <v>46</v>
      </c>
      <c r="D692" s="29">
        <v>111</v>
      </c>
      <c r="E692" s="29">
        <v>1060</v>
      </c>
      <c r="F692" s="29">
        <v>12207</v>
      </c>
      <c r="G692" s="29">
        <v>294</v>
      </c>
      <c r="H692" s="29">
        <v>2</v>
      </c>
      <c r="I692" s="29">
        <v>0.33532584924916098</v>
      </c>
      <c r="J692" s="29">
        <v>0.80915585362297704</v>
      </c>
      <c r="K692" s="29">
        <v>7.7270739174806797</v>
      </c>
      <c r="L692" s="29">
        <v>88.985274821402498</v>
      </c>
      <c r="M692" s="29">
        <v>2.1431695582446402</v>
      </c>
    </row>
    <row r="693" spans="1:13" x14ac:dyDescent="0.25">
      <c r="A693" t="s">
        <v>847</v>
      </c>
      <c r="B693" s="29">
        <v>373</v>
      </c>
      <c r="C693" s="29">
        <v>10</v>
      </c>
      <c r="D693" s="29">
        <v>36</v>
      </c>
      <c r="E693" s="29">
        <v>196</v>
      </c>
      <c r="F693" s="29">
        <v>131</v>
      </c>
      <c r="G693" s="29" t="s">
        <v>2072</v>
      </c>
      <c r="H693" s="29" t="s">
        <v>2072</v>
      </c>
      <c r="I693" s="29">
        <v>2.68096514745308</v>
      </c>
      <c r="J693" s="29">
        <v>9.6514745308310896</v>
      </c>
      <c r="K693" s="29">
        <v>52.546916890080396</v>
      </c>
      <c r="L693" s="29">
        <v>35.120643431635301</v>
      </c>
      <c r="M693" s="29" t="s">
        <v>2072</v>
      </c>
    </row>
    <row r="694" spans="1:13" x14ac:dyDescent="0.25">
      <c r="A694" t="s">
        <v>848</v>
      </c>
      <c r="B694" s="29">
        <v>13347</v>
      </c>
      <c r="C694" s="29">
        <v>36</v>
      </c>
      <c r="D694" s="29">
        <v>75</v>
      </c>
      <c r="E694" s="29">
        <v>864</v>
      </c>
      <c r="F694" s="29">
        <v>12076</v>
      </c>
      <c r="G694" s="29">
        <v>294</v>
      </c>
      <c r="H694" s="29">
        <v>2</v>
      </c>
      <c r="I694" s="29">
        <v>0.26976395653802898</v>
      </c>
      <c r="J694" s="29">
        <v>0.56200824278756001</v>
      </c>
      <c r="K694" s="29">
        <v>6.4743349569127</v>
      </c>
      <c r="L694" s="29">
        <v>90.490820532034405</v>
      </c>
      <c r="M694" s="29">
        <v>2.2030723117272299</v>
      </c>
    </row>
    <row r="695" spans="1:13" x14ac:dyDescent="0.25">
      <c r="A695" t="s">
        <v>849</v>
      </c>
      <c r="B695" s="29">
        <v>1994</v>
      </c>
      <c r="C695" s="29">
        <v>2</v>
      </c>
      <c r="D695" s="29">
        <v>15</v>
      </c>
      <c r="E695" s="29">
        <v>173</v>
      </c>
      <c r="F695" s="29">
        <v>1780</v>
      </c>
      <c r="G695" s="29">
        <v>24</v>
      </c>
      <c r="H695" s="29" t="s">
        <v>2072</v>
      </c>
      <c r="I695" s="29">
        <v>0.100300902708124</v>
      </c>
      <c r="J695" s="29">
        <v>0.75225677031093197</v>
      </c>
      <c r="K695" s="29">
        <v>8.6760280842527493</v>
      </c>
      <c r="L695" s="29">
        <v>89.267803410230698</v>
      </c>
      <c r="M695" s="29">
        <v>1.2036108324974899</v>
      </c>
    </row>
    <row r="696" spans="1:13" x14ac:dyDescent="0.25">
      <c r="A696" t="s">
        <v>850</v>
      </c>
      <c r="B696" s="29">
        <v>60</v>
      </c>
      <c r="C696" s="29" t="s">
        <v>2072</v>
      </c>
      <c r="D696" s="29" t="s">
        <v>2072</v>
      </c>
      <c r="E696" s="29">
        <v>46</v>
      </c>
      <c r="F696" s="29">
        <v>14</v>
      </c>
      <c r="G696" s="29" t="s">
        <v>2072</v>
      </c>
      <c r="H696" s="29" t="s">
        <v>2072</v>
      </c>
      <c r="I696" s="29" t="s">
        <v>2072</v>
      </c>
      <c r="J696" s="29" t="s">
        <v>2072</v>
      </c>
      <c r="K696" s="29">
        <v>76.6666666666666</v>
      </c>
      <c r="L696" s="29">
        <v>23.3333333333333</v>
      </c>
      <c r="M696" s="29" t="s">
        <v>2072</v>
      </c>
    </row>
    <row r="697" spans="1:13" x14ac:dyDescent="0.25">
      <c r="A697" t="s">
        <v>851</v>
      </c>
      <c r="B697" s="29">
        <v>1934</v>
      </c>
      <c r="C697" s="29">
        <v>2</v>
      </c>
      <c r="D697" s="29">
        <v>15</v>
      </c>
      <c r="E697" s="29">
        <v>127</v>
      </c>
      <c r="F697" s="29">
        <v>1766</v>
      </c>
      <c r="G697" s="29">
        <v>24</v>
      </c>
      <c r="H697" s="29" t="s">
        <v>2072</v>
      </c>
      <c r="I697" s="29">
        <v>0.10341261633919301</v>
      </c>
      <c r="J697" s="29">
        <v>0.77559462254394995</v>
      </c>
      <c r="K697" s="29">
        <v>6.5667011375387796</v>
      </c>
      <c r="L697" s="29">
        <v>91.313340227507695</v>
      </c>
      <c r="M697" s="29">
        <v>1.24095139607032</v>
      </c>
    </row>
    <row r="698" spans="1:13" x14ac:dyDescent="0.25">
      <c r="A698" t="s">
        <v>852</v>
      </c>
      <c r="B698" s="29">
        <v>4203</v>
      </c>
      <c r="C698" s="29">
        <v>21</v>
      </c>
      <c r="D698" s="29">
        <v>35</v>
      </c>
      <c r="E698" s="29">
        <v>262</v>
      </c>
      <c r="F698" s="29">
        <v>3862</v>
      </c>
      <c r="G698" s="29">
        <v>23</v>
      </c>
      <c r="H698" s="29" t="s">
        <v>2072</v>
      </c>
      <c r="I698" s="29">
        <v>0.49964311206281198</v>
      </c>
      <c r="J698" s="29">
        <v>0.83273852010468696</v>
      </c>
      <c r="K698" s="29">
        <v>6.2336426362122204</v>
      </c>
      <c r="L698" s="29">
        <v>91.886747561265693</v>
      </c>
      <c r="M698" s="29">
        <v>0.54722817035450799</v>
      </c>
    </row>
    <row r="699" spans="1:13" x14ac:dyDescent="0.25">
      <c r="A699" t="s">
        <v>853</v>
      </c>
      <c r="B699" s="29">
        <v>104</v>
      </c>
      <c r="C699" s="29">
        <v>4</v>
      </c>
      <c r="D699" s="29">
        <v>5</v>
      </c>
      <c r="E699" s="29">
        <v>47</v>
      </c>
      <c r="F699" s="29">
        <v>48</v>
      </c>
      <c r="G699" s="29" t="s">
        <v>2072</v>
      </c>
      <c r="H699" s="29" t="s">
        <v>2072</v>
      </c>
      <c r="I699" s="29">
        <v>3.84615384615384</v>
      </c>
      <c r="J699" s="29">
        <v>4.8076923076923004</v>
      </c>
      <c r="K699" s="29">
        <v>45.192307692307601</v>
      </c>
      <c r="L699" s="29">
        <v>46.153846153846096</v>
      </c>
      <c r="M699" s="29" t="s">
        <v>2072</v>
      </c>
    </row>
    <row r="700" spans="1:13" x14ac:dyDescent="0.25">
      <c r="A700" t="s">
        <v>854</v>
      </c>
      <c r="B700" s="29">
        <v>4099</v>
      </c>
      <c r="C700" s="29">
        <v>17</v>
      </c>
      <c r="D700" s="29">
        <v>30</v>
      </c>
      <c r="E700" s="29">
        <v>215</v>
      </c>
      <c r="F700" s="29">
        <v>3814</v>
      </c>
      <c r="G700" s="29">
        <v>23</v>
      </c>
      <c r="H700" s="29" t="s">
        <v>2072</v>
      </c>
      <c r="I700" s="29">
        <v>0.41473530129299802</v>
      </c>
      <c r="J700" s="29">
        <v>0.73188582581117301</v>
      </c>
      <c r="K700" s="29">
        <v>5.2451817516467401</v>
      </c>
      <c r="L700" s="29">
        <v>93.047084654793807</v>
      </c>
      <c r="M700" s="29">
        <v>0.56111246645523305</v>
      </c>
    </row>
    <row r="701" spans="1:13" x14ac:dyDescent="0.25">
      <c r="A701" t="s">
        <v>855</v>
      </c>
      <c r="B701" s="29">
        <v>8275</v>
      </c>
      <c r="C701" s="29">
        <v>38</v>
      </c>
      <c r="D701" s="29">
        <v>54</v>
      </c>
      <c r="E701" s="29">
        <v>571</v>
      </c>
      <c r="F701" s="29">
        <v>7478</v>
      </c>
      <c r="G701" s="29">
        <v>133</v>
      </c>
      <c r="H701" s="29">
        <v>1</v>
      </c>
      <c r="I701" s="29">
        <v>0.45927000241721</v>
      </c>
      <c r="J701" s="29">
        <v>0.65264684554024599</v>
      </c>
      <c r="K701" s="29">
        <v>6.90113608895334</v>
      </c>
      <c r="L701" s="29">
        <v>90.379502054628901</v>
      </c>
      <c r="M701" s="29">
        <v>1.6074450084602301</v>
      </c>
    </row>
    <row r="702" spans="1:13" x14ac:dyDescent="0.25">
      <c r="A702" t="s">
        <v>856</v>
      </c>
      <c r="B702" s="29">
        <v>260</v>
      </c>
      <c r="C702" s="29">
        <v>10</v>
      </c>
      <c r="D702" s="29">
        <v>13</v>
      </c>
      <c r="E702" s="29">
        <v>134</v>
      </c>
      <c r="F702" s="29">
        <v>103</v>
      </c>
      <c r="G702" s="29" t="s">
        <v>2072</v>
      </c>
      <c r="H702" s="29" t="s">
        <v>2072</v>
      </c>
      <c r="I702" s="29">
        <v>3.84615384615384</v>
      </c>
      <c r="J702" s="29">
        <v>5</v>
      </c>
      <c r="K702" s="29">
        <v>51.538461538461497</v>
      </c>
      <c r="L702" s="29">
        <v>39.615384615384599</v>
      </c>
      <c r="M702" s="29" t="s">
        <v>2072</v>
      </c>
    </row>
    <row r="703" spans="1:13" x14ac:dyDescent="0.25">
      <c r="A703" t="s">
        <v>857</v>
      </c>
      <c r="B703" s="29">
        <v>8015</v>
      </c>
      <c r="C703" s="29">
        <v>28</v>
      </c>
      <c r="D703" s="29">
        <v>41</v>
      </c>
      <c r="E703" s="29">
        <v>437</v>
      </c>
      <c r="F703" s="29">
        <v>7375</v>
      </c>
      <c r="G703" s="29">
        <v>133</v>
      </c>
      <c r="H703" s="29">
        <v>1</v>
      </c>
      <c r="I703" s="29">
        <v>0.34938857000249501</v>
      </c>
      <c r="J703" s="29">
        <v>0.51160469178936796</v>
      </c>
      <c r="K703" s="29">
        <v>5.4529573246818002</v>
      </c>
      <c r="L703" s="29">
        <v>92.026453706014394</v>
      </c>
      <c r="M703" s="29">
        <v>1.6595957075118499</v>
      </c>
    </row>
    <row r="704" spans="1:13" x14ac:dyDescent="0.25">
      <c r="A704" t="s">
        <v>858</v>
      </c>
      <c r="B704" s="29">
        <v>138</v>
      </c>
      <c r="C704" s="29" t="s">
        <v>2072</v>
      </c>
      <c r="D704" s="29" t="s">
        <v>2072</v>
      </c>
      <c r="E704" s="29">
        <v>4</v>
      </c>
      <c r="F704" s="29">
        <v>132</v>
      </c>
      <c r="G704" s="29">
        <v>2</v>
      </c>
      <c r="H704" s="29" t="s">
        <v>2072</v>
      </c>
      <c r="I704" s="29" t="s">
        <v>2072</v>
      </c>
      <c r="J704" s="29" t="s">
        <v>2072</v>
      </c>
      <c r="K704" s="29">
        <v>2.8985507246376798</v>
      </c>
      <c r="L704" s="29">
        <v>95.652173913043399</v>
      </c>
      <c r="M704" s="29">
        <v>1.4492753623188399</v>
      </c>
    </row>
    <row r="705" spans="1:13" x14ac:dyDescent="0.25">
      <c r="A705" t="s">
        <v>859</v>
      </c>
      <c r="B705" s="29">
        <v>138</v>
      </c>
      <c r="C705" s="29" t="s">
        <v>2072</v>
      </c>
      <c r="D705" s="29" t="s">
        <v>2072</v>
      </c>
      <c r="E705" s="29">
        <v>4</v>
      </c>
      <c r="F705" s="29">
        <v>132</v>
      </c>
      <c r="G705" s="29">
        <v>2</v>
      </c>
      <c r="H705" s="29" t="s">
        <v>2072</v>
      </c>
      <c r="I705" s="29" t="s">
        <v>2072</v>
      </c>
      <c r="J705" s="29" t="s">
        <v>2072</v>
      </c>
      <c r="K705" s="29">
        <v>2.8985507246376798</v>
      </c>
      <c r="L705" s="29">
        <v>95.652173913043399</v>
      </c>
      <c r="M705" s="29">
        <v>1.4492753623188399</v>
      </c>
    </row>
    <row r="706" spans="1:13" x14ac:dyDescent="0.25">
      <c r="A706" t="s">
        <v>860</v>
      </c>
      <c r="B706" s="29">
        <v>114</v>
      </c>
      <c r="C706" s="29" t="s">
        <v>2072</v>
      </c>
      <c r="D706" s="29" t="s">
        <v>2072</v>
      </c>
      <c r="E706" s="29" t="s">
        <v>2072</v>
      </c>
      <c r="F706" s="29">
        <v>112</v>
      </c>
      <c r="G706" s="29">
        <v>2</v>
      </c>
      <c r="H706" s="29" t="s">
        <v>2072</v>
      </c>
      <c r="I706" s="29" t="s">
        <v>2072</v>
      </c>
      <c r="J706" s="29" t="s">
        <v>2072</v>
      </c>
      <c r="K706" s="29" t="s">
        <v>2072</v>
      </c>
      <c r="L706" s="29">
        <v>98.245614035087698</v>
      </c>
      <c r="M706" s="29">
        <v>1.7543859649122799</v>
      </c>
    </row>
    <row r="707" spans="1:13" x14ac:dyDescent="0.25">
      <c r="A707" t="s">
        <v>861</v>
      </c>
      <c r="B707" s="29">
        <v>114</v>
      </c>
      <c r="C707" s="29" t="s">
        <v>2072</v>
      </c>
      <c r="D707" s="29" t="s">
        <v>2072</v>
      </c>
      <c r="E707" s="29" t="s">
        <v>2072</v>
      </c>
      <c r="F707" s="29">
        <v>112</v>
      </c>
      <c r="G707" s="29">
        <v>2</v>
      </c>
      <c r="H707" s="29" t="s">
        <v>2072</v>
      </c>
      <c r="I707" s="29" t="s">
        <v>2072</v>
      </c>
      <c r="J707" s="29" t="s">
        <v>2072</v>
      </c>
      <c r="K707" s="29" t="s">
        <v>2072</v>
      </c>
      <c r="L707" s="29">
        <v>98.245614035087698</v>
      </c>
      <c r="M707" s="29">
        <v>1.7543859649122799</v>
      </c>
    </row>
    <row r="708" spans="1:13" x14ac:dyDescent="0.25">
      <c r="A708" t="s">
        <v>862</v>
      </c>
      <c r="B708" s="29">
        <v>3623</v>
      </c>
      <c r="C708" s="29">
        <v>21</v>
      </c>
      <c r="D708" s="29">
        <v>24</v>
      </c>
      <c r="E708" s="29">
        <v>267</v>
      </c>
      <c r="F708" s="29">
        <v>3204</v>
      </c>
      <c r="G708" s="29">
        <v>103</v>
      </c>
      <c r="H708" s="29">
        <v>4</v>
      </c>
      <c r="I708" s="29">
        <v>0.58027079303675</v>
      </c>
      <c r="J708" s="29">
        <v>0.66316662061342901</v>
      </c>
      <c r="K708" s="29">
        <v>7.3777286543243896</v>
      </c>
      <c r="L708" s="29">
        <v>88.532743851892704</v>
      </c>
      <c r="M708" s="29">
        <v>2.8460900801326301</v>
      </c>
    </row>
    <row r="709" spans="1:13" x14ac:dyDescent="0.25">
      <c r="A709" t="s">
        <v>863</v>
      </c>
      <c r="B709" s="29">
        <v>102</v>
      </c>
      <c r="C709" s="29">
        <v>4</v>
      </c>
      <c r="D709" s="29" t="s">
        <v>2072</v>
      </c>
      <c r="E709" s="29">
        <v>52</v>
      </c>
      <c r="F709" s="29">
        <v>46</v>
      </c>
      <c r="G709" s="29" t="s">
        <v>2072</v>
      </c>
      <c r="H709" s="29" t="s">
        <v>2072</v>
      </c>
      <c r="I709" s="29">
        <v>3.9215686274509798</v>
      </c>
      <c r="J709" s="29" t="s">
        <v>2072</v>
      </c>
      <c r="K709" s="29">
        <v>50.980392156862699</v>
      </c>
      <c r="L709" s="29">
        <v>45.0980392156862</v>
      </c>
      <c r="M709" s="29" t="s">
        <v>2072</v>
      </c>
    </row>
    <row r="710" spans="1:13" x14ac:dyDescent="0.25">
      <c r="A710" t="s">
        <v>864</v>
      </c>
      <c r="B710" s="29">
        <v>3521</v>
      </c>
      <c r="C710" s="29">
        <v>17</v>
      </c>
      <c r="D710" s="29">
        <v>24</v>
      </c>
      <c r="E710" s="29">
        <v>215</v>
      </c>
      <c r="F710" s="29">
        <v>3158</v>
      </c>
      <c r="G710" s="29">
        <v>103</v>
      </c>
      <c r="H710" s="29">
        <v>4</v>
      </c>
      <c r="I710" s="29">
        <v>0.483366505544498</v>
      </c>
      <c r="J710" s="29">
        <v>0.682399772533409</v>
      </c>
      <c r="K710" s="29">
        <v>6.1131646289451202</v>
      </c>
      <c r="L710" s="29">
        <v>89.792436735854395</v>
      </c>
      <c r="M710" s="29">
        <v>2.9286323571225399</v>
      </c>
    </row>
    <row r="711" spans="1:13" x14ac:dyDescent="0.25">
      <c r="A711" t="s">
        <v>865</v>
      </c>
      <c r="B711" s="29">
        <v>162</v>
      </c>
      <c r="C711" s="29" t="s">
        <v>2072</v>
      </c>
      <c r="D711" s="29" t="s">
        <v>2072</v>
      </c>
      <c r="E711" s="29">
        <v>11</v>
      </c>
      <c r="F711" s="29">
        <v>151</v>
      </c>
      <c r="G711" s="29" t="s">
        <v>2072</v>
      </c>
      <c r="H711" s="29" t="s">
        <v>2072</v>
      </c>
      <c r="I711" s="29" t="s">
        <v>2072</v>
      </c>
      <c r="J711" s="29" t="s">
        <v>2072</v>
      </c>
      <c r="K711" s="29">
        <v>6.7901234567901199</v>
      </c>
      <c r="L711" s="29">
        <v>93.209876543209802</v>
      </c>
      <c r="M711" s="29" t="s">
        <v>2072</v>
      </c>
    </row>
    <row r="712" spans="1:13" x14ac:dyDescent="0.25">
      <c r="A712" t="s">
        <v>866</v>
      </c>
      <c r="B712" s="29">
        <v>8</v>
      </c>
      <c r="C712" s="29" t="s">
        <v>2072</v>
      </c>
      <c r="D712" s="29" t="s">
        <v>2072</v>
      </c>
      <c r="E712" s="29">
        <v>4</v>
      </c>
      <c r="F712" s="29">
        <v>4</v>
      </c>
      <c r="G712" s="29" t="s">
        <v>2072</v>
      </c>
      <c r="H712" s="29" t="s">
        <v>2072</v>
      </c>
      <c r="I712" s="29" t="s">
        <v>2072</v>
      </c>
      <c r="J712" s="29" t="s">
        <v>2072</v>
      </c>
      <c r="K712" s="29">
        <v>50</v>
      </c>
      <c r="L712" s="29">
        <v>50</v>
      </c>
      <c r="M712" s="29" t="s">
        <v>2072</v>
      </c>
    </row>
    <row r="713" spans="1:13" x14ac:dyDescent="0.25">
      <c r="A713" t="s">
        <v>867</v>
      </c>
      <c r="B713" s="29">
        <v>154</v>
      </c>
      <c r="C713" s="29" t="s">
        <v>2072</v>
      </c>
      <c r="D713" s="29" t="s">
        <v>2072</v>
      </c>
      <c r="E713" s="29">
        <v>7</v>
      </c>
      <c r="F713" s="29">
        <v>147</v>
      </c>
      <c r="G713" s="29" t="s">
        <v>2072</v>
      </c>
      <c r="H713" s="29" t="s">
        <v>2072</v>
      </c>
      <c r="I713" s="29" t="s">
        <v>2072</v>
      </c>
      <c r="J713" s="29" t="s">
        <v>2072</v>
      </c>
      <c r="K713" s="29">
        <v>4.5454545454545396</v>
      </c>
      <c r="L713" s="29">
        <v>95.454545454545396</v>
      </c>
      <c r="M713" s="29" t="s">
        <v>2072</v>
      </c>
    </row>
    <row r="714" spans="1:13" x14ac:dyDescent="0.25">
      <c r="A714" t="s">
        <v>868</v>
      </c>
      <c r="B714" s="29">
        <v>48648</v>
      </c>
      <c r="C714" s="29">
        <v>170</v>
      </c>
      <c r="D714" s="29">
        <v>355</v>
      </c>
      <c r="E714" s="29">
        <v>3556</v>
      </c>
      <c r="F714" s="29">
        <v>43820</v>
      </c>
      <c r="G714" s="29">
        <v>734</v>
      </c>
      <c r="H714" s="29">
        <v>13</v>
      </c>
      <c r="I714" s="29">
        <v>0.34954251053767799</v>
      </c>
      <c r="J714" s="29">
        <v>0.72992700729926996</v>
      </c>
      <c r="K714" s="29">
        <v>7.3116068674822596</v>
      </c>
      <c r="L714" s="29">
        <v>90.099722422123904</v>
      </c>
      <c r="M714" s="29">
        <v>1.5092011925568001</v>
      </c>
    </row>
    <row r="715" spans="1:13" x14ac:dyDescent="0.25">
      <c r="A715" t="s">
        <v>869</v>
      </c>
      <c r="B715" s="29">
        <v>1410</v>
      </c>
      <c r="C715" s="29">
        <v>39</v>
      </c>
      <c r="D715" s="29">
        <v>76</v>
      </c>
      <c r="E715" s="29">
        <v>770</v>
      </c>
      <c r="F715" s="29">
        <v>525</v>
      </c>
      <c r="G715" s="29" t="s">
        <v>2072</v>
      </c>
      <c r="H715" s="29" t="s">
        <v>2072</v>
      </c>
      <c r="I715" s="29">
        <v>2.76595744680851</v>
      </c>
      <c r="J715" s="29">
        <v>5.3900709219858101</v>
      </c>
      <c r="K715" s="29">
        <v>54.609929078014098</v>
      </c>
      <c r="L715" s="29">
        <v>37.234042553191401</v>
      </c>
      <c r="M715" s="29" t="s">
        <v>2072</v>
      </c>
    </row>
    <row r="716" spans="1:13" x14ac:dyDescent="0.25">
      <c r="A716" t="s">
        <v>870</v>
      </c>
      <c r="B716" s="29">
        <v>47238</v>
      </c>
      <c r="C716" s="29">
        <v>131</v>
      </c>
      <c r="D716" s="29">
        <v>279</v>
      </c>
      <c r="E716" s="29">
        <v>2786</v>
      </c>
      <c r="F716" s="29">
        <v>43295</v>
      </c>
      <c r="G716" s="29">
        <v>734</v>
      </c>
      <c r="H716" s="29">
        <v>13</v>
      </c>
      <c r="I716" s="29">
        <v>0.27739544732662702</v>
      </c>
      <c r="J716" s="29">
        <v>0.59078877713075695</v>
      </c>
      <c r="K716" s="29">
        <v>5.89941768131286</v>
      </c>
      <c r="L716" s="29">
        <v>91.678136580201098</v>
      </c>
      <c r="M716" s="29">
        <v>1.55426151402858</v>
      </c>
    </row>
    <row r="717" spans="1:13" x14ac:dyDescent="0.25">
      <c r="A717" t="s">
        <v>871</v>
      </c>
      <c r="B717" s="29">
        <v>134</v>
      </c>
      <c r="C717" s="29" t="s">
        <v>2072</v>
      </c>
      <c r="D717" s="29" t="s">
        <v>2072</v>
      </c>
      <c r="E717" s="29" t="s">
        <v>2072</v>
      </c>
      <c r="F717" s="29">
        <v>130</v>
      </c>
      <c r="G717" s="29">
        <v>3</v>
      </c>
      <c r="H717" s="29">
        <v>1</v>
      </c>
      <c r="I717" s="29" t="s">
        <v>2072</v>
      </c>
      <c r="J717" s="29" t="s">
        <v>2072</v>
      </c>
      <c r="K717" s="29" t="s">
        <v>2072</v>
      </c>
      <c r="L717" s="29">
        <v>97.744360902255593</v>
      </c>
      <c r="M717" s="29">
        <v>2.2556390977443601</v>
      </c>
    </row>
    <row r="718" spans="1:13" x14ac:dyDescent="0.25">
      <c r="A718" t="s">
        <v>872</v>
      </c>
      <c r="B718" s="29">
        <v>134</v>
      </c>
      <c r="C718" s="29" t="s">
        <v>2072</v>
      </c>
      <c r="D718" s="29" t="s">
        <v>2072</v>
      </c>
      <c r="E718" s="29" t="s">
        <v>2072</v>
      </c>
      <c r="F718" s="29">
        <v>130</v>
      </c>
      <c r="G718" s="29">
        <v>3</v>
      </c>
      <c r="H718" s="29">
        <v>1</v>
      </c>
      <c r="I718" s="29" t="s">
        <v>2072</v>
      </c>
      <c r="J718" s="29" t="s">
        <v>2072</v>
      </c>
      <c r="K718" s="29" t="s">
        <v>2072</v>
      </c>
      <c r="L718" s="29">
        <v>97.744360902255593</v>
      </c>
      <c r="M718" s="29">
        <v>2.2556390977443601</v>
      </c>
    </row>
    <row r="719" spans="1:13" x14ac:dyDescent="0.25">
      <c r="A719" t="s">
        <v>873</v>
      </c>
      <c r="B719" s="29">
        <v>2797</v>
      </c>
      <c r="C719" s="29">
        <v>5</v>
      </c>
      <c r="D719" s="29">
        <v>28</v>
      </c>
      <c r="E719" s="29">
        <v>195</v>
      </c>
      <c r="F719" s="29">
        <v>2513</v>
      </c>
      <c r="G719" s="29">
        <v>56</v>
      </c>
      <c r="H719" s="29" t="s">
        <v>2072</v>
      </c>
      <c r="I719" s="29">
        <v>0.17876296031462199</v>
      </c>
      <c r="J719" s="29">
        <v>1.0010725777618801</v>
      </c>
      <c r="K719" s="29">
        <v>6.9717554522702896</v>
      </c>
      <c r="L719" s="29">
        <v>89.846263854129404</v>
      </c>
      <c r="M719" s="29">
        <v>2.0021451555237699</v>
      </c>
    </row>
    <row r="720" spans="1:13" x14ac:dyDescent="0.25">
      <c r="A720" t="s">
        <v>874</v>
      </c>
      <c r="B720" s="29">
        <v>106</v>
      </c>
      <c r="C720" s="29" t="s">
        <v>2072</v>
      </c>
      <c r="D720" s="29">
        <v>6</v>
      </c>
      <c r="E720" s="29">
        <v>64</v>
      </c>
      <c r="F720" s="29">
        <v>36</v>
      </c>
      <c r="G720" s="29" t="s">
        <v>2072</v>
      </c>
      <c r="H720" s="29" t="s">
        <v>2072</v>
      </c>
      <c r="I720" s="29" t="s">
        <v>2072</v>
      </c>
      <c r="J720" s="29">
        <v>5.6603773584905603</v>
      </c>
      <c r="K720" s="29">
        <v>60.377358490566003</v>
      </c>
      <c r="L720" s="29">
        <v>33.962264150943398</v>
      </c>
      <c r="M720" s="29" t="s">
        <v>2072</v>
      </c>
    </row>
    <row r="721" spans="1:13" x14ac:dyDescent="0.25">
      <c r="A721" t="s">
        <v>875</v>
      </c>
      <c r="B721" s="29">
        <v>2691</v>
      </c>
      <c r="C721" s="29">
        <v>5</v>
      </c>
      <c r="D721" s="29">
        <v>22</v>
      </c>
      <c r="E721" s="29">
        <v>131</v>
      </c>
      <c r="F721" s="29">
        <v>2477</v>
      </c>
      <c r="G721" s="29">
        <v>56</v>
      </c>
      <c r="H721" s="29" t="s">
        <v>2072</v>
      </c>
      <c r="I721" s="29">
        <v>0.18580453363061999</v>
      </c>
      <c r="J721" s="29">
        <v>0.81753994797472995</v>
      </c>
      <c r="K721" s="29">
        <v>4.8680787811222501</v>
      </c>
      <c r="L721" s="29">
        <v>92.047565960609404</v>
      </c>
      <c r="M721" s="29">
        <v>2.08101077666295</v>
      </c>
    </row>
    <row r="722" spans="1:13" x14ac:dyDescent="0.25">
      <c r="A722" t="s">
        <v>876</v>
      </c>
      <c r="B722" s="29">
        <v>819</v>
      </c>
      <c r="C722" s="29" t="s">
        <v>2072</v>
      </c>
      <c r="D722" s="29">
        <v>1</v>
      </c>
      <c r="E722" s="29">
        <v>37</v>
      </c>
      <c r="F722" s="29">
        <v>773</v>
      </c>
      <c r="G722" s="29">
        <v>8</v>
      </c>
      <c r="H722" s="29" t="s">
        <v>2072</v>
      </c>
      <c r="I722" s="29" t="s">
        <v>2072</v>
      </c>
      <c r="J722" s="29">
        <v>0.122100122100122</v>
      </c>
      <c r="K722" s="29">
        <v>4.5177045177045096</v>
      </c>
      <c r="L722" s="29">
        <v>94.383394383394304</v>
      </c>
      <c r="M722" s="29">
        <v>0.976800976800976</v>
      </c>
    </row>
    <row r="723" spans="1:13" x14ac:dyDescent="0.25">
      <c r="A723" t="s">
        <v>877</v>
      </c>
      <c r="B723" s="29">
        <v>12</v>
      </c>
      <c r="C723" s="29" t="s">
        <v>2072</v>
      </c>
      <c r="D723" s="29" t="s">
        <v>2072</v>
      </c>
      <c r="E723" s="29">
        <v>4</v>
      </c>
      <c r="F723" s="29">
        <v>8</v>
      </c>
      <c r="G723" s="29" t="s">
        <v>2072</v>
      </c>
      <c r="H723" s="29" t="s">
        <v>2072</v>
      </c>
      <c r="I723" s="29" t="s">
        <v>2072</v>
      </c>
      <c r="J723" s="29" t="s">
        <v>2072</v>
      </c>
      <c r="K723" s="29">
        <v>33.3333333333333</v>
      </c>
      <c r="L723" s="29">
        <v>66.6666666666666</v>
      </c>
      <c r="M723" s="29" t="s">
        <v>2072</v>
      </c>
    </row>
    <row r="724" spans="1:13" x14ac:dyDescent="0.25">
      <c r="A724" t="s">
        <v>878</v>
      </c>
      <c r="B724" s="29">
        <v>807</v>
      </c>
      <c r="C724" s="29" t="s">
        <v>2072</v>
      </c>
      <c r="D724" s="29">
        <v>1</v>
      </c>
      <c r="E724" s="29">
        <v>33</v>
      </c>
      <c r="F724" s="29">
        <v>765</v>
      </c>
      <c r="G724" s="29">
        <v>8</v>
      </c>
      <c r="H724" s="29" t="s">
        <v>2072</v>
      </c>
      <c r="I724" s="29" t="s">
        <v>2072</v>
      </c>
      <c r="J724" s="29">
        <v>0.123915737298636</v>
      </c>
      <c r="K724" s="29">
        <v>4.08921933085501</v>
      </c>
      <c r="L724" s="29">
        <v>94.795539033457203</v>
      </c>
      <c r="M724" s="29">
        <v>0.99132589838909502</v>
      </c>
    </row>
    <row r="725" spans="1:13" x14ac:dyDescent="0.25">
      <c r="A725" t="s">
        <v>879</v>
      </c>
      <c r="B725" s="29">
        <v>1099</v>
      </c>
      <c r="C725" s="29">
        <v>1</v>
      </c>
      <c r="D725" s="29">
        <v>2</v>
      </c>
      <c r="E725" s="29">
        <v>59</v>
      </c>
      <c r="F725" s="29">
        <v>1021</v>
      </c>
      <c r="G725" s="29">
        <v>16</v>
      </c>
      <c r="H725" s="29" t="s">
        <v>2072</v>
      </c>
      <c r="I725" s="29">
        <v>9.0991810737033593E-2</v>
      </c>
      <c r="J725" s="29">
        <v>0.18198362147406699</v>
      </c>
      <c r="K725" s="29">
        <v>5.3685168334849802</v>
      </c>
      <c r="L725" s="29">
        <v>92.902638762511302</v>
      </c>
      <c r="M725" s="29">
        <v>1.4558689717925299</v>
      </c>
    </row>
    <row r="726" spans="1:13" x14ac:dyDescent="0.25">
      <c r="A726" t="s">
        <v>880</v>
      </c>
      <c r="B726" s="29">
        <v>38</v>
      </c>
      <c r="C726" s="29" t="s">
        <v>2072</v>
      </c>
      <c r="D726" s="29" t="s">
        <v>2072</v>
      </c>
      <c r="E726" s="29">
        <v>16</v>
      </c>
      <c r="F726" s="29">
        <v>22</v>
      </c>
      <c r="G726" s="29" t="s">
        <v>2072</v>
      </c>
      <c r="H726" s="29" t="s">
        <v>2072</v>
      </c>
      <c r="I726" s="29" t="s">
        <v>2072</v>
      </c>
      <c r="J726" s="29" t="s">
        <v>2072</v>
      </c>
      <c r="K726" s="29">
        <v>42.105263157894697</v>
      </c>
      <c r="L726" s="29">
        <v>57.894736842105203</v>
      </c>
      <c r="M726" s="29" t="s">
        <v>2072</v>
      </c>
    </row>
    <row r="727" spans="1:13" x14ac:dyDescent="0.25">
      <c r="A727" t="s">
        <v>881</v>
      </c>
      <c r="B727" s="29">
        <v>1061</v>
      </c>
      <c r="C727" s="29">
        <v>1</v>
      </c>
      <c r="D727" s="29">
        <v>2</v>
      </c>
      <c r="E727" s="29">
        <v>43</v>
      </c>
      <c r="F727" s="29">
        <v>999</v>
      </c>
      <c r="G727" s="29">
        <v>16</v>
      </c>
      <c r="H727" s="29" t="s">
        <v>2072</v>
      </c>
      <c r="I727" s="29">
        <v>9.4250706880301599E-2</v>
      </c>
      <c r="J727" s="29">
        <v>0.188501413760603</v>
      </c>
      <c r="K727" s="29">
        <v>4.0527803958529596</v>
      </c>
      <c r="L727" s="29">
        <v>94.156456173421304</v>
      </c>
      <c r="M727" s="29">
        <v>1.50801131008482</v>
      </c>
    </row>
    <row r="728" spans="1:13" x14ac:dyDescent="0.25">
      <c r="A728" t="s">
        <v>882</v>
      </c>
      <c r="B728" s="29">
        <v>2742</v>
      </c>
      <c r="C728" s="29">
        <v>5</v>
      </c>
      <c r="D728" s="29">
        <v>17</v>
      </c>
      <c r="E728" s="29">
        <v>169</v>
      </c>
      <c r="F728" s="29">
        <v>2543</v>
      </c>
      <c r="G728" s="29">
        <v>3</v>
      </c>
      <c r="H728" s="29">
        <v>5</v>
      </c>
      <c r="I728" s="29">
        <v>0.18268176835951699</v>
      </c>
      <c r="J728" s="29">
        <v>0.62111801242235998</v>
      </c>
      <c r="K728" s="29">
        <v>6.1746437705516897</v>
      </c>
      <c r="L728" s="29">
        <v>92.911947387650699</v>
      </c>
      <c r="M728" s="29">
        <v>0.10960906101571</v>
      </c>
    </row>
    <row r="729" spans="1:13" x14ac:dyDescent="0.25">
      <c r="A729" t="s">
        <v>883</v>
      </c>
      <c r="B729" s="29">
        <v>58</v>
      </c>
      <c r="C729" s="29" t="s">
        <v>2072</v>
      </c>
      <c r="D729" s="29" t="s">
        <v>2072</v>
      </c>
      <c r="E729" s="29">
        <v>30</v>
      </c>
      <c r="F729" s="29">
        <v>28</v>
      </c>
      <c r="G729" s="29" t="s">
        <v>2072</v>
      </c>
      <c r="H729" s="29" t="s">
        <v>2072</v>
      </c>
      <c r="I729" s="29" t="s">
        <v>2072</v>
      </c>
      <c r="J729" s="29" t="s">
        <v>2072</v>
      </c>
      <c r="K729" s="29">
        <v>51.724137931034399</v>
      </c>
      <c r="L729" s="29">
        <v>48.275862068965502</v>
      </c>
      <c r="M729" s="29" t="s">
        <v>2072</v>
      </c>
    </row>
    <row r="730" spans="1:13" x14ac:dyDescent="0.25">
      <c r="A730" t="s">
        <v>884</v>
      </c>
      <c r="B730" s="29">
        <v>2684</v>
      </c>
      <c r="C730" s="29">
        <v>5</v>
      </c>
      <c r="D730" s="29">
        <v>17</v>
      </c>
      <c r="E730" s="29">
        <v>139</v>
      </c>
      <c r="F730" s="29">
        <v>2515</v>
      </c>
      <c r="G730" s="29">
        <v>3</v>
      </c>
      <c r="H730" s="29">
        <v>5</v>
      </c>
      <c r="I730" s="29">
        <v>0.18663680477790201</v>
      </c>
      <c r="J730" s="29">
        <v>0.63456513624486699</v>
      </c>
      <c r="K730" s="29">
        <v>5.1885031728256799</v>
      </c>
      <c r="L730" s="29">
        <v>93.8783128032848</v>
      </c>
      <c r="M730" s="29">
        <v>0.111982082866741</v>
      </c>
    </row>
    <row r="731" spans="1:13" x14ac:dyDescent="0.25">
      <c r="A731" t="s">
        <v>885</v>
      </c>
      <c r="B731" s="29">
        <v>2862</v>
      </c>
      <c r="C731" s="29">
        <v>10</v>
      </c>
      <c r="D731" s="29">
        <v>31</v>
      </c>
      <c r="E731" s="29">
        <v>203</v>
      </c>
      <c r="F731" s="29">
        <v>2586</v>
      </c>
      <c r="G731" s="29">
        <v>31</v>
      </c>
      <c r="H731" s="29">
        <v>1</v>
      </c>
      <c r="I731" s="29">
        <v>0.34952813701502899</v>
      </c>
      <c r="J731" s="29">
        <v>1.08353722474659</v>
      </c>
      <c r="K731" s="29">
        <v>7.0954211814050998</v>
      </c>
      <c r="L731" s="29">
        <v>90.387976232086601</v>
      </c>
      <c r="M731" s="29">
        <v>1.08353722474659</v>
      </c>
    </row>
    <row r="732" spans="1:13" x14ac:dyDescent="0.25">
      <c r="A732" t="s">
        <v>886</v>
      </c>
      <c r="B732" s="29">
        <v>99</v>
      </c>
      <c r="C732" s="29">
        <v>2</v>
      </c>
      <c r="D732" s="29">
        <v>14</v>
      </c>
      <c r="E732" s="29">
        <v>56</v>
      </c>
      <c r="F732" s="29">
        <v>26</v>
      </c>
      <c r="G732" s="29" t="s">
        <v>2072</v>
      </c>
      <c r="H732" s="29">
        <v>1</v>
      </c>
      <c r="I732" s="29">
        <v>2.0408163265306101</v>
      </c>
      <c r="J732" s="29">
        <v>14.285714285714199</v>
      </c>
      <c r="K732" s="29">
        <v>57.142857142857103</v>
      </c>
      <c r="L732" s="29">
        <v>26.530612244897899</v>
      </c>
      <c r="M732" s="29" t="s">
        <v>2072</v>
      </c>
    </row>
    <row r="733" spans="1:13" x14ac:dyDescent="0.25">
      <c r="A733" t="s">
        <v>887</v>
      </c>
      <c r="B733" s="29">
        <v>2763</v>
      </c>
      <c r="C733" s="29">
        <v>8</v>
      </c>
      <c r="D733" s="29">
        <v>17</v>
      </c>
      <c r="E733" s="29">
        <v>147</v>
      </c>
      <c r="F733" s="29">
        <v>2560</v>
      </c>
      <c r="G733" s="29">
        <v>31</v>
      </c>
      <c r="H733" s="29" t="s">
        <v>2072</v>
      </c>
      <c r="I733" s="29">
        <v>0.28954035468693401</v>
      </c>
      <c r="J733" s="29">
        <v>0.61527325370973496</v>
      </c>
      <c r="K733" s="29">
        <v>5.3203040173724201</v>
      </c>
      <c r="L733" s="29">
        <v>92.652913499818993</v>
      </c>
      <c r="M733" s="29">
        <v>1.1219688744118701</v>
      </c>
    </row>
    <row r="734" spans="1:13" x14ac:dyDescent="0.25">
      <c r="A734" t="s">
        <v>888</v>
      </c>
      <c r="B734" s="29">
        <v>4981</v>
      </c>
      <c r="C734" s="29">
        <v>18</v>
      </c>
      <c r="D734" s="29">
        <v>47</v>
      </c>
      <c r="E734" s="29">
        <v>379</v>
      </c>
      <c r="F734" s="29">
        <v>4507</v>
      </c>
      <c r="G734" s="29">
        <v>30</v>
      </c>
      <c r="H734" s="29" t="s">
        <v>2072</v>
      </c>
      <c r="I734" s="29">
        <v>0.36137321822927099</v>
      </c>
      <c r="J734" s="29">
        <v>0.94358562537642998</v>
      </c>
      <c r="K734" s="29">
        <v>7.6089138727163199</v>
      </c>
      <c r="L734" s="29">
        <v>90.483838586629105</v>
      </c>
      <c r="M734" s="29">
        <v>0.60228869704878496</v>
      </c>
    </row>
    <row r="735" spans="1:13" x14ac:dyDescent="0.25">
      <c r="A735" t="s">
        <v>889</v>
      </c>
      <c r="B735" s="29">
        <v>139</v>
      </c>
      <c r="C735" s="29" t="s">
        <v>2072</v>
      </c>
      <c r="D735" s="29">
        <v>19</v>
      </c>
      <c r="E735" s="29">
        <v>98</v>
      </c>
      <c r="F735" s="29">
        <v>22</v>
      </c>
      <c r="G735" s="29" t="s">
        <v>2072</v>
      </c>
      <c r="H735" s="29" t="s">
        <v>2072</v>
      </c>
      <c r="I735" s="29" t="s">
        <v>2072</v>
      </c>
      <c r="J735" s="29">
        <v>13.6690647482014</v>
      </c>
      <c r="K735" s="29">
        <v>70.503597122302097</v>
      </c>
      <c r="L735" s="29">
        <v>15.8273381294964</v>
      </c>
      <c r="M735" s="29" t="s">
        <v>2072</v>
      </c>
    </row>
    <row r="736" spans="1:13" x14ac:dyDescent="0.25">
      <c r="A736" t="s">
        <v>890</v>
      </c>
      <c r="B736" s="29">
        <v>4842</v>
      </c>
      <c r="C736" s="29">
        <v>18</v>
      </c>
      <c r="D736" s="29">
        <v>28</v>
      </c>
      <c r="E736" s="29">
        <v>281</v>
      </c>
      <c r="F736" s="29">
        <v>4485</v>
      </c>
      <c r="G736" s="29">
        <v>30</v>
      </c>
      <c r="H736" s="29" t="s">
        <v>2072</v>
      </c>
      <c r="I736" s="29">
        <v>0.37174721189590998</v>
      </c>
      <c r="J736" s="29">
        <v>0.57827344072697195</v>
      </c>
      <c r="K736" s="29">
        <v>5.8033870301528196</v>
      </c>
      <c r="L736" s="29">
        <v>92.627013630731099</v>
      </c>
      <c r="M736" s="29">
        <v>0.61957868649318404</v>
      </c>
    </row>
    <row r="737" spans="1:13" x14ac:dyDescent="0.25">
      <c r="A737" t="s">
        <v>891</v>
      </c>
      <c r="B737" s="29">
        <v>12883</v>
      </c>
      <c r="C737" s="29">
        <v>60</v>
      </c>
      <c r="D737" s="29">
        <v>103</v>
      </c>
      <c r="E737" s="29">
        <v>1010</v>
      </c>
      <c r="F737" s="29">
        <v>11542</v>
      </c>
      <c r="G737" s="29">
        <v>168</v>
      </c>
      <c r="H737" s="29" t="s">
        <v>2072</v>
      </c>
      <c r="I737" s="29">
        <v>0.46573003182488498</v>
      </c>
      <c r="J737" s="29">
        <v>0.799503221299386</v>
      </c>
      <c r="K737" s="29">
        <v>7.8397888690522297</v>
      </c>
      <c r="L737" s="29">
        <v>89.590933788713798</v>
      </c>
      <c r="M737" s="29">
        <v>1.3040440891096701</v>
      </c>
    </row>
    <row r="738" spans="1:13" x14ac:dyDescent="0.25">
      <c r="A738" t="s">
        <v>892</v>
      </c>
      <c r="B738" s="29">
        <v>357</v>
      </c>
      <c r="C738" s="29">
        <v>11</v>
      </c>
      <c r="D738" s="29">
        <v>28</v>
      </c>
      <c r="E738" s="29">
        <v>218</v>
      </c>
      <c r="F738" s="29">
        <v>100</v>
      </c>
      <c r="G738" s="29" t="s">
        <v>2072</v>
      </c>
      <c r="H738" s="29" t="s">
        <v>2072</v>
      </c>
      <c r="I738" s="29">
        <v>3.0812324929971902</v>
      </c>
      <c r="J738" s="29">
        <v>7.8431372549019596</v>
      </c>
      <c r="K738" s="29">
        <v>61.064425770308098</v>
      </c>
      <c r="L738" s="29">
        <v>28.011204481792699</v>
      </c>
      <c r="M738" s="29" t="s">
        <v>2072</v>
      </c>
    </row>
    <row r="739" spans="1:13" x14ac:dyDescent="0.25">
      <c r="A739" t="s">
        <v>893</v>
      </c>
      <c r="B739" s="29">
        <v>12526</v>
      </c>
      <c r="C739" s="29">
        <v>49</v>
      </c>
      <c r="D739" s="29">
        <v>75</v>
      </c>
      <c r="E739" s="29">
        <v>792</v>
      </c>
      <c r="F739" s="29">
        <v>11442</v>
      </c>
      <c r="G739" s="29">
        <v>168</v>
      </c>
      <c r="H739" s="29" t="s">
        <v>2072</v>
      </c>
      <c r="I739" s="29">
        <v>0.391186332428548</v>
      </c>
      <c r="J739" s="29">
        <v>0.59875459045185997</v>
      </c>
      <c r="K739" s="29">
        <v>6.3228484751716403</v>
      </c>
      <c r="L739" s="29">
        <v>91.346000319335701</v>
      </c>
      <c r="M739" s="29">
        <v>1.3412102826121599</v>
      </c>
    </row>
    <row r="740" spans="1:13" x14ac:dyDescent="0.25">
      <c r="A740" t="s">
        <v>894</v>
      </c>
      <c r="B740" s="29">
        <v>1864</v>
      </c>
      <c r="C740" s="29">
        <v>2</v>
      </c>
      <c r="D740" s="29">
        <v>11</v>
      </c>
      <c r="E740" s="29">
        <v>145</v>
      </c>
      <c r="F740" s="29">
        <v>1682</v>
      </c>
      <c r="G740" s="29">
        <v>21</v>
      </c>
      <c r="H740" s="29">
        <v>3</v>
      </c>
      <c r="I740" s="29">
        <v>0.107469102632993</v>
      </c>
      <c r="J740" s="29">
        <v>0.591080064481461</v>
      </c>
      <c r="K740" s="29">
        <v>7.7915099408919897</v>
      </c>
      <c r="L740" s="29">
        <v>90.381515314347098</v>
      </c>
      <c r="M740" s="29">
        <v>1.12842557764642</v>
      </c>
    </row>
    <row r="741" spans="1:13" x14ac:dyDescent="0.25">
      <c r="A741" t="s">
        <v>895</v>
      </c>
      <c r="B741" s="29">
        <v>51</v>
      </c>
      <c r="C741" s="29" t="s">
        <v>2072</v>
      </c>
      <c r="D741" s="29">
        <v>2</v>
      </c>
      <c r="E741" s="29">
        <v>39</v>
      </c>
      <c r="F741" s="29">
        <v>10</v>
      </c>
      <c r="G741" s="29" t="s">
        <v>2072</v>
      </c>
      <c r="H741" s="29" t="s">
        <v>2072</v>
      </c>
      <c r="I741" s="29" t="s">
        <v>2072</v>
      </c>
      <c r="J741" s="29">
        <v>3.9215686274509798</v>
      </c>
      <c r="K741" s="29">
        <v>76.470588235294102</v>
      </c>
      <c r="L741" s="29">
        <v>19.6078431372549</v>
      </c>
      <c r="M741" s="29" t="s">
        <v>2072</v>
      </c>
    </row>
    <row r="742" spans="1:13" x14ac:dyDescent="0.25">
      <c r="A742" t="s">
        <v>896</v>
      </c>
      <c r="B742" s="29">
        <v>1813</v>
      </c>
      <c r="C742" s="29">
        <v>2</v>
      </c>
      <c r="D742" s="29">
        <v>9</v>
      </c>
      <c r="E742" s="29">
        <v>106</v>
      </c>
      <c r="F742" s="29">
        <v>1672</v>
      </c>
      <c r="G742" s="29">
        <v>21</v>
      </c>
      <c r="H742" s="29">
        <v>3</v>
      </c>
      <c r="I742" s="29">
        <v>0.11049723756906001</v>
      </c>
      <c r="J742" s="29">
        <v>0.49723756906077299</v>
      </c>
      <c r="K742" s="29">
        <v>5.8563535911602198</v>
      </c>
      <c r="L742" s="29">
        <v>92.375690607734796</v>
      </c>
      <c r="M742" s="29">
        <v>1.1602209944751301</v>
      </c>
    </row>
    <row r="743" spans="1:13" x14ac:dyDescent="0.25">
      <c r="A743" t="s">
        <v>897</v>
      </c>
      <c r="B743" s="29">
        <v>4118</v>
      </c>
      <c r="C743" s="29">
        <v>22</v>
      </c>
      <c r="D743" s="29">
        <v>31</v>
      </c>
      <c r="E743" s="29">
        <v>258</v>
      </c>
      <c r="F743" s="29">
        <v>3765</v>
      </c>
      <c r="G743" s="29">
        <v>42</v>
      </c>
      <c r="H743" s="29" t="s">
        <v>2072</v>
      </c>
      <c r="I743" s="29">
        <v>0.53423992229237405</v>
      </c>
      <c r="J743" s="29">
        <v>0.75279261777561901</v>
      </c>
      <c r="K743" s="29">
        <v>6.2651772705196702</v>
      </c>
      <c r="L743" s="29">
        <v>91.427877610490498</v>
      </c>
      <c r="M743" s="29">
        <v>1.0199125789218</v>
      </c>
    </row>
    <row r="744" spans="1:13" x14ac:dyDescent="0.25">
      <c r="A744" t="s">
        <v>898</v>
      </c>
      <c r="B744" s="29">
        <v>120</v>
      </c>
      <c r="C744" s="29">
        <v>7</v>
      </c>
      <c r="D744" s="29">
        <v>5</v>
      </c>
      <c r="E744" s="29">
        <v>64</v>
      </c>
      <c r="F744" s="29">
        <v>44</v>
      </c>
      <c r="G744" s="29" t="s">
        <v>2072</v>
      </c>
      <c r="H744" s="29" t="s">
        <v>2072</v>
      </c>
      <c r="I744" s="29">
        <v>5.8333333333333304</v>
      </c>
      <c r="J744" s="29">
        <v>4.1666666666666599</v>
      </c>
      <c r="K744" s="29">
        <v>53.3333333333333</v>
      </c>
      <c r="L744" s="29">
        <v>36.6666666666666</v>
      </c>
      <c r="M744" s="29" t="s">
        <v>2072</v>
      </c>
    </row>
    <row r="745" spans="1:13" x14ac:dyDescent="0.25">
      <c r="A745" t="s">
        <v>899</v>
      </c>
      <c r="B745" s="29">
        <v>3998</v>
      </c>
      <c r="C745" s="29">
        <v>15</v>
      </c>
      <c r="D745" s="29">
        <v>26</v>
      </c>
      <c r="E745" s="29">
        <v>194</v>
      </c>
      <c r="F745" s="29">
        <v>3721</v>
      </c>
      <c r="G745" s="29">
        <v>42</v>
      </c>
      <c r="H745" s="29" t="s">
        <v>2072</v>
      </c>
      <c r="I745" s="29">
        <v>0.37518759379689798</v>
      </c>
      <c r="J745" s="29">
        <v>0.65032516258129003</v>
      </c>
      <c r="K745" s="29">
        <v>4.8524262131065496</v>
      </c>
      <c r="L745" s="29">
        <v>93.071535767883901</v>
      </c>
      <c r="M745" s="29">
        <v>1.05052526263131</v>
      </c>
    </row>
    <row r="746" spans="1:13" x14ac:dyDescent="0.25">
      <c r="A746" t="s">
        <v>900</v>
      </c>
      <c r="B746" s="29">
        <v>8145</v>
      </c>
      <c r="C746" s="29">
        <v>34</v>
      </c>
      <c r="D746" s="29">
        <v>56</v>
      </c>
      <c r="E746" s="29">
        <v>502</v>
      </c>
      <c r="F746" s="29">
        <v>7388</v>
      </c>
      <c r="G746" s="29">
        <v>157</v>
      </c>
      <c r="H746" s="29">
        <v>8</v>
      </c>
      <c r="I746" s="29">
        <v>0.41784441440334202</v>
      </c>
      <c r="J746" s="29">
        <v>0.68821432960550499</v>
      </c>
      <c r="K746" s="29">
        <v>6.1693498832493496</v>
      </c>
      <c r="L746" s="29">
        <v>90.795133341526295</v>
      </c>
      <c r="M746" s="29">
        <v>1.9294580312154299</v>
      </c>
    </row>
    <row r="747" spans="1:13" x14ac:dyDescent="0.25">
      <c r="A747" t="s">
        <v>901</v>
      </c>
      <c r="B747" s="29">
        <v>239</v>
      </c>
      <c r="C747" s="29">
        <v>2</v>
      </c>
      <c r="D747" s="29">
        <v>16</v>
      </c>
      <c r="E747" s="29">
        <v>133</v>
      </c>
      <c r="F747" s="29">
        <v>88</v>
      </c>
      <c r="G747" s="29" t="s">
        <v>2072</v>
      </c>
      <c r="H747" s="29" t="s">
        <v>2072</v>
      </c>
      <c r="I747" s="29">
        <v>0.836820083682008</v>
      </c>
      <c r="J747" s="29">
        <v>6.6945606694560604</v>
      </c>
      <c r="K747" s="29">
        <v>55.648535564853503</v>
      </c>
      <c r="L747" s="29">
        <v>36.820083682008303</v>
      </c>
      <c r="M747" s="29" t="s">
        <v>2072</v>
      </c>
    </row>
    <row r="748" spans="1:13" x14ac:dyDescent="0.25">
      <c r="A748" t="s">
        <v>902</v>
      </c>
      <c r="B748" s="29">
        <v>7906</v>
      </c>
      <c r="C748" s="29">
        <v>32</v>
      </c>
      <c r="D748" s="29">
        <v>40</v>
      </c>
      <c r="E748" s="29">
        <v>369</v>
      </c>
      <c r="F748" s="29">
        <v>7300</v>
      </c>
      <c r="G748" s="29">
        <v>157</v>
      </c>
      <c r="H748" s="29">
        <v>8</v>
      </c>
      <c r="I748" s="29">
        <v>0.405165864775892</v>
      </c>
      <c r="J748" s="29">
        <v>0.506457330969865</v>
      </c>
      <c r="K748" s="29">
        <v>4.6720688781970097</v>
      </c>
      <c r="L748" s="29">
        <v>92.428462902000504</v>
      </c>
      <c r="M748" s="29">
        <v>1.98784502405672</v>
      </c>
    </row>
    <row r="749" spans="1:13" x14ac:dyDescent="0.25">
      <c r="A749" t="s">
        <v>903</v>
      </c>
      <c r="B749" s="29">
        <v>142</v>
      </c>
      <c r="C749" s="29" t="s">
        <v>2072</v>
      </c>
      <c r="D749" s="29" t="s">
        <v>2072</v>
      </c>
      <c r="E749" s="29">
        <v>2</v>
      </c>
      <c r="F749" s="29">
        <v>140</v>
      </c>
      <c r="G749" s="29" t="s">
        <v>2072</v>
      </c>
      <c r="H749" s="29" t="s">
        <v>2072</v>
      </c>
      <c r="I749" s="29" t="s">
        <v>2072</v>
      </c>
      <c r="J749" s="29" t="s">
        <v>2072</v>
      </c>
      <c r="K749" s="29">
        <v>1.40845070422535</v>
      </c>
      <c r="L749" s="29">
        <v>98.591549295774598</v>
      </c>
      <c r="M749" s="29" t="s">
        <v>2072</v>
      </c>
    </row>
    <row r="750" spans="1:13" x14ac:dyDescent="0.25">
      <c r="A750" t="s">
        <v>904</v>
      </c>
      <c r="B750" s="29">
        <v>142</v>
      </c>
      <c r="C750" s="29" t="s">
        <v>2072</v>
      </c>
      <c r="D750" s="29" t="s">
        <v>2072</v>
      </c>
      <c r="E750" s="29">
        <v>2</v>
      </c>
      <c r="F750" s="29">
        <v>140</v>
      </c>
      <c r="G750" s="29" t="s">
        <v>2072</v>
      </c>
      <c r="H750" s="29" t="s">
        <v>2072</v>
      </c>
      <c r="I750" s="29" t="s">
        <v>2072</v>
      </c>
      <c r="J750" s="29" t="s">
        <v>2072</v>
      </c>
      <c r="K750" s="29">
        <v>1.40845070422535</v>
      </c>
      <c r="L750" s="29">
        <v>98.591549295774598</v>
      </c>
      <c r="M750" s="29" t="s">
        <v>2072</v>
      </c>
    </row>
    <row r="751" spans="1:13" x14ac:dyDescent="0.25">
      <c r="A751" t="s">
        <v>905</v>
      </c>
      <c r="B751" s="29">
        <v>105</v>
      </c>
      <c r="C751" s="29" t="s">
        <v>2072</v>
      </c>
      <c r="D751" s="29" t="s">
        <v>2072</v>
      </c>
      <c r="E751" s="29">
        <v>1</v>
      </c>
      <c r="F751" s="29">
        <v>103</v>
      </c>
      <c r="G751" s="29">
        <v>1</v>
      </c>
      <c r="H751" s="29" t="s">
        <v>2072</v>
      </c>
      <c r="I751" s="29" t="s">
        <v>2072</v>
      </c>
      <c r="J751" s="29" t="s">
        <v>2072</v>
      </c>
      <c r="K751" s="29">
        <v>0.952380952380952</v>
      </c>
      <c r="L751" s="29">
        <v>98.095238095238003</v>
      </c>
      <c r="M751" s="29">
        <v>0.952380952380952</v>
      </c>
    </row>
    <row r="752" spans="1:13" x14ac:dyDescent="0.25">
      <c r="A752" t="s">
        <v>906</v>
      </c>
      <c r="B752" s="29">
        <v>105</v>
      </c>
      <c r="C752" s="29" t="s">
        <v>2072</v>
      </c>
      <c r="D752" s="29" t="s">
        <v>2072</v>
      </c>
      <c r="E752" s="29">
        <v>1</v>
      </c>
      <c r="F752" s="29">
        <v>103</v>
      </c>
      <c r="G752" s="29">
        <v>1</v>
      </c>
      <c r="H752" s="29" t="s">
        <v>2072</v>
      </c>
      <c r="I752" s="29" t="s">
        <v>2072</v>
      </c>
      <c r="J752" s="29" t="s">
        <v>2072</v>
      </c>
      <c r="K752" s="29">
        <v>0.952380952380952</v>
      </c>
      <c r="L752" s="29">
        <v>98.095238095238003</v>
      </c>
      <c r="M752" s="29">
        <v>0.952380952380952</v>
      </c>
    </row>
    <row r="753" spans="1:13" x14ac:dyDescent="0.25">
      <c r="A753" t="s">
        <v>907</v>
      </c>
      <c r="B753" s="29">
        <v>3371</v>
      </c>
      <c r="C753" s="29">
        <v>13</v>
      </c>
      <c r="D753" s="29">
        <v>32</v>
      </c>
      <c r="E753" s="29">
        <v>262</v>
      </c>
      <c r="F753" s="29">
        <v>2979</v>
      </c>
      <c r="G753" s="29">
        <v>83</v>
      </c>
      <c r="H753" s="29">
        <v>2</v>
      </c>
      <c r="I753" s="29">
        <v>0.38587117839121399</v>
      </c>
      <c r="J753" s="29">
        <v>0.94983674680914199</v>
      </c>
      <c r="K753" s="29">
        <v>7.7767883644998497</v>
      </c>
      <c r="L753" s="29">
        <v>88.423864648263503</v>
      </c>
      <c r="M753" s="29">
        <v>2.4636390620362101</v>
      </c>
    </row>
    <row r="754" spans="1:13" x14ac:dyDescent="0.25">
      <c r="A754" t="s">
        <v>908</v>
      </c>
      <c r="B754" s="29">
        <v>104</v>
      </c>
      <c r="C754" s="29" t="s">
        <v>2072</v>
      </c>
      <c r="D754" s="29">
        <v>4</v>
      </c>
      <c r="E754" s="29">
        <v>61</v>
      </c>
      <c r="F754" s="29">
        <v>39</v>
      </c>
      <c r="G754" s="29" t="s">
        <v>2072</v>
      </c>
      <c r="H754" s="29" t="s">
        <v>2072</v>
      </c>
      <c r="I754" s="29" t="s">
        <v>2072</v>
      </c>
      <c r="J754" s="29">
        <v>3.84615384615384</v>
      </c>
      <c r="K754" s="29">
        <v>58.653846153846096</v>
      </c>
      <c r="L754" s="29">
        <v>37.5</v>
      </c>
      <c r="M754" s="29" t="s">
        <v>2072</v>
      </c>
    </row>
    <row r="755" spans="1:13" x14ac:dyDescent="0.25">
      <c r="A755" t="s">
        <v>909</v>
      </c>
      <c r="B755" s="29">
        <v>3267</v>
      </c>
      <c r="C755" s="29">
        <v>13</v>
      </c>
      <c r="D755" s="29">
        <v>28</v>
      </c>
      <c r="E755" s="29">
        <v>201</v>
      </c>
      <c r="F755" s="29">
        <v>2940</v>
      </c>
      <c r="G755" s="29">
        <v>83</v>
      </c>
      <c r="H755" s="29">
        <v>2</v>
      </c>
      <c r="I755" s="29">
        <v>0.39816232771822302</v>
      </c>
      <c r="J755" s="29">
        <v>0.85758039816232701</v>
      </c>
      <c r="K755" s="29">
        <v>6.1562021439509902</v>
      </c>
      <c r="L755" s="29">
        <v>90.0459418070444</v>
      </c>
      <c r="M755" s="29">
        <v>2.54211332312404</v>
      </c>
    </row>
    <row r="756" spans="1:13" x14ac:dyDescent="0.25">
      <c r="A756" t="s">
        <v>910</v>
      </c>
      <c r="B756" s="29">
        <v>123</v>
      </c>
      <c r="C756" s="29" t="s">
        <v>2072</v>
      </c>
      <c r="D756" s="29" t="s">
        <v>2072</v>
      </c>
      <c r="E756" s="29">
        <v>3</v>
      </c>
      <c r="F756" s="29">
        <v>120</v>
      </c>
      <c r="G756" s="29" t="s">
        <v>2072</v>
      </c>
      <c r="H756" s="29" t="s">
        <v>2072</v>
      </c>
      <c r="I756" s="29" t="s">
        <v>2072</v>
      </c>
      <c r="J756" s="29" t="s">
        <v>2072</v>
      </c>
      <c r="K756" s="29">
        <v>2.4390243902439002</v>
      </c>
      <c r="L756" s="29">
        <v>97.560975609756099</v>
      </c>
      <c r="M756" s="29" t="s">
        <v>2072</v>
      </c>
    </row>
    <row r="757" spans="1:13" x14ac:dyDescent="0.25">
      <c r="A757" t="s">
        <v>911</v>
      </c>
      <c r="B757" s="29">
        <v>123</v>
      </c>
      <c r="C757" s="29" t="s">
        <v>2072</v>
      </c>
      <c r="D757" s="29" t="s">
        <v>2072</v>
      </c>
      <c r="E757" s="29">
        <v>3</v>
      </c>
      <c r="F757" s="29">
        <v>120</v>
      </c>
      <c r="G757" s="29" t="s">
        <v>2072</v>
      </c>
      <c r="H757" s="29" t="s">
        <v>2072</v>
      </c>
      <c r="I757" s="29" t="s">
        <v>2072</v>
      </c>
      <c r="J757" s="29" t="s">
        <v>2072</v>
      </c>
      <c r="K757" s="29">
        <v>2.4390243902439002</v>
      </c>
      <c r="L757" s="29">
        <v>97.560975609756099</v>
      </c>
      <c r="M757" s="29" t="s">
        <v>2072</v>
      </c>
    </row>
    <row r="758" spans="1:13" x14ac:dyDescent="0.25">
      <c r="A758" t="s">
        <v>912</v>
      </c>
      <c r="B758" s="29">
        <v>46188</v>
      </c>
      <c r="C758" s="29">
        <v>170</v>
      </c>
      <c r="D758" s="29">
        <v>359</v>
      </c>
      <c r="E758" s="29">
        <v>3225</v>
      </c>
      <c r="F758" s="29">
        <v>41792</v>
      </c>
      <c r="G758" s="29">
        <v>622</v>
      </c>
      <c r="H758" s="29">
        <v>20</v>
      </c>
      <c r="I758" s="29">
        <v>0.36822041240686099</v>
      </c>
      <c r="J758" s="29">
        <v>0.77759487090625501</v>
      </c>
      <c r="K758" s="29">
        <v>6.9853578236007596</v>
      </c>
      <c r="L758" s="29">
        <v>90.521573384162195</v>
      </c>
      <c r="M758" s="29">
        <v>1.3472535089239299</v>
      </c>
    </row>
    <row r="759" spans="1:13" x14ac:dyDescent="0.25">
      <c r="A759" t="s">
        <v>913</v>
      </c>
      <c r="B759" s="29">
        <v>1323</v>
      </c>
      <c r="C759" s="29">
        <v>22</v>
      </c>
      <c r="D759" s="29">
        <v>94</v>
      </c>
      <c r="E759" s="29">
        <v>783</v>
      </c>
      <c r="F759" s="29">
        <v>423</v>
      </c>
      <c r="G759" s="29" t="s">
        <v>2072</v>
      </c>
      <c r="H759" s="29">
        <v>1</v>
      </c>
      <c r="I759" s="29">
        <v>1.66414523449319</v>
      </c>
      <c r="J759" s="29">
        <v>7.1104387291981803</v>
      </c>
      <c r="K759" s="29">
        <v>59.228441754916702</v>
      </c>
      <c r="L759" s="29">
        <v>31.9969742813918</v>
      </c>
      <c r="M759" s="29" t="s">
        <v>2072</v>
      </c>
    </row>
    <row r="760" spans="1:13" x14ac:dyDescent="0.25">
      <c r="A760" t="s">
        <v>914</v>
      </c>
      <c r="B760" s="29">
        <v>44865</v>
      </c>
      <c r="C760" s="29">
        <v>148</v>
      </c>
      <c r="D760" s="29">
        <v>265</v>
      </c>
      <c r="E760" s="29">
        <v>2442</v>
      </c>
      <c r="F760" s="29">
        <v>41369</v>
      </c>
      <c r="G760" s="29">
        <v>622</v>
      </c>
      <c r="H760" s="29">
        <v>19</v>
      </c>
      <c r="I760" s="29">
        <v>0.33001828479686002</v>
      </c>
      <c r="J760" s="29">
        <v>0.59091111804843199</v>
      </c>
      <c r="K760" s="29">
        <v>5.4453016991481897</v>
      </c>
      <c r="L760" s="29">
        <v>92.246800160549398</v>
      </c>
      <c r="M760" s="29">
        <v>1.3869687374570701</v>
      </c>
    </row>
    <row r="761" spans="1:13" x14ac:dyDescent="0.25">
      <c r="A761" t="s">
        <v>915</v>
      </c>
      <c r="B761" s="29">
        <v>137</v>
      </c>
      <c r="C761" s="29" t="s">
        <v>2072</v>
      </c>
      <c r="D761" s="29" t="s">
        <v>2072</v>
      </c>
      <c r="E761" s="29" t="s">
        <v>2072</v>
      </c>
      <c r="F761" s="29">
        <v>130</v>
      </c>
      <c r="G761" s="29">
        <v>6</v>
      </c>
      <c r="H761" s="29">
        <v>1</v>
      </c>
      <c r="I761" s="29" t="s">
        <v>2072</v>
      </c>
      <c r="J761" s="29" t="s">
        <v>2072</v>
      </c>
      <c r="K761" s="29" t="s">
        <v>2072</v>
      </c>
      <c r="L761" s="29">
        <v>95.588235294117595</v>
      </c>
      <c r="M761" s="29">
        <v>4.4117647058823497</v>
      </c>
    </row>
    <row r="762" spans="1:13" x14ac:dyDescent="0.25">
      <c r="A762" t="s">
        <v>916</v>
      </c>
      <c r="B762" s="29">
        <v>137</v>
      </c>
      <c r="C762" s="29" t="s">
        <v>2072</v>
      </c>
      <c r="D762" s="29" t="s">
        <v>2072</v>
      </c>
      <c r="E762" s="29" t="s">
        <v>2072</v>
      </c>
      <c r="F762" s="29">
        <v>130</v>
      </c>
      <c r="G762" s="29">
        <v>6</v>
      </c>
      <c r="H762" s="29">
        <v>1</v>
      </c>
      <c r="I762" s="29" t="s">
        <v>2072</v>
      </c>
      <c r="J762" s="29" t="s">
        <v>2072</v>
      </c>
      <c r="K762" s="29" t="s">
        <v>2072</v>
      </c>
      <c r="L762" s="29">
        <v>95.588235294117595</v>
      </c>
      <c r="M762" s="29">
        <v>4.4117647058823497</v>
      </c>
    </row>
    <row r="763" spans="1:13" x14ac:dyDescent="0.25">
      <c r="A763" t="s">
        <v>917</v>
      </c>
      <c r="B763" s="29">
        <v>2885</v>
      </c>
      <c r="C763" s="29">
        <v>5</v>
      </c>
      <c r="D763" s="29">
        <v>17</v>
      </c>
      <c r="E763" s="29">
        <v>230</v>
      </c>
      <c r="F763" s="29">
        <v>2583</v>
      </c>
      <c r="G763" s="29">
        <v>50</v>
      </c>
      <c r="H763" s="29" t="s">
        <v>2072</v>
      </c>
      <c r="I763" s="29">
        <v>0.17331022530329199</v>
      </c>
      <c r="J763" s="29">
        <v>0.58925476603119498</v>
      </c>
      <c r="K763" s="29">
        <v>7.9722703639514698</v>
      </c>
      <c r="L763" s="29">
        <v>89.532062391681094</v>
      </c>
      <c r="M763" s="29">
        <v>1.7331022530329201</v>
      </c>
    </row>
    <row r="764" spans="1:13" x14ac:dyDescent="0.25">
      <c r="A764" t="s">
        <v>918</v>
      </c>
      <c r="B764" s="29">
        <v>90</v>
      </c>
      <c r="C764" s="29">
        <v>2</v>
      </c>
      <c r="D764" s="29">
        <v>4</v>
      </c>
      <c r="E764" s="29">
        <v>56</v>
      </c>
      <c r="F764" s="29">
        <v>28</v>
      </c>
      <c r="G764" s="29" t="s">
        <v>2072</v>
      </c>
      <c r="H764" s="29" t="s">
        <v>2072</v>
      </c>
      <c r="I764" s="29">
        <v>2.2222222222222201</v>
      </c>
      <c r="J764" s="29">
        <v>4.4444444444444402</v>
      </c>
      <c r="K764" s="29">
        <v>62.2222222222222</v>
      </c>
      <c r="L764" s="29">
        <v>31.1111111111111</v>
      </c>
      <c r="M764" s="29" t="s">
        <v>2072</v>
      </c>
    </row>
    <row r="765" spans="1:13" x14ac:dyDescent="0.25">
      <c r="A765" t="s">
        <v>919</v>
      </c>
      <c r="B765" s="29">
        <v>2795</v>
      </c>
      <c r="C765" s="29">
        <v>3</v>
      </c>
      <c r="D765" s="29">
        <v>13</v>
      </c>
      <c r="E765" s="29">
        <v>174</v>
      </c>
      <c r="F765" s="29">
        <v>2555</v>
      </c>
      <c r="G765" s="29">
        <v>50</v>
      </c>
      <c r="H765" s="29" t="s">
        <v>2072</v>
      </c>
      <c r="I765" s="29">
        <v>0.107334525939177</v>
      </c>
      <c r="J765" s="29">
        <v>0.46511627906976699</v>
      </c>
      <c r="K765" s="29">
        <v>6.2254025044722701</v>
      </c>
      <c r="L765" s="29">
        <v>91.413237924865797</v>
      </c>
      <c r="M765" s="29">
        <v>1.7889087656529501</v>
      </c>
    </row>
    <row r="766" spans="1:13" x14ac:dyDescent="0.25">
      <c r="A766" t="s">
        <v>920</v>
      </c>
      <c r="B766" s="29">
        <v>853</v>
      </c>
      <c r="C766" s="29" t="s">
        <v>2072</v>
      </c>
      <c r="D766" s="29" t="s">
        <v>2072</v>
      </c>
      <c r="E766" s="29">
        <v>54</v>
      </c>
      <c r="F766" s="29">
        <v>786</v>
      </c>
      <c r="G766" s="29">
        <v>13</v>
      </c>
      <c r="H766" s="29" t="s">
        <v>2072</v>
      </c>
      <c r="I766" s="29" t="s">
        <v>2072</v>
      </c>
      <c r="J766" s="29" t="s">
        <v>2072</v>
      </c>
      <c r="K766" s="29">
        <v>6.3305978898006998</v>
      </c>
      <c r="L766" s="29">
        <v>92.145369284876907</v>
      </c>
      <c r="M766" s="29">
        <v>1.52403282532239</v>
      </c>
    </row>
    <row r="767" spans="1:13" x14ac:dyDescent="0.25">
      <c r="A767" t="s">
        <v>921</v>
      </c>
      <c r="B767" s="29">
        <v>22</v>
      </c>
      <c r="C767" s="29" t="s">
        <v>2072</v>
      </c>
      <c r="D767" s="29" t="s">
        <v>2072</v>
      </c>
      <c r="E767" s="29">
        <v>14</v>
      </c>
      <c r="F767" s="29">
        <v>8</v>
      </c>
      <c r="G767" s="29" t="s">
        <v>2072</v>
      </c>
      <c r="H767" s="29" t="s">
        <v>2072</v>
      </c>
      <c r="I767" s="29" t="s">
        <v>2072</v>
      </c>
      <c r="J767" s="29" t="s">
        <v>2072</v>
      </c>
      <c r="K767" s="29">
        <v>63.636363636363598</v>
      </c>
      <c r="L767" s="29">
        <v>36.363636363636303</v>
      </c>
      <c r="M767" s="29" t="s">
        <v>2072</v>
      </c>
    </row>
    <row r="768" spans="1:13" x14ac:dyDescent="0.25">
      <c r="A768" t="s">
        <v>922</v>
      </c>
      <c r="B768" s="29">
        <v>831</v>
      </c>
      <c r="C768" s="29" t="s">
        <v>2072</v>
      </c>
      <c r="D768" s="29" t="s">
        <v>2072</v>
      </c>
      <c r="E768" s="29">
        <v>40</v>
      </c>
      <c r="F768" s="29">
        <v>778</v>
      </c>
      <c r="G768" s="29">
        <v>13</v>
      </c>
      <c r="H768" s="29" t="s">
        <v>2072</v>
      </c>
      <c r="I768" s="29" t="s">
        <v>2072</v>
      </c>
      <c r="J768" s="29" t="s">
        <v>2072</v>
      </c>
      <c r="K768" s="29">
        <v>4.8134777376654601</v>
      </c>
      <c r="L768" s="29">
        <v>93.622141997593204</v>
      </c>
      <c r="M768" s="29">
        <v>1.5643802647412699</v>
      </c>
    </row>
    <row r="769" spans="1:13" x14ac:dyDescent="0.25">
      <c r="A769" t="s">
        <v>923</v>
      </c>
      <c r="B769" s="29">
        <v>1081</v>
      </c>
      <c r="C769" s="29" t="s">
        <v>2072</v>
      </c>
      <c r="D769" s="29">
        <v>8</v>
      </c>
      <c r="E769" s="29">
        <v>57</v>
      </c>
      <c r="F769" s="29">
        <v>1006</v>
      </c>
      <c r="G769" s="29">
        <v>10</v>
      </c>
      <c r="H769" s="29" t="s">
        <v>2072</v>
      </c>
      <c r="I769" s="29" t="s">
        <v>2072</v>
      </c>
      <c r="J769" s="29">
        <v>0.74005550416281196</v>
      </c>
      <c r="K769" s="29">
        <v>5.2728954671600299</v>
      </c>
      <c r="L769" s="29">
        <v>93.061979648473596</v>
      </c>
      <c r="M769" s="29">
        <v>0.92506938020351503</v>
      </c>
    </row>
    <row r="770" spans="1:13" x14ac:dyDescent="0.25">
      <c r="A770" t="s">
        <v>924</v>
      </c>
      <c r="B770" s="29">
        <v>18</v>
      </c>
      <c r="C770" s="29" t="s">
        <v>2072</v>
      </c>
      <c r="D770" s="29" t="s">
        <v>2072</v>
      </c>
      <c r="E770" s="29">
        <v>12</v>
      </c>
      <c r="F770" s="29">
        <v>6</v>
      </c>
      <c r="G770" s="29" t="s">
        <v>2072</v>
      </c>
      <c r="H770" s="29" t="s">
        <v>2072</v>
      </c>
      <c r="I770" s="29" t="s">
        <v>2072</v>
      </c>
      <c r="J770" s="29" t="s">
        <v>2072</v>
      </c>
      <c r="K770" s="29">
        <v>66.6666666666666</v>
      </c>
      <c r="L770" s="29">
        <v>33.3333333333333</v>
      </c>
      <c r="M770" s="29" t="s">
        <v>2072</v>
      </c>
    </row>
    <row r="771" spans="1:13" x14ac:dyDescent="0.25">
      <c r="A771" t="s">
        <v>925</v>
      </c>
      <c r="B771" s="29">
        <v>1063</v>
      </c>
      <c r="C771" s="29" t="s">
        <v>2072</v>
      </c>
      <c r="D771" s="29">
        <v>8</v>
      </c>
      <c r="E771" s="29">
        <v>45</v>
      </c>
      <c r="F771" s="29">
        <v>1000</v>
      </c>
      <c r="G771" s="29">
        <v>10</v>
      </c>
      <c r="H771" s="29" t="s">
        <v>2072</v>
      </c>
      <c r="I771" s="29" t="s">
        <v>2072</v>
      </c>
      <c r="J771" s="29">
        <v>0.752587017873941</v>
      </c>
      <c r="K771" s="29">
        <v>4.23330197554092</v>
      </c>
      <c r="L771" s="29">
        <v>94.073377234242699</v>
      </c>
      <c r="M771" s="29">
        <v>0.94073377234242705</v>
      </c>
    </row>
    <row r="772" spans="1:13" x14ac:dyDescent="0.25">
      <c r="A772" t="s">
        <v>926</v>
      </c>
      <c r="B772" s="29">
        <v>2697</v>
      </c>
      <c r="C772" s="29">
        <v>3</v>
      </c>
      <c r="D772" s="29">
        <v>24</v>
      </c>
      <c r="E772" s="29">
        <v>155</v>
      </c>
      <c r="F772" s="29">
        <v>2498</v>
      </c>
      <c r="G772" s="29">
        <v>10</v>
      </c>
      <c r="H772" s="29">
        <v>7</v>
      </c>
      <c r="I772" s="29">
        <v>0.111524163568773</v>
      </c>
      <c r="J772" s="29">
        <v>0.89219330855018497</v>
      </c>
      <c r="K772" s="29">
        <v>5.7620817843866101</v>
      </c>
      <c r="L772" s="29">
        <v>92.862453531598504</v>
      </c>
      <c r="M772" s="29">
        <v>0.37174721189590998</v>
      </c>
    </row>
    <row r="773" spans="1:13" x14ac:dyDescent="0.25">
      <c r="A773" t="s">
        <v>927</v>
      </c>
      <c r="B773" s="29">
        <v>62</v>
      </c>
      <c r="C773" s="29" t="s">
        <v>2072</v>
      </c>
      <c r="D773" s="29">
        <v>8</v>
      </c>
      <c r="E773" s="29">
        <v>28</v>
      </c>
      <c r="F773" s="29">
        <v>26</v>
      </c>
      <c r="G773" s="29" t="s">
        <v>2072</v>
      </c>
      <c r="H773" s="29" t="s">
        <v>2072</v>
      </c>
      <c r="I773" s="29" t="s">
        <v>2072</v>
      </c>
      <c r="J773" s="29">
        <v>12.9032258064516</v>
      </c>
      <c r="K773" s="29">
        <v>45.161290322580598</v>
      </c>
      <c r="L773" s="29">
        <v>41.935483870967701</v>
      </c>
      <c r="M773" s="29" t="s">
        <v>2072</v>
      </c>
    </row>
    <row r="774" spans="1:13" x14ac:dyDescent="0.25">
      <c r="A774" t="s">
        <v>928</v>
      </c>
      <c r="B774" s="29">
        <v>2635</v>
      </c>
      <c r="C774" s="29">
        <v>3</v>
      </c>
      <c r="D774" s="29">
        <v>16</v>
      </c>
      <c r="E774" s="29">
        <v>127</v>
      </c>
      <c r="F774" s="29">
        <v>2472</v>
      </c>
      <c r="G774" s="29">
        <v>10</v>
      </c>
      <c r="H774" s="29">
        <v>7</v>
      </c>
      <c r="I774" s="29">
        <v>0.11415525114155201</v>
      </c>
      <c r="J774" s="29">
        <v>0.60882800608828003</v>
      </c>
      <c r="K774" s="29">
        <v>4.8325722983257204</v>
      </c>
      <c r="L774" s="29">
        <v>94.063926940639206</v>
      </c>
      <c r="M774" s="29">
        <v>0.38051750380517502</v>
      </c>
    </row>
    <row r="775" spans="1:13" x14ac:dyDescent="0.25">
      <c r="A775" t="s">
        <v>929</v>
      </c>
      <c r="B775" s="29">
        <v>2889</v>
      </c>
      <c r="C775" s="29">
        <v>12</v>
      </c>
      <c r="D775" s="29">
        <v>23</v>
      </c>
      <c r="E775" s="29">
        <v>220</v>
      </c>
      <c r="F775" s="29">
        <v>2610</v>
      </c>
      <c r="G775" s="29">
        <v>24</v>
      </c>
      <c r="H775" s="29" t="s">
        <v>2072</v>
      </c>
      <c r="I775" s="29">
        <v>0.41536863966770499</v>
      </c>
      <c r="J775" s="29">
        <v>0.79612322602976804</v>
      </c>
      <c r="K775" s="29">
        <v>7.6150917272412597</v>
      </c>
      <c r="L775" s="29">
        <v>90.342679127725802</v>
      </c>
      <c r="M775" s="29">
        <v>0.83073727933540997</v>
      </c>
    </row>
    <row r="776" spans="1:13" x14ac:dyDescent="0.25">
      <c r="A776" t="s">
        <v>930</v>
      </c>
      <c r="B776" s="29">
        <v>82</v>
      </c>
      <c r="C776" s="29">
        <v>2</v>
      </c>
      <c r="D776" s="29">
        <v>8</v>
      </c>
      <c r="E776" s="29">
        <v>56</v>
      </c>
      <c r="F776" s="29">
        <v>16</v>
      </c>
      <c r="G776" s="29" t="s">
        <v>2072</v>
      </c>
      <c r="H776" s="29" t="s">
        <v>2072</v>
      </c>
      <c r="I776" s="29">
        <v>2.4390243902439002</v>
      </c>
      <c r="J776" s="29">
        <v>9.7560975609756095</v>
      </c>
      <c r="K776" s="29">
        <v>68.292682926829201</v>
      </c>
      <c r="L776" s="29">
        <v>19.512195121951201</v>
      </c>
      <c r="M776" s="29" t="s">
        <v>2072</v>
      </c>
    </row>
    <row r="777" spans="1:13" x14ac:dyDescent="0.25">
      <c r="A777" t="s">
        <v>931</v>
      </c>
      <c r="B777" s="29">
        <v>2807</v>
      </c>
      <c r="C777" s="29">
        <v>10</v>
      </c>
      <c r="D777" s="29">
        <v>15</v>
      </c>
      <c r="E777" s="29">
        <v>164</v>
      </c>
      <c r="F777" s="29">
        <v>2594</v>
      </c>
      <c r="G777" s="29">
        <v>24</v>
      </c>
      <c r="H777" s="29" t="s">
        <v>2072</v>
      </c>
      <c r="I777" s="29">
        <v>0.35625222657641598</v>
      </c>
      <c r="J777" s="29">
        <v>0.53437833986462402</v>
      </c>
      <c r="K777" s="29">
        <v>5.8425365158532196</v>
      </c>
      <c r="L777" s="29">
        <v>92.411827573922295</v>
      </c>
      <c r="M777" s="29">
        <v>0.85500534378339799</v>
      </c>
    </row>
    <row r="778" spans="1:13" x14ac:dyDescent="0.25">
      <c r="A778" t="s">
        <v>932</v>
      </c>
      <c r="B778" s="29">
        <v>5195</v>
      </c>
      <c r="C778" s="29">
        <v>24</v>
      </c>
      <c r="D778" s="29">
        <v>39</v>
      </c>
      <c r="E778" s="29">
        <v>402</v>
      </c>
      <c r="F778" s="29">
        <v>4648</v>
      </c>
      <c r="G778" s="29">
        <v>82</v>
      </c>
      <c r="H778" s="29" t="s">
        <v>2072</v>
      </c>
      <c r="I778" s="29">
        <v>0.461982675649663</v>
      </c>
      <c r="J778" s="29">
        <v>0.75072184793070196</v>
      </c>
      <c r="K778" s="29">
        <v>7.7382098171318496</v>
      </c>
      <c r="L778" s="29">
        <v>89.470644850818005</v>
      </c>
      <c r="M778" s="29">
        <v>1.5784408084696799</v>
      </c>
    </row>
    <row r="779" spans="1:13" x14ac:dyDescent="0.25">
      <c r="A779" t="s">
        <v>933</v>
      </c>
      <c r="B779" s="29">
        <v>152</v>
      </c>
      <c r="C779" s="29">
        <v>12</v>
      </c>
      <c r="D779" s="29">
        <v>14</v>
      </c>
      <c r="E779" s="29">
        <v>92</v>
      </c>
      <c r="F779" s="29">
        <v>34</v>
      </c>
      <c r="G779" s="29" t="s">
        <v>2072</v>
      </c>
      <c r="H779" s="29" t="s">
        <v>2072</v>
      </c>
      <c r="I779" s="29">
        <v>7.8947368421052602</v>
      </c>
      <c r="J779" s="29">
        <v>9.2105263157894708</v>
      </c>
      <c r="K779" s="29">
        <v>60.5263157894736</v>
      </c>
      <c r="L779" s="29">
        <v>22.368421052631501</v>
      </c>
      <c r="M779" s="29" t="s">
        <v>2072</v>
      </c>
    </row>
    <row r="780" spans="1:13" x14ac:dyDescent="0.25">
      <c r="A780" t="s">
        <v>934</v>
      </c>
      <c r="B780" s="29">
        <v>5043</v>
      </c>
      <c r="C780" s="29">
        <v>12</v>
      </c>
      <c r="D780" s="29">
        <v>25</v>
      </c>
      <c r="E780" s="29">
        <v>310</v>
      </c>
      <c r="F780" s="29">
        <v>4614</v>
      </c>
      <c r="G780" s="29">
        <v>82</v>
      </c>
      <c r="H780" s="29" t="s">
        <v>2072</v>
      </c>
      <c r="I780" s="29">
        <v>0.237953599048185</v>
      </c>
      <c r="J780" s="29">
        <v>0.49573666468372002</v>
      </c>
      <c r="K780" s="29">
        <v>6.1471346420781199</v>
      </c>
      <c r="L780" s="29">
        <v>91.493158834027298</v>
      </c>
      <c r="M780" s="29">
        <v>1.6260162601626</v>
      </c>
    </row>
    <row r="781" spans="1:13" x14ac:dyDescent="0.25">
      <c r="A781" t="s">
        <v>935</v>
      </c>
      <c r="B781" s="29">
        <v>13184</v>
      </c>
      <c r="C781" s="29">
        <v>77</v>
      </c>
      <c r="D781" s="29">
        <v>107</v>
      </c>
      <c r="E781" s="29">
        <v>945</v>
      </c>
      <c r="F781" s="29">
        <v>11906</v>
      </c>
      <c r="G781" s="29">
        <v>148</v>
      </c>
      <c r="H781" s="29">
        <v>1</v>
      </c>
      <c r="I781" s="29">
        <v>0.58408556474247098</v>
      </c>
      <c r="J781" s="29">
        <v>0.81165136918758995</v>
      </c>
      <c r="K781" s="29">
        <v>7.1683228400212302</v>
      </c>
      <c r="L781" s="29">
        <v>90.313282257452698</v>
      </c>
      <c r="M781" s="29">
        <v>1.1226579685959099</v>
      </c>
    </row>
    <row r="782" spans="1:13" x14ac:dyDescent="0.25">
      <c r="A782" t="s">
        <v>936</v>
      </c>
      <c r="B782" s="29">
        <v>335</v>
      </c>
      <c r="C782" s="29">
        <v>18</v>
      </c>
      <c r="D782" s="29">
        <v>23</v>
      </c>
      <c r="E782" s="29">
        <v>176</v>
      </c>
      <c r="F782" s="29">
        <v>118</v>
      </c>
      <c r="G782" s="29" t="s">
        <v>2072</v>
      </c>
      <c r="H782" s="29" t="s">
        <v>2072</v>
      </c>
      <c r="I782" s="29">
        <v>5.3731343283581996</v>
      </c>
      <c r="J782" s="29">
        <v>6.8656716417910397</v>
      </c>
      <c r="K782" s="29">
        <v>52.537313432835802</v>
      </c>
      <c r="L782" s="29">
        <v>35.223880597014897</v>
      </c>
      <c r="M782" s="29" t="s">
        <v>2072</v>
      </c>
    </row>
    <row r="783" spans="1:13" x14ac:dyDescent="0.25">
      <c r="A783" t="s">
        <v>937</v>
      </c>
      <c r="B783" s="29">
        <v>12849</v>
      </c>
      <c r="C783" s="29">
        <v>59</v>
      </c>
      <c r="D783" s="29">
        <v>84</v>
      </c>
      <c r="E783" s="29">
        <v>769</v>
      </c>
      <c r="F783" s="29">
        <v>11788</v>
      </c>
      <c r="G783" s="29">
        <v>148</v>
      </c>
      <c r="H783" s="29">
        <v>1</v>
      </c>
      <c r="I783" s="29">
        <v>0.45921544209215398</v>
      </c>
      <c r="J783" s="29">
        <v>0.65379825653798196</v>
      </c>
      <c r="K783" s="29">
        <v>5.9853673723536698</v>
      </c>
      <c r="L783" s="29">
        <v>91.749688667496798</v>
      </c>
      <c r="M783" s="29">
        <v>1.1519302615192999</v>
      </c>
    </row>
    <row r="784" spans="1:13" x14ac:dyDescent="0.25">
      <c r="A784" t="s">
        <v>938</v>
      </c>
      <c r="B784" s="29">
        <v>1890</v>
      </c>
      <c r="C784" s="29">
        <v>1</v>
      </c>
      <c r="D784" s="29">
        <v>6</v>
      </c>
      <c r="E784" s="29">
        <v>138</v>
      </c>
      <c r="F784" s="29">
        <v>1707</v>
      </c>
      <c r="G784" s="29">
        <v>32</v>
      </c>
      <c r="H784" s="29">
        <v>6</v>
      </c>
      <c r="I784" s="29">
        <v>5.30785562632696E-2</v>
      </c>
      <c r="J784" s="29">
        <v>0.31847133757961699</v>
      </c>
      <c r="K784" s="29">
        <v>7.3248407643312099</v>
      </c>
      <c r="L784" s="29">
        <v>90.605095541401198</v>
      </c>
      <c r="M784" s="29">
        <v>1.6985138004246201</v>
      </c>
    </row>
    <row r="785" spans="1:13" x14ac:dyDescent="0.25">
      <c r="A785" t="s">
        <v>939</v>
      </c>
      <c r="B785" s="29">
        <v>28</v>
      </c>
      <c r="C785" s="29" t="s">
        <v>2072</v>
      </c>
      <c r="D785" s="29">
        <v>2</v>
      </c>
      <c r="E785" s="29">
        <v>24</v>
      </c>
      <c r="F785" s="29">
        <v>2</v>
      </c>
      <c r="G785" s="29" t="s">
        <v>2072</v>
      </c>
      <c r="H785" s="29" t="s">
        <v>2072</v>
      </c>
      <c r="I785" s="29" t="s">
        <v>2072</v>
      </c>
      <c r="J785" s="29">
        <v>7.1428571428571397</v>
      </c>
      <c r="K785" s="29">
        <v>85.714285714285694</v>
      </c>
      <c r="L785" s="29">
        <v>7.1428571428571397</v>
      </c>
      <c r="M785" s="29" t="s">
        <v>2072</v>
      </c>
    </row>
    <row r="786" spans="1:13" x14ac:dyDescent="0.25">
      <c r="A786" t="s">
        <v>940</v>
      </c>
      <c r="B786" s="29">
        <v>1862</v>
      </c>
      <c r="C786" s="29">
        <v>1</v>
      </c>
      <c r="D786" s="29">
        <v>4</v>
      </c>
      <c r="E786" s="29">
        <v>114</v>
      </c>
      <c r="F786" s="29">
        <v>1705</v>
      </c>
      <c r="G786" s="29">
        <v>32</v>
      </c>
      <c r="H786" s="29">
        <v>6</v>
      </c>
      <c r="I786" s="29">
        <v>5.38793103448275E-2</v>
      </c>
      <c r="J786" s="29">
        <v>0.21551724137931</v>
      </c>
      <c r="K786" s="29">
        <v>6.1422413793103399</v>
      </c>
      <c r="L786" s="29">
        <v>91.864224137931004</v>
      </c>
      <c r="M786" s="29">
        <v>1.72413793103448</v>
      </c>
    </row>
    <row r="787" spans="1:13" x14ac:dyDescent="0.25">
      <c r="A787" t="s">
        <v>941</v>
      </c>
      <c r="B787" s="29">
        <v>4214</v>
      </c>
      <c r="C787" s="29">
        <v>30</v>
      </c>
      <c r="D787" s="29">
        <v>52</v>
      </c>
      <c r="E787" s="29">
        <v>253</v>
      </c>
      <c r="F787" s="29">
        <v>3807</v>
      </c>
      <c r="G787" s="29">
        <v>72</v>
      </c>
      <c r="H787" s="29" t="s">
        <v>2072</v>
      </c>
      <c r="I787" s="29">
        <v>0.71191267204556197</v>
      </c>
      <c r="J787" s="29">
        <v>1.2339819648789701</v>
      </c>
      <c r="K787" s="29">
        <v>6.0037968675842404</v>
      </c>
      <c r="L787" s="29">
        <v>90.341718082581806</v>
      </c>
      <c r="M787" s="29">
        <v>1.7085904129093401</v>
      </c>
    </row>
    <row r="788" spans="1:13" x14ac:dyDescent="0.25">
      <c r="A788" t="s">
        <v>942</v>
      </c>
      <c r="B788" s="29">
        <v>128</v>
      </c>
      <c r="C788" s="29">
        <v>14</v>
      </c>
      <c r="D788" s="29">
        <v>18</v>
      </c>
      <c r="E788" s="29">
        <v>50</v>
      </c>
      <c r="F788" s="29">
        <v>46</v>
      </c>
      <c r="G788" s="29" t="s">
        <v>2072</v>
      </c>
      <c r="H788" s="29" t="s">
        <v>2072</v>
      </c>
      <c r="I788" s="29">
        <v>10.9375</v>
      </c>
      <c r="J788" s="29">
        <v>14.0625</v>
      </c>
      <c r="K788" s="29">
        <v>39.0625</v>
      </c>
      <c r="L788" s="29">
        <v>35.9375</v>
      </c>
      <c r="M788" s="29" t="s">
        <v>2072</v>
      </c>
    </row>
    <row r="789" spans="1:13" x14ac:dyDescent="0.25">
      <c r="A789" t="s">
        <v>943</v>
      </c>
      <c r="B789" s="29">
        <v>4086</v>
      </c>
      <c r="C789" s="29">
        <v>16</v>
      </c>
      <c r="D789" s="29">
        <v>34</v>
      </c>
      <c r="E789" s="29">
        <v>203</v>
      </c>
      <c r="F789" s="29">
        <v>3761</v>
      </c>
      <c r="G789" s="29">
        <v>72</v>
      </c>
      <c r="H789" s="29" t="s">
        <v>2072</v>
      </c>
      <c r="I789" s="29">
        <v>0.39158100832109599</v>
      </c>
      <c r="J789" s="29">
        <v>0.83210964268232901</v>
      </c>
      <c r="K789" s="29">
        <v>4.9681840430739097</v>
      </c>
      <c r="L789" s="29">
        <v>92.0460107684777</v>
      </c>
      <c r="M789" s="29">
        <v>1.7621145374449301</v>
      </c>
    </row>
    <row r="790" spans="1:13" x14ac:dyDescent="0.25">
      <c r="A790" t="s">
        <v>944</v>
      </c>
      <c r="B790" s="29">
        <v>8512</v>
      </c>
      <c r="C790" s="29">
        <v>40</v>
      </c>
      <c r="D790" s="29">
        <v>66</v>
      </c>
      <c r="E790" s="29">
        <v>535</v>
      </c>
      <c r="F790" s="29">
        <v>7696</v>
      </c>
      <c r="G790" s="29">
        <v>171</v>
      </c>
      <c r="H790" s="29">
        <v>4</v>
      </c>
      <c r="I790" s="29">
        <v>0.47014574518100599</v>
      </c>
      <c r="J790" s="29">
        <v>0.77574047954865999</v>
      </c>
      <c r="K790" s="29">
        <v>6.2881993417959503</v>
      </c>
      <c r="L790" s="29">
        <v>90.456041372825496</v>
      </c>
      <c r="M790" s="29">
        <v>2.0098730606488</v>
      </c>
    </row>
    <row r="791" spans="1:13" x14ac:dyDescent="0.25">
      <c r="A791" t="s">
        <v>945</v>
      </c>
      <c r="B791" s="29">
        <v>245</v>
      </c>
      <c r="C791" s="29">
        <v>9</v>
      </c>
      <c r="D791" s="29">
        <v>20</v>
      </c>
      <c r="E791" s="29">
        <v>134</v>
      </c>
      <c r="F791" s="29">
        <v>82</v>
      </c>
      <c r="G791" s="29" t="s">
        <v>2072</v>
      </c>
      <c r="H791" s="29" t="s">
        <v>2072</v>
      </c>
      <c r="I791" s="29">
        <v>3.6734693877550999</v>
      </c>
      <c r="J791" s="29">
        <v>8.1632653061224492</v>
      </c>
      <c r="K791" s="29">
        <v>54.6938775510204</v>
      </c>
      <c r="L791" s="29">
        <v>33.469387755101998</v>
      </c>
      <c r="M791" s="29" t="s">
        <v>2072</v>
      </c>
    </row>
    <row r="792" spans="1:13" x14ac:dyDescent="0.25">
      <c r="A792" t="s">
        <v>946</v>
      </c>
      <c r="B792" s="29">
        <v>8267</v>
      </c>
      <c r="C792" s="29">
        <v>31</v>
      </c>
      <c r="D792" s="29">
        <v>46</v>
      </c>
      <c r="E792" s="29">
        <v>401</v>
      </c>
      <c r="F792" s="29">
        <v>7614</v>
      </c>
      <c r="G792" s="29">
        <v>171</v>
      </c>
      <c r="H792" s="29">
        <v>4</v>
      </c>
      <c r="I792" s="29">
        <v>0.37516640445358801</v>
      </c>
      <c r="J792" s="29">
        <v>0.55669853564080796</v>
      </c>
      <c r="K792" s="29">
        <v>4.8529589737383496</v>
      </c>
      <c r="L792" s="29">
        <v>92.145709790632907</v>
      </c>
      <c r="M792" s="29">
        <v>2.0694662955342999</v>
      </c>
    </row>
    <row r="793" spans="1:13" x14ac:dyDescent="0.25">
      <c r="A793" t="s">
        <v>947</v>
      </c>
      <c r="B793" s="29">
        <v>143</v>
      </c>
      <c r="C793" s="29">
        <v>1</v>
      </c>
      <c r="D793" s="29">
        <v>1</v>
      </c>
      <c r="E793" s="29">
        <v>1</v>
      </c>
      <c r="F793" s="29">
        <v>138</v>
      </c>
      <c r="G793" s="29">
        <v>2</v>
      </c>
      <c r="H793" s="29" t="s">
        <v>2072</v>
      </c>
      <c r="I793" s="29">
        <v>0.69930069930069905</v>
      </c>
      <c r="J793" s="29">
        <v>0.69930069930069905</v>
      </c>
      <c r="K793" s="29">
        <v>0.69930069930069905</v>
      </c>
      <c r="L793" s="29">
        <v>96.503496503496507</v>
      </c>
      <c r="M793" s="29">
        <v>1.3986013986013901</v>
      </c>
    </row>
    <row r="794" spans="1:13" x14ac:dyDescent="0.25">
      <c r="A794" t="s">
        <v>948</v>
      </c>
      <c r="B794" s="29">
        <v>143</v>
      </c>
      <c r="C794" s="29">
        <v>1</v>
      </c>
      <c r="D794" s="29">
        <v>1</v>
      </c>
      <c r="E794" s="29">
        <v>1</v>
      </c>
      <c r="F794" s="29">
        <v>138</v>
      </c>
      <c r="G794" s="29">
        <v>2</v>
      </c>
      <c r="H794" s="29" t="s">
        <v>2072</v>
      </c>
      <c r="I794" s="29">
        <v>0.69930069930069905</v>
      </c>
      <c r="J794" s="29">
        <v>0.69930069930069905</v>
      </c>
      <c r="K794" s="29">
        <v>0.69930069930069905</v>
      </c>
      <c r="L794" s="29">
        <v>96.503496503496507</v>
      </c>
      <c r="M794" s="29">
        <v>1.3986013986013901</v>
      </c>
    </row>
    <row r="795" spans="1:13" x14ac:dyDescent="0.25">
      <c r="A795" t="s">
        <v>949</v>
      </c>
      <c r="B795" s="29">
        <v>85</v>
      </c>
      <c r="C795" s="29" t="s">
        <v>2072</v>
      </c>
      <c r="D795" s="29" t="s">
        <v>2072</v>
      </c>
      <c r="E795" s="29">
        <v>5</v>
      </c>
      <c r="F795" s="29">
        <v>79</v>
      </c>
      <c r="G795" s="29">
        <v>1</v>
      </c>
      <c r="H795" s="29" t="s">
        <v>2072</v>
      </c>
      <c r="I795" s="29" t="s">
        <v>2072</v>
      </c>
      <c r="J795" s="29" t="s">
        <v>2072</v>
      </c>
      <c r="K795" s="29">
        <v>5.8823529411764701</v>
      </c>
      <c r="L795" s="29">
        <v>92.941176470588204</v>
      </c>
      <c r="M795" s="29">
        <v>1.1764705882352899</v>
      </c>
    </row>
    <row r="796" spans="1:13" x14ac:dyDescent="0.25">
      <c r="A796" t="s">
        <v>950</v>
      </c>
      <c r="B796" s="29">
        <v>2</v>
      </c>
      <c r="C796" s="29" t="s">
        <v>2072</v>
      </c>
      <c r="D796" s="29" t="s">
        <v>2072</v>
      </c>
      <c r="E796" s="29">
        <v>2</v>
      </c>
      <c r="F796" s="29" t="s">
        <v>2072</v>
      </c>
      <c r="G796" s="29" t="s">
        <v>2072</v>
      </c>
      <c r="H796" s="29" t="s">
        <v>2072</v>
      </c>
      <c r="I796" s="29" t="s">
        <v>2072</v>
      </c>
      <c r="J796" s="29" t="s">
        <v>2072</v>
      </c>
      <c r="K796" s="29">
        <v>100</v>
      </c>
      <c r="L796" s="29" t="s">
        <v>2072</v>
      </c>
      <c r="M796" s="29" t="s">
        <v>2072</v>
      </c>
    </row>
    <row r="797" spans="1:13" x14ac:dyDescent="0.25">
      <c r="A797" t="s">
        <v>951</v>
      </c>
      <c r="B797" s="29">
        <v>83</v>
      </c>
      <c r="C797" s="29" t="s">
        <v>2072</v>
      </c>
      <c r="D797" s="29" t="s">
        <v>2072</v>
      </c>
      <c r="E797" s="29">
        <v>3</v>
      </c>
      <c r="F797" s="29">
        <v>79</v>
      </c>
      <c r="G797" s="29">
        <v>1</v>
      </c>
      <c r="H797" s="29" t="s">
        <v>2072</v>
      </c>
      <c r="I797" s="29" t="s">
        <v>2072</v>
      </c>
      <c r="J797" s="29" t="s">
        <v>2072</v>
      </c>
      <c r="K797" s="29">
        <v>3.6144578313253</v>
      </c>
      <c r="L797" s="29">
        <v>95.180722891566205</v>
      </c>
      <c r="M797" s="29">
        <v>1.2048192771084301</v>
      </c>
    </row>
    <row r="798" spans="1:13" x14ac:dyDescent="0.25">
      <c r="A798" t="s">
        <v>952</v>
      </c>
      <c r="B798" s="29">
        <v>3560</v>
      </c>
      <c r="C798" s="29">
        <v>17</v>
      </c>
      <c r="D798" s="29">
        <v>33</v>
      </c>
      <c r="E798" s="29">
        <v>268</v>
      </c>
      <c r="F798" s="29">
        <v>3159</v>
      </c>
      <c r="G798" s="29">
        <v>83</v>
      </c>
      <c r="H798" s="29" t="s">
        <v>2072</v>
      </c>
      <c r="I798" s="29">
        <v>0.47752808988764001</v>
      </c>
      <c r="J798" s="29">
        <v>0.92696629213483095</v>
      </c>
      <c r="K798" s="29">
        <v>7.5280898876404398</v>
      </c>
      <c r="L798" s="29">
        <v>88.735955056179705</v>
      </c>
      <c r="M798" s="29">
        <v>2.3314606741573001</v>
      </c>
    </row>
    <row r="799" spans="1:13" x14ac:dyDescent="0.25">
      <c r="A799" t="s">
        <v>953</v>
      </c>
      <c r="B799" s="29">
        <v>84</v>
      </c>
      <c r="C799" s="29">
        <v>3</v>
      </c>
      <c r="D799" s="29">
        <v>12</v>
      </c>
      <c r="E799" s="29">
        <v>52</v>
      </c>
      <c r="F799" s="29">
        <v>17</v>
      </c>
      <c r="G799" s="29" t="s">
        <v>2072</v>
      </c>
      <c r="H799" s="29" t="s">
        <v>2072</v>
      </c>
      <c r="I799" s="29">
        <v>3.5714285714285698</v>
      </c>
      <c r="J799" s="29">
        <v>14.285714285714199</v>
      </c>
      <c r="K799" s="29">
        <v>61.904761904761898</v>
      </c>
      <c r="L799" s="29">
        <v>20.238095238095202</v>
      </c>
      <c r="M799" s="29" t="s">
        <v>2072</v>
      </c>
    </row>
    <row r="800" spans="1:13" x14ac:dyDescent="0.25">
      <c r="A800" t="s">
        <v>954</v>
      </c>
      <c r="B800" s="29">
        <v>3476</v>
      </c>
      <c r="C800" s="29">
        <v>14</v>
      </c>
      <c r="D800" s="29">
        <v>21</v>
      </c>
      <c r="E800" s="29">
        <v>216</v>
      </c>
      <c r="F800" s="29">
        <v>3142</v>
      </c>
      <c r="G800" s="29">
        <v>83</v>
      </c>
      <c r="H800" s="29" t="s">
        <v>2072</v>
      </c>
      <c r="I800" s="29">
        <v>0.40276179516685801</v>
      </c>
      <c r="J800" s="29">
        <v>0.60414269275028698</v>
      </c>
      <c r="K800" s="29">
        <v>6.2140391254315297</v>
      </c>
      <c r="L800" s="29">
        <v>90.391254315304906</v>
      </c>
      <c r="M800" s="29">
        <v>2.3878020713463699</v>
      </c>
    </row>
    <row r="801" spans="1:13" x14ac:dyDescent="0.25">
      <c r="A801" t="s">
        <v>955</v>
      </c>
      <c r="B801" s="29">
        <v>157</v>
      </c>
      <c r="C801" s="29" t="s">
        <v>2072</v>
      </c>
      <c r="D801" s="29" t="s">
        <v>2072</v>
      </c>
      <c r="E801" s="29">
        <v>1</v>
      </c>
      <c r="F801" s="29">
        <v>156</v>
      </c>
      <c r="G801" s="29" t="s">
        <v>2072</v>
      </c>
      <c r="H801" s="29" t="s">
        <v>2072</v>
      </c>
      <c r="I801" s="29" t="s">
        <v>2072</v>
      </c>
      <c r="J801" s="29" t="s">
        <v>2072</v>
      </c>
      <c r="K801" s="29">
        <v>0.63694267515923497</v>
      </c>
      <c r="L801" s="29">
        <v>99.363057324840696</v>
      </c>
      <c r="M801" s="29" t="s">
        <v>2072</v>
      </c>
    </row>
    <row r="802" spans="1:13" x14ac:dyDescent="0.25">
      <c r="A802" t="s">
        <v>956</v>
      </c>
      <c r="B802" s="29">
        <v>157</v>
      </c>
      <c r="C802" s="29" t="s">
        <v>2072</v>
      </c>
      <c r="D802" s="29" t="s">
        <v>2072</v>
      </c>
      <c r="E802" s="29">
        <v>1</v>
      </c>
      <c r="F802" s="29">
        <v>156</v>
      </c>
      <c r="G802" s="29" t="s">
        <v>2072</v>
      </c>
      <c r="H802" s="29" t="s">
        <v>2072</v>
      </c>
      <c r="I802" s="29" t="s">
        <v>2072</v>
      </c>
      <c r="J802" s="29" t="s">
        <v>2072</v>
      </c>
      <c r="K802" s="29">
        <v>0.63694267515923497</v>
      </c>
      <c r="L802" s="29">
        <v>99.363057324840696</v>
      </c>
      <c r="M802" s="29" t="s">
        <v>2072</v>
      </c>
    </row>
    <row r="803" spans="1:13" x14ac:dyDescent="0.25">
      <c r="A803" t="s">
        <v>957</v>
      </c>
      <c r="B803" s="29">
        <v>47571</v>
      </c>
      <c r="C803" s="29">
        <v>210</v>
      </c>
      <c r="D803" s="29">
        <v>376</v>
      </c>
      <c r="E803" s="29">
        <v>3266</v>
      </c>
      <c r="F803" s="29">
        <v>42992</v>
      </c>
      <c r="G803" s="29">
        <v>709</v>
      </c>
      <c r="H803" s="29">
        <v>18</v>
      </c>
      <c r="I803" s="29">
        <v>0.44161251656046902</v>
      </c>
      <c r="J803" s="29">
        <v>0.79069669631779205</v>
      </c>
      <c r="K803" s="29">
        <v>6.8681260908880599</v>
      </c>
      <c r="L803" s="29">
        <v>90.408596723655705</v>
      </c>
      <c r="M803" s="29">
        <v>1.4909679725779601</v>
      </c>
    </row>
    <row r="804" spans="1:13" x14ac:dyDescent="0.25">
      <c r="A804" t="s">
        <v>958</v>
      </c>
      <c r="B804" s="29">
        <v>1250</v>
      </c>
      <c r="C804" s="29">
        <v>60</v>
      </c>
      <c r="D804" s="29">
        <v>109</v>
      </c>
      <c r="E804" s="29">
        <v>698</v>
      </c>
      <c r="F804" s="29">
        <v>383</v>
      </c>
      <c r="G804" s="29" t="s">
        <v>2072</v>
      </c>
      <c r="H804" s="29" t="s">
        <v>2072</v>
      </c>
      <c r="I804" s="29">
        <v>4.8</v>
      </c>
      <c r="J804" s="29">
        <v>8.7200000000000006</v>
      </c>
      <c r="K804" s="29">
        <v>55.84</v>
      </c>
      <c r="L804" s="29">
        <v>30.64</v>
      </c>
      <c r="M804" s="29" t="s">
        <v>2072</v>
      </c>
    </row>
    <row r="805" spans="1:13" x14ac:dyDescent="0.25">
      <c r="A805" t="s">
        <v>959</v>
      </c>
      <c r="B805" s="29">
        <v>46321</v>
      </c>
      <c r="C805" s="29">
        <v>150</v>
      </c>
      <c r="D805" s="29">
        <v>267</v>
      </c>
      <c r="E805" s="29">
        <v>2568</v>
      </c>
      <c r="F805" s="29">
        <v>42609</v>
      </c>
      <c r="G805" s="29">
        <v>709</v>
      </c>
      <c r="H805" s="29">
        <v>18</v>
      </c>
      <c r="I805" s="29">
        <v>0.32395309159233698</v>
      </c>
      <c r="J805" s="29">
        <v>0.57663650303435998</v>
      </c>
      <c r="K805" s="29">
        <v>5.5460769280608098</v>
      </c>
      <c r="L805" s="29">
        <v>92.022115197719302</v>
      </c>
      <c r="M805" s="29">
        <v>1.53121827959311</v>
      </c>
    </row>
    <row r="806" spans="1:13" x14ac:dyDescent="0.25">
      <c r="A806" t="s">
        <v>960</v>
      </c>
      <c r="B806" s="29">
        <v>226</v>
      </c>
      <c r="C806" s="29" t="s">
        <v>2072</v>
      </c>
      <c r="D806" s="29" t="s">
        <v>2072</v>
      </c>
      <c r="E806" s="29">
        <v>2</v>
      </c>
      <c r="F806" s="29">
        <v>213</v>
      </c>
      <c r="G806" s="29">
        <v>11</v>
      </c>
      <c r="H806" s="29" t="s">
        <v>2072</v>
      </c>
      <c r="I806" s="29" t="s">
        <v>2072</v>
      </c>
      <c r="J806" s="29" t="s">
        <v>2072</v>
      </c>
      <c r="K806" s="29">
        <v>0.88495575221238898</v>
      </c>
      <c r="L806" s="29">
        <v>94.247787610619397</v>
      </c>
      <c r="M806" s="29">
        <v>4.8672566371681398</v>
      </c>
    </row>
    <row r="807" spans="1:13" x14ac:dyDescent="0.25">
      <c r="A807" t="s">
        <v>1961</v>
      </c>
      <c r="B807" s="29">
        <v>2</v>
      </c>
      <c r="C807" s="29" t="s">
        <v>2072</v>
      </c>
      <c r="D807" s="29" t="s">
        <v>2072</v>
      </c>
      <c r="E807" s="29">
        <v>2</v>
      </c>
      <c r="F807" s="29" t="s">
        <v>2072</v>
      </c>
      <c r="G807" s="29" t="s">
        <v>2072</v>
      </c>
      <c r="H807" s="29" t="s">
        <v>2072</v>
      </c>
      <c r="I807" s="29" t="s">
        <v>2072</v>
      </c>
      <c r="J807" s="29" t="s">
        <v>2072</v>
      </c>
      <c r="K807" s="29">
        <v>100</v>
      </c>
      <c r="L807" s="29" t="s">
        <v>2072</v>
      </c>
      <c r="M807" s="29" t="s">
        <v>2072</v>
      </c>
    </row>
    <row r="808" spans="1:13" x14ac:dyDescent="0.25">
      <c r="A808" t="s">
        <v>961</v>
      </c>
      <c r="B808" s="29">
        <v>224</v>
      </c>
      <c r="C808" s="29" t="s">
        <v>2072</v>
      </c>
      <c r="D808" s="29" t="s">
        <v>2072</v>
      </c>
      <c r="E808" s="29" t="s">
        <v>2072</v>
      </c>
      <c r="F808" s="29">
        <v>213</v>
      </c>
      <c r="G808" s="29">
        <v>11</v>
      </c>
      <c r="H808" s="29" t="s">
        <v>2072</v>
      </c>
      <c r="I808" s="29" t="s">
        <v>2072</v>
      </c>
      <c r="J808" s="29" t="s">
        <v>2072</v>
      </c>
      <c r="K808" s="29" t="s">
        <v>2072</v>
      </c>
      <c r="L808" s="29">
        <v>95.089285714285694</v>
      </c>
      <c r="M808" s="29">
        <v>4.9107142857142803</v>
      </c>
    </row>
    <row r="809" spans="1:13" x14ac:dyDescent="0.25">
      <c r="A809" t="s">
        <v>962</v>
      </c>
      <c r="B809" s="29">
        <v>2690</v>
      </c>
      <c r="C809" s="29">
        <v>6</v>
      </c>
      <c r="D809" s="29">
        <v>33</v>
      </c>
      <c r="E809" s="29">
        <v>231</v>
      </c>
      <c r="F809" s="29">
        <v>2394</v>
      </c>
      <c r="G809" s="29">
        <v>26</v>
      </c>
      <c r="H809" s="29" t="s">
        <v>2072</v>
      </c>
      <c r="I809" s="29">
        <v>0.22304832713754599</v>
      </c>
      <c r="J809" s="29">
        <v>1.2267657992565</v>
      </c>
      <c r="K809" s="29">
        <v>8.5873605947955394</v>
      </c>
      <c r="L809" s="29">
        <v>88.996282527880993</v>
      </c>
      <c r="M809" s="29">
        <v>0.96654275092936803</v>
      </c>
    </row>
    <row r="810" spans="1:13" x14ac:dyDescent="0.25">
      <c r="A810" t="s">
        <v>963</v>
      </c>
      <c r="B810" s="29">
        <v>96</v>
      </c>
      <c r="C810" s="29" t="s">
        <v>2072</v>
      </c>
      <c r="D810" s="29">
        <v>6</v>
      </c>
      <c r="E810" s="29">
        <v>66</v>
      </c>
      <c r="F810" s="29">
        <v>24</v>
      </c>
      <c r="G810" s="29" t="s">
        <v>2072</v>
      </c>
      <c r="H810" s="29" t="s">
        <v>2072</v>
      </c>
      <c r="I810" s="29" t="s">
        <v>2072</v>
      </c>
      <c r="J810" s="29">
        <v>6.25</v>
      </c>
      <c r="K810" s="29">
        <v>68.75</v>
      </c>
      <c r="L810" s="29">
        <v>25</v>
      </c>
      <c r="M810" s="29" t="s">
        <v>2072</v>
      </c>
    </row>
    <row r="811" spans="1:13" x14ac:dyDescent="0.25">
      <c r="A811" t="s">
        <v>964</v>
      </c>
      <c r="B811" s="29">
        <v>2594</v>
      </c>
      <c r="C811" s="29">
        <v>6</v>
      </c>
      <c r="D811" s="29">
        <v>27</v>
      </c>
      <c r="E811" s="29">
        <v>165</v>
      </c>
      <c r="F811" s="29">
        <v>2370</v>
      </c>
      <c r="G811" s="29">
        <v>26</v>
      </c>
      <c r="H811" s="29" t="s">
        <v>2072</v>
      </c>
      <c r="I811" s="29">
        <v>0.23130300693909001</v>
      </c>
      <c r="J811" s="29">
        <v>1.0408635312259</v>
      </c>
      <c r="K811" s="29">
        <v>6.3608326908249797</v>
      </c>
      <c r="L811" s="29">
        <v>91.364687740940596</v>
      </c>
      <c r="M811" s="29">
        <v>1.0023130300693901</v>
      </c>
    </row>
    <row r="812" spans="1:13" x14ac:dyDescent="0.25">
      <c r="A812" t="s">
        <v>965</v>
      </c>
      <c r="B812" s="29">
        <v>670</v>
      </c>
      <c r="C812" s="29">
        <v>1</v>
      </c>
      <c r="D812" s="29">
        <v>2</v>
      </c>
      <c r="E812" s="29">
        <v>29</v>
      </c>
      <c r="F812" s="29">
        <v>628</v>
      </c>
      <c r="G812" s="29">
        <v>10</v>
      </c>
      <c r="H812" s="29" t="s">
        <v>2072</v>
      </c>
      <c r="I812" s="29">
        <v>0.14925373134328301</v>
      </c>
      <c r="J812" s="29">
        <v>0.29850746268656703</v>
      </c>
      <c r="K812" s="29">
        <v>4.3283582089552199</v>
      </c>
      <c r="L812" s="29">
        <v>93.731343283582007</v>
      </c>
      <c r="M812" s="29">
        <v>1.4925373134328299</v>
      </c>
    </row>
    <row r="813" spans="1:13" x14ac:dyDescent="0.25">
      <c r="A813" t="s">
        <v>966</v>
      </c>
      <c r="B813" s="29">
        <v>8</v>
      </c>
      <c r="C813" s="29" t="s">
        <v>2072</v>
      </c>
      <c r="D813" s="29" t="s">
        <v>2072</v>
      </c>
      <c r="E813" s="29">
        <v>2</v>
      </c>
      <c r="F813" s="29">
        <v>6</v>
      </c>
      <c r="G813" s="29" t="s">
        <v>2072</v>
      </c>
      <c r="H813" s="29" t="s">
        <v>2072</v>
      </c>
      <c r="I813" s="29" t="s">
        <v>2072</v>
      </c>
      <c r="J813" s="29" t="s">
        <v>2072</v>
      </c>
      <c r="K813" s="29">
        <v>25</v>
      </c>
      <c r="L813" s="29">
        <v>75</v>
      </c>
      <c r="M813" s="29" t="s">
        <v>2072</v>
      </c>
    </row>
    <row r="814" spans="1:13" x14ac:dyDescent="0.25">
      <c r="A814" t="s">
        <v>967</v>
      </c>
      <c r="B814" s="29">
        <v>662</v>
      </c>
      <c r="C814" s="29">
        <v>1</v>
      </c>
      <c r="D814" s="29">
        <v>2</v>
      </c>
      <c r="E814" s="29">
        <v>27</v>
      </c>
      <c r="F814" s="29">
        <v>622</v>
      </c>
      <c r="G814" s="29">
        <v>10</v>
      </c>
      <c r="H814" s="29" t="s">
        <v>2072</v>
      </c>
      <c r="I814" s="29">
        <v>0.15105740181268801</v>
      </c>
      <c r="J814" s="29">
        <v>0.30211480362537702</v>
      </c>
      <c r="K814" s="29">
        <v>4.0785498489425898</v>
      </c>
      <c r="L814" s="29">
        <v>93.957703927492403</v>
      </c>
      <c r="M814" s="29">
        <v>1.5105740181268801</v>
      </c>
    </row>
    <row r="815" spans="1:13" x14ac:dyDescent="0.25">
      <c r="A815" t="s">
        <v>968</v>
      </c>
      <c r="B815" s="29">
        <v>1074</v>
      </c>
      <c r="C815" s="29">
        <v>1</v>
      </c>
      <c r="D815" s="29" t="s">
        <v>2072</v>
      </c>
      <c r="E815" s="29">
        <v>78</v>
      </c>
      <c r="F815" s="29">
        <v>983</v>
      </c>
      <c r="G815" s="29">
        <v>12</v>
      </c>
      <c r="H815" s="29" t="s">
        <v>2072</v>
      </c>
      <c r="I815" s="29">
        <v>9.3109869646182494E-2</v>
      </c>
      <c r="J815" s="29" t="s">
        <v>2072</v>
      </c>
      <c r="K815" s="29">
        <v>7.2625698324022299</v>
      </c>
      <c r="L815" s="29">
        <v>91.527001862197395</v>
      </c>
      <c r="M815" s="29">
        <v>1.1173184357541801</v>
      </c>
    </row>
    <row r="816" spans="1:13" x14ac:dyDescent="0.25">
      <c r="A816" t="s">
        <v>969</v>
      </c>
      <c r="B816" s="29">
        <v>30</v>
      </c>
      <c r="C816" s="29" t="s">
        <v>2072</v>
      </c>
      <c r="D816" s="29" t="s">
        <v>2072</v>
      </c>
      <c r="E816" s="29">
        <v>20</v>
      </c>
      <c r="F816" s="29">
        <v>10</v>
      </c>
      <c r="G816" s="29" t="s">
        <v>2072</v>
      </c>
      <c r="H816" s="29" t="s">
        <v>2072</v>
      </c>
      <c r="I816" s="29" t="s">
        <v>2072</v>
      </c>
      <c r="J816" s="29" t="s">
        <v>2072</v>
      </c>
      <c r="K816" s="29">
        <v>66.6666666666666</v>
      </c>
      <c r="L816" s="29">
        <v>33.3333333333333</v>
      </c>
      <c r="M816" s="29" t="s">
        <v>2072</v>
      </c>
    </row>
    <row r="817" spans="1:13" x14ac:dyDescent="0.25">
      <c r="A817" t="s">
        <v>970</v>
      </c>
      <c r="B817" s="29">
        <v>1044</v>
      </c>
      <c r="C817" s="29">
        <v>1</v>
      </c>
      <c r="D817" s="29" t="s">
        <v>2072</v>
      </c>
      <c r="E817" s="29">
        <v>58</v>
      </c>
      <c r="F817" s="29">
        <v>973</v>
      </c>
      <c r="G817" s="29">
        <v>12</v>
      </c>
      <c r="H817" s="29" t="s">
        <v>2072</v>
      </c>
      <c r="I817" s="29">
        <v>9.5785440613026795E-2</v>
      </c>
      <c r="J817" s="29" t="s">
        <v>2072</v>
      </c>
      <c r="K817" s="29">
        <v>5.55555555555555</v>
      </c>
      <c r="L817" s="29">
        <v>93.199233716475007</v>
      </c>
      <c r="M817" s="29">
        <v>1.14942528735632</v>
      </c>
    </row>
    <row r="818" spans="1:13" x14ac:dyDescent="0.25">
      <c r="A818" t="s">
        <v>971</v>
      </c>
      <c r="B818" s="29">
        <v>2566</v>
      </c>
      <c r="C818" s="29">
        <v>2</v>
      </c>
      <c r="D818" s="29">
        <v>23</v>
      </c>
      <c r="E818" s="29">
        <v>152</v>
      </c>
      <c r="F818" s="29">
        <v>2374</v>
      </c>
      <c r="G818" s="29">
        <v>10</v>
      </c>
      <c r="H818" s="29">
        <v>5</v>
      </c>
      <c r="I818" s="29">
        <v>7.8094494338149106E-2</v>
      </c>
      <c r="J818" s="29">
        <v>0.89808668488871501</v>
      </c>
      <c r="K818" s="29">
        <v>5.9351815696993304</v>
      </c>
      <c r="L818" s="29">
        <v>92.698164779383006</v>
      </c>
      <c r="M818" s="29">
        <v>0.390472471690745</v>
      </c>
    </row>
    <row r="819" spans="1:13" x14ac:dyDescent="0.25">
      <c r="A819" t="s">
        <v>972</v>
      </c>
      <c r="B819" s="29">
        <v>72</v>
      </c>
      <c r="C819" s="29" t="s">
        <v>2072</v>
      </c>
      <c r="D819" s="29">
        <v>4</v>
      </c>
      <c r="E819" s="29">
        <v>40</v>
      </c>
      <c r="F819" s="29">
        <v>28</v>
      </c>
      <c r="G819" s="29" t="s">
        <v>2072</v>
      </c>
      <c r="H819" s="29" t="s">
        <v>2072</v>
      </c>
      <c r="I819" s="29" t="s">
        <v>2072</v>
      </c>
      <c r="J819" s="29">
        <v>5.55555555555555</v>
      </c>
      <c r="K819" s="29">
        <v>55.5555555555555</v>
      </c>
      <c r="L819" s="29">
        <v>38.8888888888888</v>
      </c>
      <c r="M819" s="29" t="s">
        <v>2072</v>
      </c>
    </row>
    <row r="820" spans="1:13" x14ac:dyDescent="0.25">
      <c r="A820" t="s">
        <v>973</v>
      </c>
      <c r="B820" s="29">
        <v>2494</v>
      </c>
      <c r="C820" s="29">
        <v>2</v>
      </c>
      <c r="D820" s="29">
        <v>19</v>
      </c>
      <c r="E820" s="29">
        <v>112</v>
      </c>
      <c r="F820" s="29">
        <v>2346</v>
      </c>
      <c r="G820" s="29">
        <v>10</v>
      </c>
      <c r="H820" s="29">
        <v>5</v>
      </c>
      <c r="I820" s="29">
        <v>8.0353555644837205E-2</v>
      </c>
      <c r="J820" s="29">
        <v>0.76335877862595403</v>
      </c>
      <c r="K820" s="29">
        <v>4.4997991161108803</v>
      </c>
      <c r="L820" s="29">
        <v>94.254720771394105</v>
      </c>
      <c r="M820" s="29">
        <v>0.40176777822418602</v>
      </c>
    </row>
    <row r="821" spans="1:13" x14ac:dyDescent="0.25">
      <c r="A821" t="s">
        <v>974</v>
      </c>
      <c r="B821" s="29">
        <v>2772</v>
      </c>
      <c r="C821" s="29">
        <v>6</v>
      </c>
      <c r="D821" s="29">
        <v>32</v>
      </c>
      <c r="E821" s="29">
        <v>216</v>
      </c>
      <c r="F821" s="29">
        <v>2500</v>
      </c>
      <c r="G821" s="29">
        <v>18</v>
      </c>
      <c r="H821" s="29" t="s">
        <v>2072</v>
      </c>
      <c r="I821" s="29">
        <v>0.216450216450216</v>
      </c>
      <c r="J821" s="29">
        <v>1.1544011544011501</v>
      </c>
      <c r="K821" s="29">
        <v>7.7922077922077904</v>
      </c>
      <c r="L821" s="29">
        <v>90.187590187590104</v>
      </c>
      <c r="M821" s="29">
        <v>0.64935064935064901</v>
      </c>
    </row>
    <row r="822" spans="1:13" x14ac:dyDescent="0.25">
      <c r="A822" t="s">
        <v>975</v>
      </c>
      <c r="B822" s="29">
        <v>70</v>
      </c>
      <c r="C822" s="29" t="s">
        <v>2072</v>
      </c>
      <c r="D822" s="29">
        <v>4</v>
      </c>
      <c r="E822" s="29">
        <v>46</v>
      </c>
      <c r="F822" s="29">
        <v>20</v>
      </c>
      <c r="G822" s="29" t="s">
        <v>2072</v>
      </c>
      <c r="H822" s="29" t="s">
        <v>2072</v>
      </c>
      <c r="I822" s="29" t="s">
        <v>2072</v>
      </c>
      <c r="J822" s="29">
        <v>5.71428571428571</v>
      </c>
      <c r="K822" s="29">
        <v>65.714285714285694</v>
      </c>
      <c r="L822" s="29">
        <v>28.571428571428498</v>
      </c>
      <c r="M822" s="29" t="s">
        <v>2072</v>
      </c>
    </row>
    <row r="823" spans="1:13" x14ac:dyDescent="0.25">
      <c r="A823" t="s">
        <v>976</v>
      </c>
      <c r="B823" s="29">
        <v>2702</v>
      </c>
      <c r="C823" s="29">
        <v>6</v>
      </c>
      <c r="D823" s="29">
        <v>28</v>
      </c>
      <c r="E823" s="29">
        <v>170</v>
      </c>
      <c r="F823" s="29">
        <v>2480</v>
      </c>
      <c r="G823" s="29">
        <v>18</v>
      </c>
      <c r="H823" s="29" t="s">
        <v>2072</v>
      </c>
      <c r="I823" s="29">
        <v>0.22205773501110199</v>
      </c>
      <c r="J823" s="29">
        <v>1.03626943005181</v>
      </c>
      <c r="K823" s="29">
        <v>6.2916358253145797</v>
      </c>
      <c r="L823" s="29">
        <v>91.783863804589103</v>
      </c>
      <c r="M823" s="29">
        <v>0.66617320503330801</v>
      </c>
    </row>
    <row r="824" spans="1:13" x14ac:dyDescent="0.25">
      <c r="A824" t="s">
        <v>977</v>
      </c>
      <c r="B824" s="29">
        <v>4763</v>
      </c>
      <c r="C824" s="29">
        <v>13</v>
      </c>
      <c r="D824" s="29">
        <v>32</v>
      </c>
      <c r="E824" s="29">
        <v>396</v>
      </c>
      <c r="F824" s="29">
        <v>4227</v>
      </c>
      <c r="G824" s="29">
        <v>88</v>
      </c>
      <c r="H824" s="29">
        <v>7</v>
      </c>
      <c r="I824" s="29">
        <v>0.27333894028595401</v>
      </c>
      <c r="J824" s="29">
        <v>0.67283431455004195</v>
      </c>
      <c r="K824" s="29">
        <v>8.3263246425567701</v>
      </c>
      <c r="L824" s="29">
        <v>88.877207737594603</v>
      </c>
      <c r="M824" s="29">
        <v>1.85029436501261</v>
      </c>
    </row>
    <row r="825" spans="1:13" x14ac:dyDescent="0.25">
      <c r="A825" t="s">
        <v>978</v>
      </c>
      <c r="B825" s="29">
        <v>149</v>
      </c>
      <c r="C825" s="29">
        <v>1</v>
      </c>
      <c r="D825" s="29">
        <v>8</v>
      </c>
      <c r="E825" s="29">
        <v>109</v>
      </c>
      <c r="F825" s="29">
        <v>26</v>
      </c>
      <c r="G825" s="29" t="s">
        <v>2072</v>
      </c>
      <c r="H825" s="29">
        <v>5</v>
      </c>
      <c r="I825" s="29">
        <v>0.69444444444444398</v>
      </c>
      <c r="J825" s="29">
        <v>5.55555555555555</v>
      </c>
      <c r="K825" s="29">
        <v>75.6944444444444</v>
      </c>
      <c r="L825" s="29">
        <v>18.0555555555555</v>
      </c>
      <c r="M825" s="29" t="s">
        <v>2072</v>
      </c>
    </row>
    <row r="826" spans="1:13" x14ac:dyDescent="0.25">
      <c r="A826" t="s">
        <v>979</v>
      </c>
      <c r="B826" s="29">
        <v>4614</v>
      </c>
      <c r="C826" s="29">
        <v>12</v>
      </c>
      <c r="D826" s="29">
        <v>24</v>
      </c>
      <c r="E826" s="29">
        <v>287</v>
      </c>
      <c r="F826" s="29">
        <v>4201</v>
      </c>
      <c r="G826" s="29">
        <v>88</v>
      </c>
      <c r="H826" s="29">
        <v>2</v>
      </c>
      <c r="I826" s="29">
        <v>0.26019080659150001</v>
      </c>
      <c r="J826" s="29">
        <v>0.52038161318300002</v>
      </c>
      <c r="K826" s="29">
        <v>6.2228967909800499</v>
      </c>
      <c r="L826" s="29">
        <v>91.088464874241097</v>
      </c>
      <c r="M826" s="29">
        <v>1.90806591500433</v>
      </c>
    </row>
    <row r="827" spans="1:13" x14ac:dyDescent="0.25">
      <c r="A827" t="s">
        <v>980</v>
      </c>
      <c r="B827" s="29">
        <v>12934</v>
      </c>
      <c r="C827" s="29">
        <v>58</v>
      </c>
      <c r="D827" s="29">
        <v>104</v>
      </c>
      <c r="E827" s="29">
        <v>982</v>
      </c>
      <c r="F827" s="29">
        <v>11729</v>
      </c>
      <c r="G827" s="29">
        <v>61</v>
      </c>
      <c r="H827" s="29" t="s">
        <v>2072</v>
      </c>
      <c r="I827" s="29">
        <v>0.44843049327354201</v>
      </c>
      <c r="J827" s="29">
        <v>0.80408226380083503</v>
      </c>
      <c r="K827" s="29">
        <v>7.5923921447348004</v>
      </c>
      <c r="L827" s="29">
        <v>90.683469924230707</v>
      </c>
      <c r="M827" s="29">
        <v>0.471625173960105</v>
      </c>
    </row>
    <row r="828" spans="1:13" x14ac:dyDescent="0.25">
      <c r="A828" t="s">
        <v>981</v>
      </c>
      <c r="B828" s="29">
        <v>370</v>
      </c>
      <c r="C828" s="29">
        <v>7</v>
      </c>
      <c r="D828" s="29">
        <v>38</v>
      </c>
      <c r="E828" s="29">
        <v>193</v>
      </c>
      <c r="F828" s="29">
        <v>132</v>
      </c>
      <c r="G828" s="29" t="s">
        <v>2072</v>
      </c>
      <c r="H828" s="29" t="s">
        <v>2072</v>
      </c>
      <c r="I828" s="29">
        <v>1.8918918918918901</v>
      </c>
      <c r="J828" s="29">
        <v>10.270270270270199</v>
      </c>
      <c r="K828" s="29">
        <v>52.162162162162097</v>
      </c>
      <c r="L828" s="29">
        <v>35.675675675675599</v>
      </c>
      <c r="M828" s="29" t="s">
        <v>2072</v>
      </c>
    </row>
    <row r="829" spans="1:13" x14ac:dyDescent="0.25">
      <c r="A829" t="s">
        <v>982</v>
      </c>
      <c r="B829" s="29">
        <v>12564</v>
      </c>
      <c r="C829" s="29">
        <v>51</v>
      </c>
      <c r="D829" s="29">
        <v>66</v>
      </c>
      <c r="E829" s="29">
        <v>789</v>
      </c>
      <c r="F829" s="29">
        <v>11597</v>
      </c>
      <c r="G829" s="29">
        <v>61</v>
      </c>
      <c r="H829" s="29" t="s">
        <v>2072</v>
      </c>
      <c r="I829" s="29">
        <v>0.40592168099331399</v>
      </c>
      <c r="J829" s="29">
        <v>0.52531041069722995</v>
      </c>
      <c r="K829" s="29">
        <v>6.2798471824259696</v>
      </c>
      <c r="L829" s="29">
        <v>92.303406558420804</v>
      </c>
      <c r="M829" s="29">
        <v>0.48551416746259102</v>
      </c>
    </row>
    <row r="830" spans="1:13" x14ac:dyDescent="0.25">
      <c r="A830" t="s">
        <v>983</v>
      </c>
      <c r="B830" s="29">
        <v>1886</v>
      </c>
      <c r="C830" s="29">
        <v>4</v>
      </c>
      <c r="D830" s="29">
        <v>12</v>
      </c>
      <c r="E830" s="29">
        <v>157</v>
      </c>
      <c r="F830" s="29">
        <v>1688</v>
      </c>
      <c r="G830" s="29">
        <v>25</v>
      </c>
      <c r="H830" s="29" t="s">
        <v>2072</v>
      </c>
      <c r="I830" s="29">
        <v>0.21208907741251301</v>
      </c>
      <c r="J830" s="29">
        <v>0.636267232237539</v>
      </c>
      <c r="K830" s="29">
        <v>8.3244962884411393</v>
      </c>
      <c r="L830" s="29">
        <v>89.501590668080496</v>
      </c>
      <c r="M830" s="29">
        <v>1.3255567338281999</v>
      </c>
    </row>
    <row r="831" spans="1:13" x14ac:dyDescent="0.25">
      <c r="A831" t="s">
        <v>984</v>
      </c>
      <c r="B831" s="29">
        <v>55</v>
      </c>
      <c r="C831" s="29">
        <v>1</v>
      </c>
      <c r="D831" s="29">
        <v>4</v>
      </c>
      <c r="E831" s="29">
        <v>36</v>
      </c>
      <c r="F831" s="29">
        <v>14</v>
      </c>
      <c r="G831" s="29" t="s">
        <v>2072</v>
      </c>
      <c r="H831" s="29" t="s">
        <v>2072</v>
      </c>
      <c r="I831" s="29">
        <v>1.8181818181818099</v>
      </c>
      <c r="J831" s="29">
        <v>7.2727272727272698</v>
      </c>
      <c r="K831" s="29">
        <v>65.454545454545396</v>
      </c>
      <c r="L831" s="29">
        <v>25.4545454545454</v>
      </c>
      <c r="M831" s="29" t="s">
        <v>2072</v>
      </c>
    </row>
    <row r="832" spans="1:13" x14ac:dyDescent="0.25">
      <c r="A832" t="s">
        <v>985</v>
      </c>
      <c r="B832" s="29">
        <v>1831</v>
      </c>
      <c r="C832" s="29">
        <v>3</v>
      </c>
      <c r="D832" s="29">
        <v>8</v>
      </c>
      <c r="E832" s="29">
        <v>121</v>
      </c>
      <c r="F832" s="29">
        <v>1674</v>
      </c>
      <c r="G832" s="29">
        <v>25</v>
      </c>
      <c r="H832" s="29" t="s">
        <v>2072</v>
      </c>
      <c r="I832" s="29">
        <v>0.16384489350081899</v>
      </c>
      <c r="J832" s="29">
        <v>0.43691971600218399</v>
      </c>
      <c r="K832" s="29">
        <v>6.60841070453304</v>
      </c>
      <c r="L832" s="29">
        <v>91.425450573457098</v>
      </c>
      <c r="M832" s="29">
        <v>1.3653741125068199</v>
      </c>
    </row>
    <row r="833" spans="1:13" x14ac:dyDescent="0.25">
      <c r="A833" t="s">
        <v>986</v>
      </c>
      <c r="B833" s="29">
        <v>4040</v>
      </c>
      <c r="C833" s="29">
        <v>17</v>
      </c>
      <c r="D833" s="29">
        <v>49</v>
      </c>
      <c r="E833" s="29">
        <v>232</v>
      </c>
      <c r="F833" s="29">
        <v>3688</v>
      </c>
      <c r="G833" s="29">
        <v>54</v>
      </c>
      <c r="H833" s="29" t="s">
        <v>2072</v>
      </c>
      <c r="I833" s="29">
        <v>0.42079207920792</v>
      </c>
      <c r="J833" s="29">
        <v>1.21287128712871</v>
      </c>
      <c r="K833" s="29">
        <v>5.7425742574257397</v>
      </c>
      <c r="L833" s="29">
        <v>91.287128712871294</v>
      </c>
      <c r="M833" s="29">
        <v>1.33663366336633</v>
      </c>
    </row>
    <row r="834" spans="1:13" x14ac:dyDescent="0.25">
      <c r="A834" t="s">
        <v>987</v>
      </c>
      <c r="B834" s="29">
        <v>99</v>
      </c>
      <c r="C834" s="29">
        <v>4</v>
      </c>
      <c r="D834" s="29">
        <v>16</v>
      </c>
      <c r="E834" s="29">
        <v>41</v>
      </c>
      <c r="F834" s="29">
        <v>38</v>
      </c>
      <c r="G834" s="29" t="s">
        <v>2072</v>
      </c>
      <c r="H834" s="29" t="s">
        <v>2072</v>
      </c>
      <c r="I834" s="29">
        <v>4.0404040404040398</v>
      </c>
      <c r="J834" s="29">
        <v>16.161616161616099</v>
      </c>
      <c r="K834" s="29">
        <v>41.414141414141397</v>
      </c>
      <c r="L834" s="29">
        <v>38.383838383838302</v>
      </c>
      <c r="M834" s="29" t="s">
        <v>2072</v>
      </c>
    </row>
    <row r="835" spans="1:13" x14ac:dyDescent="0.25">
      <c r="A835" t="s">
        <v>988</v>
      </c>
      <c r="B835" s="29">
        <v>3941</v>
      </c>
      <c r="C835" s="29">
        <v>13</v>
      </c>
      <c r="D835" s="29">
        <v>33</v>
      </c>
      <c r="E835" s="29">
        <v>191</v>
      </c>
      <c r="F835" s="29">
        <v>3650</v>
      </c>
      <c r="G835" s="29">
        <v>54</v>
      </c>
      <c r="H835" s="29" t="s">
        <v>2072</v>
      </c>
      <c r="I835" s="29">
        <v>0.32986551636640399</v>
      </c>
      <c r="J835" s="29">
        <v>0.83735092616087203</v>
      </c>
      <c r="K835" s="29">
        <v>4.8464856635371696</v>
      </c>
      <c r="L835" s="29">
        <v>92.616087287490402</v>
      </c>
      <c r="M835" s="29">
        <v>1.3702106064450601</v>
      </c>
    </row>
    <row r="836" spans="1:13" x14ac:dyDescent="0.25">
      <c r="A836" t="s">
        <v>989</v>
      </c>
      <c r="B836" s="29">
        <v>7885</v>
      </c>
      <c r="C836" s="29">
        <v>42</v>
      </c>
      <c r="D836" s="29">
        <v>51</v>
      </c>
      <c r="E836" s="29">
        <v>505</v>
      </c>
      <c r="F836" s="29">
        <v>7166</v>
      </c>
      <c r="G836" s="29">
        <v>120</v>
      </c>
      <c r="H836" s="29">
        <v>1</v>
      </c>
      <c r="I836" s="29">
        <v>0.53272450532724502</v>
      </c>
      <c r="J836" s="29">
        <v>0.64687975646879703</v>
      </c>
      <c r="K836" s="29">
        <v>6.4053779807204396</v>
      </c>
      <c r="L836" s="29">
        <v>90.892947742262805</v>
      </c>
      <c r="M836" s="29">
        <v>1.5220700152207001</v>
      </c>
    </row>
    <row r="837" spans="1:13" x14ac:dyDescent="0.25">
      <c r="A837" t="s">
        <v>990</v>
      </c>
      <c r="B837" s="29">
        <v>245</v>
      </c>
      <c r="C837" s="29">
        <v>13</v>
      </c>
      <c r="D837" s="29">
        <v>15</v>
      </c>
      <c r="E837" s="29">
        <v>131</v>
      </c>
      <c r="F837" s="29">
        <v>86</v>
      </c>
      <c r="G837" s="29" t="s">
        <v>2072</v>
      </c>
      <c r="H837" s="29" t="s">
        <v>2072</v>
      </c>
      <c r="I837" s="29">
        <v>5.3061224489795897</v>
      </c>
      <c r="J837" s="29">
        <v>6.1224489795918302</v>
      </c>
      <c r="K837" s="29">
        <v>53.469387755101998</v>
      </c>
      <c r="L837" s="29">
        <v>35.1020408163265</v>
      </c>
      <c r="M837" s="29" t="s">
        <v>2072</v>
      </c>
    </row>
    <row r="838" spans="1:13" x14ac:dyDescent="0.25">
      <c r="A838" t="s">
        <v>991</v>
      </c>
      <c r="B838" s="29">
        <v>7640</v>
      </c>
      <c r="C838" s="29">
        <v>29</v>
      </c>
      <c r="D838" s="29">
        <v>36</v>
      </c>
      <c r="E838" s="29">
        <v>374</v>
      </c>
      <c r="F838" s="29">
        <v>7080</v>
      </c>
      <c r="G838" s="29">
        <v>120</v>
      </c>
      <c r="H838" s="29">
        <v>1</v>
      </c>
      <c r="I838" s="29">
        <v>0.37963084173321099</v>
      </c>
      <c r="J838" s="29">
        <v>0.47126587249640001</v>
      </c>
      <c r="K838" s="29">
        <v>4.8959287864903702</v>
      </c>
      <c r="L838" s="29">
        <v>92.682288257625302</v>
      </c>
      <c r="M838" s="29">
        <v>1.5708862416546601</v>
      </c>
    </row>
    <row r="839" spans="1:13" x14ac:dyDescent="0.25">
      <c r="A839" t="s">
        <v>992</v>
      </c>
      <c r="B839" s="29">
        <v>124</v>
      </c>
      <c r="C839" s="29" t="s">
        <v>2072</v>
      </c>
      <c r="D839" s="29" t="s">
        <v>2072</v>
      </c>
      <c r="E839" s="29">
        <v>3</v>
      </c>
      <c r="F839" s="29">
        <v>120</v>
      </c>
      <c r="G839" s="29">
        <v>1</v>
      </c>
      <c r="H839" s="29" t="s">
        <v>2072</v>
      </c>
      <c r="I839" s="29" t="s">
        <v>2072</v>
      </c>
      <c r="J839" s="29" t="s">
        <v>2072</v>
      </c>
      <c r="K839" s="29">
        <v>2.4193548387096699</v>
      </c>
      <c r="L839" s="29">
        <v>96.774193548387103</v>
      </c>
      <c r="M839" s="29">
        <v>0.80645161290322498</v>
      </c>
    </row>
    <row r="840" spans="1:13" x14ac:dyDescent="0.25">
      <c r="A840" t="s">
        <v>993</v>
      </c>
      <c r="B840" s="29">
        <v>124</v>
      </c>
      <c r="C840" s="29" t="s">
        <v>2072</v>
      </c>
      <c r="D840" s="29" t="s">
        <v>2072</v>
      </c>
      <c r="E840" s="29">
        <v>3</v>
      </c>
      <c r="F840" s="29">
        <v>120</v>
      </c>
      <c r="G840" s="29">
        <v>1</v>
      </c>
      <c r="H840" s="29" t="s">
        <v>2072</v>
      </c>
      <c r="I840" s="29" t="s">
        <v>2072</v>
      </c>
      <c r="J840" s="29" t="s">
        <v>2072</v>
      </c>
      <c r="K840" s="29">
        <v>2.4193548387096699</v>
      </c>
      <c r="L840" s="29">
        <v>96.774193548387103</v>
      </c>
      <c r="M840" s="29">
        <v>0.80645161290322498</v>
      </c>
    </row>
    <row r="841" spans="1:13" x14ac:dyDescent="0.25">
      <c r="A841" t="s">
        <v>994</v>
      </c>
      <c r="B841" s="29">
        <v>101</v>
      </c>
      <c r="C841" s="29" t="s">
        <v>2072</v>
      </c>
      <c r="D841" s="29" t="s">
        <v>2072</v>
      </c>
      <c r="E841" s="29">
        <v>5</v>
      </c>
      <c r="F841" s="29">
        <v>95</v>
      </c>
      <c r="G841" s="29">
        <v>1</v>
      </c>
      <c r="H841" s="29" t="s">
        <v>2072</v>
      </c>
      <c r="I841" s="29" t="s">
        <v>2072</v>
      </c>
      <c r="J841" s="29" t="s">
        <v>2072</v>
      </c>
      <c r="K841" s="29">
        <v>4.9504950495049496</v>
      </c>
      <c r="L841" s="29">
        <v>94.059405940594004</v>
      </c>
      <c r="M841" s="29">
        <v>0.99009900990098998</v>
      </c>
    </row>
    <row r="842" spans="1:13" x14ac:dyDescent="0.25">
      <c r="A842" t="s">
        <v>995</v>
      </c>
      <c r="B842" s="29">
        <v>101</v>
      </c>
      <c r="C842" s="29" t="s">
        <v>2072</v>
      </c>
      <c r="D842" s="29" t="s">
        <v>2072</v>
      </c>
      <c r="E842" s="29">
        <v>5</v>
      </c>
      <c r="F842" s="29">
        <v>95</v>
      </c>
      <c r="G842" s="29">
        <v>1</v>
      </c>
      <c r="H842" s="29" t="s">
        <v>2072</v>
      </c>
      <c r="I842" s="29" t="s">
        <v>2072</v>
      </c>
      <c r="J842" s="29" t="s">
        <v>2072</v>
      </c>
      <c r="K842" s="29">
        <v>4.9504950495049496</v>
      </c>
      <c r="L842" s="29">
        <v>94.059405940594004</v>
      </c>
      <c r="M842" s="29">
        <v>0.99009900990098998</v>
      </c>
    </row>
    <row r="843" spans="1:13" x14ac:dyDescent="0.25">
      <c r="A843" t="s">
        <v>996</v>
      </c>
      <c r="B843" s="29">
        <v>3381</v>
      </c>
      <c r="C843" s="29">
        <v>18</v>
      </c>
      <c r="D843" s="29">
        <v>37</v>
      </c>
      <c r="E843" s="29">
        <v>253</v>
      </c>
      <c r="F843" s="29">
        <v>3020</v>
      </c>
      <c r="G843" s="29">
        <v>53</v>
      </c>
      <c r="H843" s="29" t="s">
        <v>2072</v>
      </c>
      <c r="I843" s="29">
        <v>0.53238686779059397</v>
      </c>
      <c r="J843" s="29">
        <v>1.0943507837917701</v>
      </c>
      <c r="K843" s="29">
        <v>7.4829931972789101</v>
      </c>
      <c r="L843" s="29">
        <v>89.322685595977504</v>
      </c>
      <c r="M843" s="29">
        <v>1.5675835551611901</v>
      </c>
    </row>
    <row r="844" spans="1:13" x14ac:dyDescent="0.25">
      <c r="A844" t="s">
        <v>997</v>
      </c>
      <c r="B844" s="29">
        <v>97</v>
      </c>
      <c r="C844" s="29">
        <v>2</v>
      </c>
      <c r="D844" s="29">
        <v>13</v>
      </c>
      <c r="E844" s="29">
        <v>54</v>
      </c>
      <c r="F844" s="29">
        <v>28</v>
      </c>
      <c r="G844" s="29" t="s">
        <v>2072</v>
      </c>
      <c r="H844" s="29" t="s">
        <v>2072</v>
      </c>
      <c r="I844" s="29">
        <v>2.0618556701030899</v>
      </c>
      <c r="J844" s="29">
        <v>13.4020618556701</v>
      </c>
      <c r="K844" s="29">
        <v>55.670103092783499</v>
      </c>
      <c r="L844" s="29">
        <v>28.8659793814432</v>
      </c>
      <c r="M844" s="29" t="s">
        <v>2072</v>
      </c>
    </row>
    <row r="845" spans="1:13" x14ac:dyDescent="0.25">
      <c r="A845" t="s">
        <v>998</v>
      </c>
      <c r="B845" s="29">
        <v>3284</v>
      </c>
      <c r="C845" s="29">
        <v>16</v>
      </c>
      <c r="D845" s="29">
        <v>24</v>
      </c>
      <c r="E845" s="29">
        <v>199</v>
      </c>
      <c r="F845" s="29">
        <v>2992</v>
      </c>
      <c r="G845" s="29">
        <v>53</v>
      </c>
      <c r="H845" s="29" t="s">
        <v>2072</v>
      </c>
      <c r="I845" s="29">
        <v>0.487210718635809</v>
      </c>
      <c r="J845" s="29">
        <v>0.73081607795371495</v>
      </c>
      <c r="K845" s="29">
        <v>6.0596833130328802</v>
      </c>
      <c r="L845" s="29">
        <v>91.108404384896403</v>
      </c>
      <c r="M845" s="29">
        <v>1.6138855054811201</v>
      </c>
    </row>
    <row r="846" spans="1:13" x14ac:dyDescent="0.25">
      <c r="A846" t="s">
        <v>999</v>
      </c>
      <c r="B846" s="29">
        <v>120</v>
      </c>
      <c r="C846" s="29">
        <v>1</v>
      </c>
      <c r="D846" s="29" t="s">
        <v>2072</v>
      </c>
      <c r="E846" s="29">
        <v>1</v>
      </c>
      <c r="F846" s="29">
        <v>116</v>
      </c>
      <c r="G846" s="29">
        <v>2</v>
      </c>
      <c r="H846" s="29" t="s">
        <v>2072</v>
      </c>
      <c r="I846" s="29">
        <v>0.83333333333333304</v>
      </c>
      <c r="J846" s="29" t="s">
        <v>2072</v>
      </c>
      <c r="K846" s="29">
        <v>0.83333333333333304</v>
      </c>
      <c r="L846" s="29">
        <v>96.6666666666666</v>
      </c>
      <c r="M846" s="29">
        <v>1.6666666666666601</v>
      </c>
    </row>
    <row r="847" spans="1:13" x14ac:dyDescent="0.25">
      <c r="A847" t="s">
        <v>1000</v>
      </c>
      <c r="B847" s="29">
        <v>120</v>
      </c>
      <c r="C847" s="29">
        <v>1</v>
      </c>
      <c r="D847" s="29" t="s">
        <v>2072</v>
      </c>
      <c r="E847" s="29">
        <v>1</v>
      </c>
      <c r="F847" s="29">
        <v>116</v>
      </c>
      <c r="G847" s="29">
        <v>2</v>
      </c>
      <c r="H847" s="29" t="s">
        <v>2072</v>
      </c>
      <c r="I847" s="29">
        <v>0.83333333333333304</v>
      </c>
      <c r="J847" s="29" t="s">
        <v>2072</v>
      </c>
      <c r="K847" s="29">
        <v>0.83333333333333304</v>
      </c>
      <c r="L847" s="29">
        <v>96.6666666666666</v>
      </c>
      <c r="M847" s="29">
        <v>1.6666666666666601</v>
      </c>
    </row>
    <row r="848" spans="1:13" x14ac:dyDescent="0.25">
      <c r="A848" t="s">
        <v>1001</v>
      </c>
      <c r="B848" s="29">
        <v>45217</v>
      </c>
      <c r="C848" s="29">
        <v>169</v>
      </c>
      <c r="D848" s="29">
        <v>375</v>
      </c>
      <c r="E848" s="29">
        <v>3240</v>
      </c>
      <c r="F848" s="29">
        <v>40931</v>
      </c>
      <c r="G848" s="29">
        <v>489</v>
      </c>
      <c r="H848" s="29">
        <v>13</v>
      </c>
      <c r="I848" s="29">
        <v>0.37386072029023898</v>
      </c>
      <c r="J848" s="29">
        <v>0.829572604194319</v>
      </c>
      <c r="K848" s="29">
        <v>7.1675073002389098</v>
      </c>
      <c r="L848" s="29">
        <v>90.547296699407099</v>
      </c>
      <c r="M848" s="29">
        <v>1.0817626758693899</v>
      </c>
    </row>
    <row r="849" spans="1:13" x14ac:dyDescent="0.25">
      <c r="A849" t="s">
        <v>1002</v>
      </c>
      <c r="B849" s="29">
        <v>1291</v>
      </c>
      <c r="C849" s="29">
        <v>28</v>
      </c>
      <c r="D849" s="29">
        <v>108</v>
      </c>
      <c r="E849" s="29">
        <v>738</v>
      </c>
      <c r="F849" s="29">
        <v>412</v>
      </c>
      <c r="G849" s="29" t="s">
        <v>2072</v>
      </c>
      <c r="H849" s="29">
        <v>5</v>
      </c>
      <c r="I849" s="29">
        <v>2.1772939346811802</v>
      </c>
      <c r="J849" s="29">
        <v>8.3981337480559795</v>
      </c>
      <c r="K849" s="29">
        <v>57.387247278382503</v>
      </c>
      <c r="L849" s="29">
        <v>32.037325038880198</v>
      </c>
      <c r="M849" s="29" t="s">
        <v>2072</v>
      </c>
    </row>
    <row r="850" spans="1:13" x14ac:dyDescent="0.25">
      <c r="A850" t="s">
        <v>1003</v>
      </c>
      <c r="B850" s="29">
        <v>43926</v>
      </c>
      <c r="C850" s="29">
        <v>141</v>
      </c>
      <c r="D850" s="29">
        <v>267</v>
      </c>
      <c r="E850" s="29">
        <v>2502</v>
      </c>
      <c r="F850" s="29">
        <v>40519</v>
      </c>
      <c r="G850" s="29">
        <v>489</v>
      </c>
      <c r="H850" s="29">
        <v>8</v>
      </c>
      <c r="I850" s="29">
        <v>0.32105287126007498</v>
      </c>
      <c r="J850" s="29">
        <v>0.60795118174780205</v>
      </c>
      <c r="K850" s="29">
        <v>5.6969807368277197</v>
      </c>
      <c r="L850" s="29">
        <v>92.260576528985794</v>
      </c>
      <c r="M850" s="29">
        <v>1.1134386811785599</v>
      </c>
    </row>
    <row r="851" spans="1:13" x14ac:dyDescent="0.25">
      <c r="A851" t="s">
        <v>1004</v>
      </c>
      <c r="B851" s="29">
        <v>211</v>
      </c>
      <c r="C851" s="29" t="s">
        <v>2072</v>
      </c>
      <c r="D851" s="29" t="s">
        <v>2072</v>
      </c>
      <c r="E851" s="29" t="s">
        <v>2072</v>
      </c>
      <c r="F851" s="29">
        <v>203</v>
      </c>
      <c r="G851" s="29">
        <v>8</v>
      </c>
      <c r="H851" s="29" t="s">
        <v>2072</v>
      </c>
      <c r="I851" s="29" t="s">
        <v>2072</v>
      </c>
      <c r="J851" s="29" t="s">
        <v>2072</v>
      </c>
      <c r="K851" s="29" t="s">
        <v>2072</v>
      </c>
      <c r="L851" s="29">
        <v>96.208530805687204</v>
      </c>
      <c r="M851" s="29">
        <v>3.7914691943127901</v>
      </c>
    </row>
    <row r="852" spans="1:13" x14ac:dyDescent="0.25">
      <c r="A852" t="s">
        <v>1005</v>
      </c>
      <c r="B852" s="29">
        <v>211</v>
      </c>
      <c r="C852" s="29" t="s">
        <v>2072</v>
      </c>
      <c r="D852" s="29" t="s">
        <v>2072</v>
      </c>
      <c r="E852" s="29" t="s">
        <v>2072</v>
      </c>
      <c r="F852" s="29">
        <v>203</v>
      </c>
      <c r="G852" s="29">
        <v>8</v>
      </c>
      <c r="H852" s="29" t="s">
        <v>2072</v>
      </c>
      <c r="I852" s="29" t="s">
        <v>2072</v>
      </c>
      <c r="J852" s="29" t="s">
        <v>2072</v>
      </c>
      <c r="K852" s="29" t="s">
        <v>2072</v>
      </c>
      <c r="L852" s="29">
        <v>96.208530805687204</v>
      </c>
      <c r="M852" s="29">
        <v>3.7914691943127901</v>
      </c>
    </row>
    <row r="853" spans="1:13" x14ac:dyDescent="0.25">
      <c r="A853" t="s">
        <v>1978</v>
      </c>
      <c r="B853" s="29">
        <v>2674</v>
      </c>
      <c r="C853" s="29">
        <v>8</v>
      </c>
      <c r="D853" s="29">
        <v>24</v>
      </c>
      <c r="E853" s="29">
        <v>200</v>
      </c>
      <c r="F853" s="29">
        <v>2405</v>
      </c>
      <c r="G853" s="29">
        <v>37</v>
      </c>
      <c r="H853" s="29" t="s">
        <v>2072</v>
      </c>
      <c r="I853" s="29">
        <v>0.29917726252804699</v>
      </c>
      <c r="J853" s="29">
        <v>0.89753178758414298</v>
      </c>
      <c r="K853" s="29">
        <v>7.4794315632011896</v>
      </c>
      <c r="L853" s="29">
        <v>89.940164547494305</v>
      </c>
      <c r="M853" s="29">
        <v>1.3836948391922199</v>
      </c>
    </row>
    <row r="854" spans="1:13" x14ac:dyDescent="0.25">
      <c r="A854" t="s">
        <v>1979</v>
      </c>
      <c r="B854" s="29">
        <v>60</v>
      </c>
      <c r="C854" s="29">
        <v>2</v>
      </c>
      <c r="D854" s="29">
        <v>6</v>
      </c>
      <c r="E854" s="29">
        <v>36</v>
      </c>
      <c r="F854" s="29">
        <v>16</v>
      </c>
      <c r="G854" s="29" t="s">
        <v>2072</v>
      </c>
      <c r="H854" s="29" t="s">
        <v>2072</v>
      </c>
      <c r="I854" s="29">
        <v>3.3333333333333299</v>
      </c>
      <c r="J854" s="29">
        <v>10</v>
      </c>
      <c r="K854" s="29">
        <v>60</v>
      </c>
      <c r="L854" s="29">
        <v>26.6666666666666</v>
      </c>
      <c r="M854" s="29" t="s">
        <v>2072</v>
      </c>
    </row>
    <row r="855" spans="1:13" x14ac:dyDescent="0.25">
      <c r="A855" t="s">
        <v>1980</v>
      </c>
      <c r="B855" s="29">
        <v>2614</v>
      </c>
      <c r="C855" s="29">
        <v>6</v>
      </c>
      <c r="D855" s="29">
        <v>18</v>
      </c>
      <c r="E855" s="29">
        <v>164</v>
      </c>
      <c r="F855" s="29">
        <v>2389</v>
      </c>
      <c r="G855" s="29">
        <v>37</v>
      </c>
      <c r="H855" s="29" t="s">
        <v>2072</v>
      </c>
      <c r="I855" s="29">
        <v>0.229533282325937</v>
      </c>
      <c r="J855" s="29">
        <v>0.68859984697781096</v>
      </c>
      <c r="K855" s="29">
        <v>6.2739097169089497</v>
      </c>
      <c r="L855" s="29">
        <v>91.392501912777306</v>
      </c>
      <c r="M855" s="29">
        <v>1.4154552410099399</v>
      </c>
    </row>
    <row r="856" spans="1:13" x14ac:dyDescent="0.25">
      <c r="A856" t="s">
        <v>1981</v>
      </c>
      <c r="B856" s="29">
        <v>622</v>
      </c>
      <c r="C856" s="29" t="s">
        <v>2072</v>
      </c>
      <c r="D856" s="29">
        <v>4</v>
      </c>
      <c r="E856" s="29">
        <v>35</v>
      </c>
      <c r="F856" s="29">
        <v>577</v>
      </c>
      <c r="G856" s="29">
        <v>6</v>
      </c>
      <c r="H856" s="29" t="s">
        <v>2072</v>
      </c>
      <c r="I856" s="29" t="s">
        <v>2072</v>
      </c>
      <c r="J856" s="29">
        <v>0.64308681672025703</v>
      </c>
      <c r="K856" s="29">
        <v>5.6270096463022501</v>
      </c>
      <c r="L856" s="29">
        <v>92.765273311897104</v>
      </c>
      <c r="M856" s="29">
        <v>0.96463022508038598</v>
      </c>
    </row>
    <row r="857" spans="1:13" x14ac:dyDescent="0.25">
      <c r="A857" t="s">
        <v>1982</v>
      </c>
      <c r="B857" s="29">
        <v>16</v>
      </c>
      <c r="C857" s="29" t="s">
        <v>2072</v>
      </c>
      <c r="D857" s="29">
        <v>2</v>
      </c>
      <c r="E857" s="29">
        <v>6</v>
      </c>
      <c r="F857" s="29">
        <v>8</v>
      </c>
      <c r="G857" s="29" t="s">
        <v>2072</v>
      </c>
      <c r="H857" s="29" t="s">
        <v>2072</v>
      </c>
      <c r="I857" s="29" t="s">
        <v>2072</v>
      </c>
      <c r="J857" s="29">
        <v>12.5</v>
      </c>
      <c r="K857" s="29">
        <v>37.5</v>
      </c>
      <c r="L857" s="29">
        <v>50</v>
      </c>
      <c r="M857" s="29" t="s">
        <v>2072</v>
      </c>
    </row>
    <row r="858" spans="1:13" x14ac:dyDescent="0.25">
      <c r="A858" t="s">
        <v>1983</v>
      </c>
      <c r="B858" s="29">
        <v>606</v>
      </c>
      <c r="C858" s="29" t="s">
        <v>2072</v>
      </c>
      <c r="D858" s="29">
        <v>2</v>
      </c>
      <c r="E858" s="29">
        <v>29</v>
      </c>
      <c r="F858" s="29">
        <v>569</v>
      </c>
      <c r="G858" s="29">
        <v>6</v>
      </c>
      <c r="H858" s="29" t="s">
        <v>2072</v>
      </c>
      <c r="I858" s="29" t="s">
        <v>2072</v>
      </c>
      <c r="J858" s="29">
        <v>0.33003300330032997</v>
      </c>
      <c r="K858" s="29">
        <v>4.7854785478547797</v>
      </c>
      <c r="L858" s="29">
        <v>93.894389438943804</v>
      </c>
      <c r="M858" s="29">
        <v>0.99009900990098998</v>
      </c>
    </row>
    <row r="859" spans="1:13" x14ac:dyDescent="0.25">
      <c r="A859" t="s">
        <v>1984</v>
      </c>
      <c r="B859" s="29">
        <v>1088</v>
      </c>
      <c r="C859" s="29">
        <v>3</v>
      </c>
      <c r="D859" s="29">
        <v>4</v>
      </c>
      <c r="E859" s="29">
        <v>82</v>
      </c>
      <c r="F859" s="29">
        <v>987</v>
      </c>
      <c r="G859" s="29">
        <v>12</v>
      </c>
      <c r="H859" s="29" t="s">
        <v>2072</v>
      </c>
      <c r="I859" s="29">
        <v>0.27573529411764702</v>
      </c>
      <c r="J859" s="29">
        <v>0.36764705882352899</v>
      </c>
      <c r="K859" s="29">
        <v>7.5367647058823497</v>
      </c>
      <c r="L859" s="29">
        <v>90.716911764705799</v>
      </c>
      <c r="M859" s="29">
        <v>1.1029411764705801</v>
      </c>
    </row>
    <row r="860" spans="1:13" x14ac:dyDescent="0.25">
      <c r="A860" t="s">
        <v>1985</v>
      </c>
      <c r="B860" s="29">
        <v>30</v>
      </c>
      <c r="C860" s="29" t="s">
        <v>2072</v>
      </c>
      <c r="D860" s="29">
        <v>2</v>
      </c>
      <c r="E860" s="29">
        <v>16</v>
      </c>
      <c r="F860" s="29">
        <v>12</v>
      </c>
      <c r="G860" s="29" t="s">
        <v>2072</v>
      </c>
      <c r="H860" s="29" t="s">
        <v>2072</v>
      </c>
      <c r="I860" s="29" t="s">
        <v>2072</v>
      </c>
      <c r="J860" s="29">
        <v>6.6666666666666599</v>
      </c>
      <c r="K860" s="29">
        <v>53.3333333333333</v>
      </c>
      <c r="L860" s="29">
        <v>40</v>
      </c>
      <c r="M860" s="29" t="s">
        <v>2072</v>
      </c>
    </row>
    <row r="861" spans="1:13" x14ac:dyDescent="0.25">
      <c r="A861" t="s">
        <v>1986</v>
      </c>
      <c r="B861" s="29">
        <v>1058</v>
      </c>
      <c r="C861" s="29">
        <v>3</v>
      </c>
      <c r="D861" s="29">
        <v>2</v>
      </c>
      <c r="E861" s="29">
        <v>66</v>
      </c>
      <c r="F861" s="29">
        <v>975</v>
      </c>
      <c r="G861" s="29">
        <v>12</v>
      </c>
      <c r="H861" s="29" t="s">
        <v>2072</v>
      </c>
      <c r="I861" s="29">
        <v>0.283553875236294</v>
      </c>
      <c r="J861" s="29">
        <v>0.18903591682419599</v>
      </c>
      <c r="K861" s="29">
        <v>6.2381852551984798</v>
      </c>
      <c r="L861" s="29">
        <v>92.155009451795806</v>
      </c>
      <c r="M861" s="29">
        <v>1.13421550094517</v>
      </c>
    </row>
    <row r="862" spans="1:13" x14ac:dyDescent="0.25">
      <c r="A862" t="s">
        <v>1987</v>
      </c>
      <c r="B862" s="29">
        <v>2680</v>
      </c>
      <c r="C862" s="29">
        <v>9</v>
      </c>
      <c r="D862" s="29">
        <v>19</v>
      </c>
      <c r="E862" s="29">
        <v>188</v>
      </c>
      <c r="F862" s="29">
        <v>2449</v>
      </c>
      <c r="G862" s="29">
        <v>13</v>
      </c>
      <c r="H862" s="29">
        <v>2</v>
      </c>
      <c r="I862" s="29">
        <v>0.33607169529499598</v>
      </c>
      <c r="J862" s="29">
        <v>0.70948469006721404</v>
      </c>
      <c r="K862" s="29">
        <v>7.0201643017177</v>
      </c>
      <c r="L862" s="29">
        <v>91.4488424197162</v>
      </c>
      <c r="M862" s="29">
        <v>0.485436893203883</v>
      </c>
    </row>
    <row r="863" spans="1:13" x14ac:dyDescent="0.25">
      <c r="A863" t="s">
        <v>1988</v>
      </c>
      <c r="B863" s="29">
        <v>76</v>
      </c>
      <c r="C863" s="29">
        <v>2</v>
      </c>
      <c r="D863" s="29">
        <v>10</v>
      </c>
      <c r="E863" s="29">
        <v>52</v>
      </c>
      <c r="F863" s="29">
        <v>12</v>
      </c>
      <c r="G863" s="29" t="s">
        <v>2072</v>
      </c>
      <c r="H863" s="29" t="s">
        <v>2072</v>
      </c>
      <c r="I863" s="29">
        <v>2.6315789473684199</v>
      </c>
      <c r="J863" s="29">
        <v>13.157894736842101</v>
      </c>
      <c r="K863" s="29">
        <v>68.421052631578902</v>
      </c>
      <c r="L863" s="29">
        <v>15.789473684210501</v>
      </c>
      <c r="M863" s="29" t="s">
        <v>2072</v>
      </c>
    </row>
    <row r="864" spans="1:13" x14ac:dyDescent="0.25">
      <c r="A864" t="s">
        <v>1989</v>
      </c>
      <c r="B864" s="29">
        <v>2604</v>
      </c>
      <c r="C864" s="29">
        <v>7</v>
      </c>
      <c r="D864" s="29">
        <v>9</v>
      </c>
      <c r="E864" s="29">
        <v>136</v>
      </c>
      <c r="F864" s="29">
        <v>2437</v>
      </c>
      <c r="G864" s="29">
        <v>13</v>
      </c>
      <c r="H864" s="29">
        <v>2</v>
      </c>
      <c r="I864" s="29">
        <v>0.26902382782474998</v>
      </c>
      <c r="J864" s="29">
        <v>0.34588777863182102</v>
      </c>
      <c r="K864" s="29">
        <v>5.2267486548808604</v>
      </c>
      <c r="L864" s="29">
        <v>93.658724058416595</v>
      </c>
      <c r="M864" s="29">
        <v>0.49961568024596398</v>
      </c>
    </row>
    <row r="865" spans="1:13" x14ac:dyDescent="0.25">
      <c r="A865" t="s">
        <v>1990</v>
      </c>
      <c r="B865" s="29">
        <v>2693</v>
      </c>
      <c r="C865" s="29">
        <v>5</v>
      </c>
      <c r="D865" s="29">
        <v>24</v>
      </c>
      <c r="E865" s="29">
        <v>217</v>
      </c>
      <c r="F865" s="29">
        <v>2419</v>
      </c>
      <c r="G865" s="29">
        <v>28</v>
      </c>
      <c r="H865" s="29" t="s">
        <v>2072</v>
      </c>
      <c r="I865" s="29">
        <v>0.185666542888971</v>
      </c>
      <c r="J865" s="29">
        <v>0.89119940586706203</v>
      </c>
      <c r="K865" s="29">
        <v>8.0579279613813508</v>
      </c>
      <c r="L865" s="29">
        <v>89.825473449684296</v>
      </c>
      <c r="M865" s="29">
        <v>1.0397326401782301</v>
      </c>
    </row>
    <row r="866" spans="1:13" x14ac:dyDescent="0.25">
      <c r="A866" t="s">
        <v>1991</v>
      </c>
      <c r="B866" s="29">
        <v>66</v>
      </c>
      <c r="C866" s="29" t="s">
        <v>2072</v>
      </c>
      <c r="D866" s="29">
        <v>4</v>
      </c>
      <c r="E866" s="29">
        <v>42</v>
      </c>
      <c r="F866" s="29">
        <v>20</v>
      </c>
      <c r="G866" s="29" t="s">
        <v>2072</v>
      </c>
      <c r="H866" s="29" t="s">
        <v>2072</v>
      </c>
      <c r="I866" s="29" t="s">
        <v>2072</v>
      </c>
      <c r="J866" s="29">
        <v>6.0606060606060597</v>
      </c>
      <c r="K866" s="29">
        <v>63.636363636363598</v>
      </c>
      <c r="L866" s="29">
        <v>30.303030303030301</v>
      </c>
      <c r="M866" s="29" t="s">
        <v>2072</v>
      </c>
    </row>
    <row r="867" spans="1:13" x14ac:dyDescent="0.25">
      <c r="A867" t="s">
        <v>1992</v>
      </c>
      <c r="B867" s="29">
        <v>2627</v>
      </c>
      <c r="C867" s="29">
        <v>5</v>
      </c>
      <c r="D867" s="29">
        <v>20</v>
      </c>
      <c r="E867" s="29">
        <v>175</v>
      </c>
      <c r="F867" s="29">
        <v>2399</v>
      </c>
      <c r="G867" s="29">
        <v>28</v>
      </c>
      <c r="H867" s="29" t="s">
        <v>2072</v>
      </c>
      <c r="I867" s="29">
        <v>0.19033117624666901</v>
      </c>
      <c r="J867" s="29">
        <v>0.76132470498667604</v>
      </c>
      <c r="K867" s="29">
        <v>6.6615911686334197</v>
      </c>
      <c r="L867" s="29">
        <v>91.320898363151798</v>
      </c>
      <c r="M867" s="29">
        <v>1.0658545869813401</v>
      </c>
    </row>
    <row r="868" spans="1:13" x14ac:dyDescent="0.25">
      <c r="A868" t="s">
        <v>1993</v>
      </c>
      <c r="B868" s="29">
        <v>4666</v>
      </c>
      <c r="C868" s="29">
        <v>25</v>
      </c>
      <c r="D868" s="29">
        <v>37</v>
      </c>
      <c r="E868" s="29">
        <v>370</v>
      </c>
      <c r="F868" s="29">
        <v>4174</v>
      </c>
      <c r="G868" s="29">
        <v>59</v>
      </c>
      <c r="H868" s="29">
        <v>1</v>
      </c>
      <c r="I868" s="29">
        <v>0.53590568060021404</v>
      </c>
      <c r="J868" s="29">
        <v>0.79314040728831703</v>
      </c>
      <c r="K868" s="29">
        <v>7.9314040728831703</v>
      </c>
      <c r="L868" s="29">
        <v>89.474812433011707</v>
      </c>
      <c r="M868" s="29">
        <v>1.2647374062165</v>
      </c>
    </row>
    <row r="869" spans="1:13" x14ac:dyDescent="0.25">
      <c r="A869" t="s">
        <v>1994</v>
      </c>
      <c r="B869" s="29">
        <v>128</v>
      </c>
      <c r="C869" s="29">
        <v>10</v>
      </c>
      <c r="D869" s="29">
        <v>6</v>
      </c>
      <c r="E869" s="29">
        <v>80</v>
      </c>
      <c r="F869" s="29">
        <v>32</v>
      </c>
      <c r="G869" s="29" t="s">
        <v>2072</v>
      </c>
      <c r="H869" s="29" t="s">
        <v>2072</v>
      </c>
      <c r="I869" s="29">
        <v>7.8125</v>
      </c>
      <c r="J869" s="29">
        <v>4.6875</v>
      </c>
      <c r="K869" s="29">
        <v>62.5</v>
      </c>
      <c r="L869" s="29">
        <v>25</v>
      </c>
      <c r="M869" s="29" t="s">
        <v>2072</v>
      </c>
    </row>
    <row r="870" spans="1:13" x14ac:dyDescent="0.25">
      <c r="A870" t="s">
        <v>1995</v>
      </c>
      <c r="B870" s="29">
        <v>4538</v>
      </c>
      <c r="C870" s="29">
        <v>15</v>
      </c>
      <c r="D870" s="29">
        <v>31</v>
      </c>
      <c r="E870" s="29">
        <v>290</v>
      </c>
      <c r="F870" s="29">
        <v>4142</v>
      </c>
      <c r="G870" s="29">
        <v>59</v>
      </c>
      <c r="H870" s="29">
        <v>1</v>
      </c>
      <c r="I870" s="29">
        <v>0.33061494379545903</v>
      </c>
      <c r="J870" s="29">
        <v>0.68327088384394896</v>
      </c>
      <c r="K870" s="29">
        <v>6.3918889133788799</v>
      </c>
      <c r="L870" s="29">
        <v>91.293806480052893</v>
      </c>
      <c r="M870" s="29">
        <v>1.3004187789288</v>
      </c>
    </row>
    <row r="871" spans="1:13" x14ac:dyDescent="0.25">
      <c r="A871" t="s">
        <v>1996</v>
      </c>
      <c r="B871" s="29">
        <v>13402</v>
      </c>
      <c r="C871" s="29">
        <v>52</v>
      </c>
      <c r="D871" s="29">
        <v>135</v>
      </c>
      <c r="E871" s="29">
        <v>1047</v>
      </c>
      <c r="F871" s="29">
        <v>12080</v>
      </c>
      <c r="G871" s="29">
        <v>88</v>
      </c>
      <c r="H871" s="29" t="s">
        <v>2072</v>
      </c>
      <c r="I871" s="29">
        <v>0.38800179077749503</v>
      </c>
      <c r="J871" s="29">
        <v>1.0073123414415699</v>
      </c>
      <c r="K871" s="29">
        <v>7.8122668258468799</v>
      </c>
      <c r="L871" s="29">
        <v>90.135800626772095</v>
      </c>
      <c r="M871" s="29">
        <v>0.65661841516191599</v>
      </c>
    </row>
    <row r="872" spans="1:13" x14ac:dyDescent="0.25">
      <c r="A872" t="s">
        <v>1997</v>
      </c>
      <c r="B872" s="29">
        <v>371</v>
      </c>
      <c r="C872" s="29">
        <v>5</v>
      </c>
      <c r="D872" s="29">
        <v>45</v>
      </c>
      <c r="E872" s="29">
        <v>236</v>
      </c>
      <c r="F872" s="29">
        <v>85</v>
      </c>
      <c r="G872" s="29" t="s">
        <v>2072</v>
      </c>
      <c r="H872" s="29" t="s">
        <v>2072</v>
      </c>
      <c r="I872" s="29">
        <v>1.3477088948786999</v>
      </c>
      <c r="J872" s="29">
        <v>12.129380053908299</v>
      </c>
      <c r="K872" s="29">
        <v>63.611859838274903</v>
      </c>
      <c r="L872" s="29">
        <v>22.911051212937998</v>
      </c>
      <c r="M872" s="29" t="s">
        <v>2072</v>
      </c>
    </row>
    <row r="873" spans="1:13" x14ac:dyDescent="0.25">
      <c r="A873" t="s">
        <v>1998</v>
      </c>
      <c r="B873" s="29">
        <v>13031</v>
      </c>
      <c r="C873" s="29">
        <v>47</v>
      </c>
      <c r="D873" s="29">
        <v>90</v>
      </c>
      <c r="E873" s="29">
        <v>811</v>
      </c>
      <c r="F873" s="29">
        <v>11995</v>
      </c>
      <c r="G873" s="29">
        <v>88</v>
      </c>
      <c r="H873" s="29" t="s">
        <v>2072</v>
      </c>
      <c r="I873" s="29">
        <v>0.360678382319085</v>
      </c>
      <c r="J873" s="29">
        <v>0.69066073210037604</v>
      </c>
      <c r="K873" s="29">
        <v>6.2236205970378302</v>
      </c>
      <c r="L873" s="29">
        <v>92.049727572711205</v>
      </c>
      <c r="M873" s="29">
        <v>0.67531271583147801</v>
      </c>
    </row>
    <row r="874" spans="1:13" x14ac:dyDescent="0.25">
      <c r="A874" t="s">
        <v>1999</v>
      </c>
      <c r="B874" s="29">
        <v>1801</v>
      </c>
      <c r="C874" s="29">
        <v>2</v>
      </c>
      <c r="D874" s="29">
        <v>14</v>
      </c>
      <c r="E874" s="29">
        <v>145</v>
      </c>
      <c r="F874" s="29">
        <v>1618</v>
      </c>
      <c r="G874" s="29">
        <v>22</v>
      </c>
      <c r="H874" s="29" t="s">
        <v>2072</v>
      </c>
      <c r="I874" s="29">
        <v>0.11104941699055999</v>
      </c>
      <c r="J874" s="29">
        <v>0.77734591893392502</v>
      </c>
      <c r="K874" s="29">
        <v>8.0510827318156508</v>
      </c>
      <c r="L874" s="29">
        <v>89.8389783453636</v>
      </c>
      <c r="M874" s="29">
        <v>1.2215435868961599</v>
      </c>
    </row>
    <row r="875" spans="1:13" x14ac:dyDescent="0.25">
      <c r="A875" t="s">
        <v>2000</v>
      </c>
      <c r="B875" s="29">
        <v>44</v>
      </c>
      <c r="C875" s="29" t="s">
        <v>2072</v>
      </c>
      <c r="D875" s="29">
        <v>2</v>
      </c>
      <c r="E875" s="29">
        <v>30</v>
      </c>
      <c r="F875" s="29">
        <v>12</v>
      </c>
      <c r="G875" s="29" t="s">
        <v>2072</v>
      </c>
      <c r="H875" s="29" t="s">
        <v>2072</v>
      </c>
      <c r="I875" s="29" t="s">
        <v>2072</v>
      </c>
      <c r="J875" s="29">
        <v>4.5454545454545396</v>
      </c>
      <c r="K875" s="29">
        <v>68.181818181818102</v>
      </c>
      <c r="L875" s="29">
        <v>27.272727272727199</v>
      </c>
      <c r="M875" s="29" t="s">
        <v>2072</v>
      </c>
    </row>
    <row r="876" spans="1:13" x14ac:dyDescent="0.25">
      <c r="A876" t="s">
        <v>2001</v>
      </c>
      <c r="B876" s="29">
        <v>1757</v>
      </c>
      <c r="C876" s="29">
        <v>2</v>
      </c>
      <c r="D876" s="29">
        <v>12</v>
      </c>
      <c r="E876" s="29">
        <v>115</v>
      </c>
      <c r="F876" s="29">
        <v>1606</v>
      </c>
      <c r="G876" s="29">
        <v>22</v>
      </c>
      <c r="H876" s="29" t="s">
        <v>2072</v>
      </c>
      <c r="I876" s="29">
        <v>0.113830392714854</v>
      </c>
      <c r="J876" s="29">
        <v>0.68298235628912896</v>
      </c>
      <c r="K876" s="29">
        <v>6.5452475811041504</v>
      </c>
      <c r="L876" s="29">
        <v>91.405805350028402</v>
      </c>
      <c r="M876" s="29">
        <v>1.2521343198634001</v>
      </c>
    </row>
    <row r="877" spans="1:13" x14ac:dyDescent="0.25">
      <c r="A877" t="s">
        <v>2002</v>
      </c>
      <c r="B877" s="29">
        <v>4008</v>
      </c>
      <c r="C877" s="29">
        <v>20</v>
      </c>
      <c r="D877" s="29">
        <v>45</v>
      </c>
      <c r="E877" s="29">
        <v>289</v>
      </c>
      <c r="F877" s="29">
        <v>3634</v>
      </c>
      <c r="G877" s="29">
        <v>20</v>
      </c>
      <c r="H877" s="29" t="s">
        <v>2072</v>
      </c>
      <c r="I877" s="29">
        <v>0.49900199600798401</v>
      </c>
      <c r="J877" s="29">
        <v>1.1227544910179601</v>
      </c>
      <c r="K877" s="29">
        <v>7.2105788423153596</v>
      </c>
      <c r="L877" s="29">
        <v>90.668662674650705</v>
      </c>
      <c r="M877" s="29">
        <v>0.49900199600798401</v>
      </c>
    </row>
    <row r="878" spans="1:13" x14ac:dyDescent="0.25">
      <c r="A878" t="s">
        <v>2003</v>
      </c>
      <c r="B878" s="29">
        <v>132</v>
      </c>
      <c r="C878" s="29">
        <v>4</v>
      </c>
      <c r="D878" s="29">
        <v>14</v>
      </c>
      <c r="E878" s="29">
        <v>68</v>
      </c>
      <c r="F878" s="29">
        <v>46</v>
      </c>
      <c r="G878" s="29" t="s">
        <v>2072</v>
      </c>
      <c r="H878" s="29" t="s">
        <v>2072</v>
      </c>
      <c r="I878" s="29">
        <v>3.0303030303030298</v>
      </c>
      <c r="J878" s="29">
        <v>10.6060606060606</v>
      </c>
      <c r="K878" s="29">
        <v>51.515151515151501</v>
      </c>
      <c r="L878" s="29">
        <v>34.848484848484802</v>
      </c>
      <c r="M878" s="29" t="s">
        <v>2072</v>
      </c>
    </row>
    <row r="879" spans="1:13" x14ac:dyDescent="0.25">
      <c r="A879" t="s">
        <v>2004</v>
      </c>
      <c r="B879" s="29">
        <v>3876</v>
      </c>
      <c r="C879" s="29">
        <v>16</v>
      </c>
      <c r="D879" s="29">
        <v>31</v>
      </c>
      <c r="E879" s="29">
        <v>221</v>
      </c>
      <c r="F879" s="29">
        <v>3588</v>
      </c>
      <c r="G879" s="29">
        <v>20</v>
      </c>
      <c r="H879" s="29" t="s">
        <v>2072</v>
      </c>
      <c r="I879" s="29">
        <v>0.41279669762641802</v>
      </c>
      <c r="J879" s="29">
        <v>0.79979360165118596</v>
      </c>
      <c r="K879" s="29">
        <v>5.70175438596491</v>
      </c>
      <c r="L879" s="29">
        <v>92.569659442724401</v>
      </c>
      <c r="M879" s="29">
        <v>0.515995872033023</v>
      </c>
    </row>
    <row r="880" spans="1:13" x14ac:dyDescent="0.25">
      <c r="A880" t="s">
        <v>2005</v>
      </c>
      <c r="B880" s="29">
        <v>7472</v>
      </c>
      <c r="C880" s="29">
        <v>28</v>
      </c>
      <c r="D880" s="29">
        <v>38</v>
      </c>
      <c r="E880" s="29">
        <v>432</v>
      </c>
      <c r="F880" s="29">
        <v>6840</v>
      </c>
      <c r="G880" s="29">
        <v>133</v>
      </c>
      <c r="H880" s="29">
        <v>1</v>
      </c>
      <c r="I880" s="29">
        <v>0.37478249230357302</v>
      </c>
      <c r="J880" s="29">
        <v>0.50863338241199296</v>
      </c>
      <c r="K880" s="29">
        <v>5.7823584526837104</v>
      </c>
      <c r="L880" s="29">
        <v>91.554008834158694</v>
      </c>
      <c r="M880" s="29">
        <v>1.7802168384419701</v>
      </c>
    </row>
    <row r="881" spans="1:13" x14ac:dyDescent="0.25">
      <c r="A881" t="s">
        <v>2006</v>
      </c>
      <c r="B881" s="29">
        <v>199</v>
      </c>
      <c r="C881" s="29">
        <v>6</v>
      </c>
      <c r="D881" s="29">
        <v>14</v>
      </c>
      <c r="E881" s="29">
        <v>115</v>
      </c>
      <c r="F881" s="29">
        <v>64</v>
      </c>
      <c r="G881" s="29" t="s">
        <v>2072</v>
      </c>
      <c r="H881" s="29" t="s">
        <v>2072</v>
      </c>
      <c r="I881" s="29">
        <v>3.0150753768844201</v>
      </c>
      <c r="J881" s="29">
        <v>7.0351758793969799</v>
      </c>
      <c r="K881" s="29">
        <v>57.788944723618002</v>
      </c>
      <c r="L881" s="29">
        <v>32.1608040201005</v>
      </c>
      <c r="M881" s="29" t="s">
        <v>2072</v>
      </c>
    </row>
    <row r="882" spans="1:13" x14ac:dyDescent="0.25">
      <c r="A882" t="s">
        <v>2007</v>
      </c>
      <c r="B882" s="29">
        <v>7273</v>
      </c>
      <c r="C882" s="29">
        <v>22</v>
      </c>
      <c r="D882" s="29">
        <v>24</v>
      </c>
      <c r="E882" s="29">
        <v>317</v>
      </c>
      <c r="F882" s="29">
        <v>6776</v>
      </c>
      <c r="G882" s="29">
        <v>133</v>
      </c>
      <c r="H882" s="29">
        <v>1</v>
      </c>
      <c r="I882" s="29">
        <v>0.30253025302530201</v>
      </c>
      <c r="J882" s="29">
        <v>0.33003300330032997</v>
      </c>
      <c r="K882" s="29">
        <v>4.3591859185918498</v>
      </c>
      <c r="L882" s="29">
        <v>93.179317931793094</v>
      </c>
      <c r="M882" s="29">
        <v>1.8289328932893201</v>
      </c>
    </row>
    <row r="883" spans="1:13" x14ac:dyDescent="0.25">
      <c r="A883" t="s">
        <v>2008</v>
      </c>
      <c r="B883" s="29">
        <v>107</v>
      </c>
      <c r="C883" s="29" t="s">
        <v>2072</v>
      </c>
      <c r="D883" s="29" t="s">
        <v>2072</v>
      </c>
      <c r="E883" s="29">
        <v>1</v>
      </c>
      <c r="F883" s="29">
        <v>105</v>
      </c>
      <c r="G883" s="29">
        <v>1</v>
      </c>
      <c r="H883" s="29" t="s">
        <v>2072</v>
      </c>
      <c r="I883" s="29" t="s">
        <v>2072</v>
      </c>
      <c r="J883" s="29" t="s">
        <v>2072</v>
      </c>
      <c r="K883" s="29">
        <v>0.934579439252336</v>
      </c>
      <c r="L883" s="29">
        <v>98.130841121495294</v>
      </c>
      <c r="M883" s="29">
        <v>0.934579439252336</v>
      </c>
    </row>
    <row r="884" spans="1:13" x14ac:dyDescent="0.25">
      <c r="A884" t="s">
        <v>2009</v>
      </c>
      <c r="B884" s="29">
        <v>107</v>
      </c>
      <c r="C884" s="29" t="s">
        <v>2072</v>
      </c>
      <c r="D884" s="29" t="s">
        <v>2072</v>
      </c>
      <c r="E884" s="29">
        <v>1</v>
      </c>
      <c r="F884" s="29">
        <v>105</v>
      </c>
      <c r="G884" s="29">
        <v>1</v>
      </c>
      <c r="H884" s="29" t="s">
        <v>2072</v>
      </c>
      <c r="I884" s="29" t="s">
        <v>2072</v>
      </c>
      <c r="J884" s="29" t="s">
        <v>2072</v>
      </c>
      <c r="K884" s="29">
        <v>0.934579439252336</v>
      </c>
      <c r="L884" s="29">
        <v>98.130841121495294</v>
      </c>
      <c r="M884" s="29">
        <v>0.934579439252336</v>
      </c>
    </row>
    <row r="885" spans="1:13" x14ac:dyDescent="0.25">
      <c r="A885" t="s">
        <v>2010</v>
      </c>
      <c r="B885" s="29">
        <v>65</v>
      </c>
      <c r="C885" s="29" t="s">
        <v>2072</v>
      </c>
      <c r="D885" s="29" t="s">
        <v>2072</v>
      </c>
      <c r="E885" s="29">
        <v>1</v>
      </c>
      <c r="F885" s="29">
        <v>62</v>
      </c>
      <c r="G885" s="29">
        <v>2</v>
      </c>
      <c r="H885" s="29" t="s">
        <v>2072</v>
      </c>
      <c r="I885" s="29" t="s">
        <v>2072</v>
      </c>
      <c r="J885" s="29" t="s">
        <v>2072</v>
      </c>
      <c r="K885" s="29">
        <v>1.5384615384615301</v>
      </c>
      <c r="L885" s="29">
        <v>95.384615384615302</v>
      </c>
      <c r="M885" s="29">
        <v>3.07692307692307</v>
      </c>
    </row>
    <row r="886" spans="1:13" x14ac:dyDescent="0.25">
      <c r="A886" t="s">
        <v>2011</v>
      </c>
      <c r="B886" s="29">
        <v>65</v>
      </c>
      <c r="C886" s="29" t="s">
        <v>2072</v>
      </c>
      <c r="D886" s="29" t="s">
        <v>2072</v>
      </c>
      <c r="E886" s="29">
        <v>1</v>
      </c>
      <c r="F886" s="29">
        <v>62</v>
      </c>
      <c r="G886" s="29">
        <v>2</v>
      </c>
      <c r="H886" s="29" t="s">
        <v>2072</v>
      </c>
      <c r="I886" s="29" t="s">
        <v>2072</v>
      </c>
      <c r="J886" s="29" t="s">
        <v>2072</v>
      </c>
      <c r="K886" s="29">
        <v>1.5384615384615301</v>
      </c>
      <c r="L886" s="29">
        <v>95.384615384615302</v>
      </c>
      <c r="M886" s="29">
        <v>3.07692307692307</v>
      </c>
    </row>
    <row r="887" spans="1:13" x14ac:dyDescent="0.25">
      <c r="A887" t="s">
        <v>2012</v>
      </c>
      <c r="B887" s="29">
        <v>3214</v>
      </c>
      <c r="C887" s="29">
        <v>17</v>
      </c>
      <c r="D887" s="29">
        <v>42</v>
      </c>
      <c r="E887" s="29">
        <v>287</v>
      </c>
      <c r="F887" s="29">
        <v>2809</v>
      </c>
      <c r="G887" s="29">
        <v>59</v>
      </c>
      <c r="H887" s="29" t="s">
        <v>2072</v>
      </c>
      <c r="I887" s="29">
        <v>0.52893590541381397</v>
      </c>
      <c r="J887" s="29">
        <v>1.30678282514001</v>
      </c>
      <c r="K887" s="29">
        <v>8.9296826384567503</v>
      </c>
      <c r="L887" s="29">
        <v>87.398879900435503</v>
      </c>
      <c r="M887" s="29">
        <v>1.8357187305538201</v>
      </c>
    </row>
    <row r="888" spans="1:13" x14ac:dyDescent="0.25">
      <c r="A888" t="s">
        <v>2013</v>
      </c>
      <c r="B888" s="29">
        <v>106</v>
      </c>
      <c r="C888" s="29">
        <v>3</v>
      </c>
      <c r="D888" s="29">
        <v>13</v>
      </c>
      <c r="E888" s="29">
        <v>66</v>
      </c>
      <c r="F888" s="29">
        <v>24</v>
      </c>
      <c r="G888" s="29" t="s">
        <v>2072</v>
      </c>
      <c r="H888" s="29" t="s">
        <v>2072</v>
      </c>
      <c r="I888" s="29">
        <v>2.8301886792452802</v>
      </c>
      <c r="J888" s="29">
        <v>12.264150943396199</v>
      </c>
      <c r="K888" s="29">
        <v>62.264150943396203</v>
      </c>
      <c r="L888" s="29">
        <v>22.641509433962199</v>
      </c>
      <c r="M888" s="29" t="s">
        <v>2072</v>
      </c>
    </row>
    <row r="889" spans="1:13" x14ac:dyDescent="0.25">
      <c r="A889" t="s">
        <v>2014</v>
      </c>
      <c r="B889" s="29">
        <v>3108</v>
      </c>
      <c r="C889" s="29">
        <v>14</v>
      </c>
      <c r="D889" s="29">
        <v>29</v>
      </c>
      <c r="E889" s="29">
        <v>221</v>
      </c>
      <c r="F889" s="29">
        <v>2785</v>
      </c>
      <c r="G889" s="29">
        <v>59</v>
      </c>
      <c r="H889" s="29" t="s">
        <v>2072</v>
      </c>
      <c r="I889" s="29">
        <v>0.45045045045045001</v>
      </c>
      <c r="J889" s="29">
        <v>0.93307593307593295</v>
      </c>
      <c r="K889" s="29">
        <v>7.1106821106821103</v>
      </c>
      <c r="L889" s="29">
        <v>89.607464607464607</v>
      </c>
      <c r="M889" s="29">
        <v>1.8983268983268899</v>
      </c>
    </row>
    <row r="890" spans="1:13" x14ac:dyDescent="0.25">
      <c r="A890" t="s">
        <v>2015</v>
      </c>
      <c r="B890" s="29">
        <v>133</v>
      </c>
      <c r="C890" s="29" t="s">
        <v>2072</v>
      </c>
      <c r="D890" s="29" t="s">
        <v>2072</v>
      </c>
      <c r="E890" s="29">
        <v>6</v>
      </c>
      <c r="F890" s="29">
        <v>127</v>
      </c>
      <c r="G890" s="29" t="s">
        <v>2072</v>
      </c>
      <c r="H890" s="29" t="s">
        <v>2072</v>
      </c>
      <c r="I890" s="29" t="s">
        <v>2072</v>
      </c>
      <c r="J890" s="29" t="s">
        <v>2072</v>
      </c>
      <c r="K890" s="29">
        <v>4.5112781954887202</v>
      </c>
      <c r="L890" s="29">
        <v>95.488721804511201</v>
      </c>
      <c r="M890" s="29" t="s">
        <v>2072</v>
      </c>
    </row>
    <row r="891" spans="1:13" x14ac:dyDescent="0.25">
      <c r="A891" t="s">
        <v>2016</v>
      </c>
      <c r="B891" s="29">
        <v>133</v>
      </c>
      <c r="C891" s="29" t="s">
        <v>2072</v>
      </c>
      <c r="D891" s="29" t="s">
        <v>2072</v>
      </c>
      <c r="E891" s="29">
        <v>6</v>
      </c>
      <c r="F891" s="29">
        <v>127</v>
      </c>
      <c r="G891" s="29" t="s">
        <v>2072</v>
      </c>
      <c r="H891" s="29" t="s">
        <v>2072</v>
      </c>
      <c r="I891" s="29" t="s">
        <v>2072</v>
      </c>
      <c r="J891" s="29" t="s">
        <v>2072</v>
      </c>
      <c r="K891" s="29">
        <v>4.5112781954887202</v>
      </c>
      <c r="L891" s="29">
        <v>95.488721804511201</v>
      </c>
      <c r="M891" s="29" t="s">
        <v>2072</v>
      </c>
    </row>
    <row r="892" spans="1:13" x14ac:dyDescent="0.25">
      <c r="A892" t="s">
        <v>2017</v>
      </c>
      <c r="B892" s="29">
        <v>44835</v>
      </c>
      <c r="C892" s="29">
        <v>169</v>
      </c>
      <c r="D892" s="29">
        <v>386</v>
      </c>
      <c r="E892" s="29">
        <v>3300</v>
      </c>
      <c r="F892" s="29">
        <v>40486</v>
      </c>
      <c r="G892" s="29">
        <v>490</v>
      </c>
      <c r="H892" s="29">
        <v>4</v>
      </c>
      <c r="I892" s="29">
        <v>0.37697129218621001</v>
      </c>
      <c r="J892" s="29">
        <v>0.861011353750752</v>
      </c>
      <c r="K892" s="29">
        <v>7.3609778947603202</v>
      </c>
      <c r="L892" s="29">
        <v>90.308045771898904</v>
      </c>
      <c r="M892" s="29">
        <v>1.0929936874038</v>
      </c>
    </row>
    <row r="893" spans="1:13" x14ac:dyDescent="0.25">
      <c r="A893" t="s">
        <v>2018</v>
      </c>
      <c r="B893" s="29">
        <v>1230</v>
      </c>
      <c r="C893" s="29">
        <v>32</v>
      </c>
      <c r="D893" s="29">
        <v>118</v>
      </c>
      <c r="E893" s="29">
        <v>747</v>
      </c>
      <c r="F893" s="29">
        <v>333</v>
      </c>
      <c r="G893" s="29" t="s">
        <v>2072</v>
      </c>
      <c r="H893" s="29" t="s">
        <v>2072</v>
      </c>
      <c r="I893" s="29">
        <v>2.6016260162601599</v>
      </c>
      <c r="J893" s="29">
        <v>9.5934959349593498</v>
      </c>
      <c r="K893" s="29">
        <v>60.731707317073102</v>
      </c>
      <c r="L893" s="29">
        <v>27.0731707317073</v>
      </c>
      <c r="M893" s="29" t="s">
        <v>2072</v>
      </c>
    </row>
    <row r="894" spans="1:13" x14ac:dyDescent="0.25">
      <c r="A894" t="s">
        <v>2019</v>
      </c>
      <c r="B894" s="29">
        <v>43605</v>
      </c>
      <c r="C894" s="29">
        <v>137</v>
      </c>
      <c r="D894" s="29">
        <v>268</v>
      </c>
      <c r="E894" s="29">
        <v>2553</v>
      </c>
      <c r="F894" s="29">
        <v>40153</v>
      </c>
      <c r="G894" s="29">
        <v>490</v>
      </c>
      <c r="H894" s="29">
        <v>4</v>
      </c>
      <c r="I894" s="29">
        <v>0.31421297676658699</v>
      </c>
      <c r="J894" s="29">
        <v>0.61466480126602596</v>
      </c>
      <c r="K894" s="29">
        <v>5.8553702896722504</v>
      </c>
      <c r="L894" s="29">
        <v>92.091924497144504</v>
      </c>
      <c r="M894" s="29">
        <v>1.1238274351505699</v>
      </c>
    </row>
    <row r="895" spans="1:13" x14ac:dyDescent="0.25">
      <c r="A895" t="s">
        <v>2020</v>
      </c>
      <c r="B895" s="29">
        <v>210</v>
      </c>
      <c r="C895" s="29" t="s">
        <v>2072</v>
      </c>
      <c r="D895" s="29" t="s">
        <v>2072</v>
      </c>
      <c r="E895" s="29" t="s">
        <v>2072</v>
      </c>
      <c r="F895" s="29">
        <v>200</v>
      </c>
      <c r="G895" s="29">
        <v>10</v>
      </c>
      <c r="H895" s="29" t="s">
        <v>2072</v>
      </c>
      <c r="I895" s="29" t="s">
        <v>2072</v>
      </c>
      <c r="J895" s="29" t="s">
        <v>2072</v>
      </c>
      <c r="K895" s="29" t="s">
        <v>2072</v>
      </c>
      <c r="L895" s="29">
        <v>95.238095238095198</v>
      </c>
      <c r="M895" s="29">
        <v>4.7619047619047601</v>
      </c>
    </row>
    <row r="896" spans="1:13" x14ac:dyDescent="0.25">
      <c r="A896" t="s">
        <v>2021</v>
      </c>
      <c r="B896" s="29">
        <v>2</v>
      </c>
      <c r="C896" s="29" t="s">
        <v>2072</v>
      </c>
      <c r="D896" s="29" t="s">
        <v>2072</v>
      </c>
      <c r="E896" s="29" t="s">
        <v>2072</v>
      </c>
      <c r="F896" s="29">
        <v>2</v>
      </c>
      <c r="G896" s="29" t="s">
        <v>2072</v>
      </c>
      <c r="H896" s="29" t="s">
        <v>2072</v>
      </c>
      <c r="I896" s="29" t="s">
        <v>2072</v>
      </c>
      <c r="J896" s="29" t="s">
        <v>2072</v>
      </c>
      <c r="K896" s="29" t="s">
        <v>2072</v>
      </c>
      <c r="L896" s="29">
        <v>100</v>
      </c>
      <c r="M896" s="29" t="s">
        <v>2072</v>
      </c>
    </row>
    <row r="897" spans="1:13" x14ac:dyDescent="0.25">
      <c r="A897" t="s">
        <v>2022</v>
      </c>
      <c r="B897" s="29">
        <v>208</v>
      </c>
      <c r="C897" s="29" t="s">
        <v>2072</v>
      </c>
      <c r="D897" s="29" t="s">
        <v>2072</v>
      </c>
      <c r="E897" s="29" t="s">
        <v>2072</v>
      </c>
      <c r="F897" s="29">
        <v>198</v>
      </c>
      <c r="G897" s="29">
        <v>10</v>
      </c>
      <c r="H897" s="29" t="s">
        <v>2072</v>
      </c>
      <c r="I897" s="29" t="s">
        <v>2072</v>
      </c>
      <c r="J897" s="29" t="s">
        <v>2072</v>
      </c>
      <c r="K897" s="29" t="s">
        <v>2072</v>
      </c>
      <c r="L897" s="29">
        <v>95.192307692307693</v>
      </c>
      <c r="M897" s="29">
        <v>4.8076923076923004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708B-FFF6-4992-A3B3-C978493E2DC5}">
  <dimension ref="A1:I27"/>
  <sheetViews>
    <sheetView topLeftCell="B1" zoomScale="95" zoomScaleNormal="95" workbookViewId="0">
      <selection activeCell="B3" sqref="B3"/>
    </sheetView>
  </sheetViews>
  <sheetFormatPr defaultRowHeight="14.25" x14ac:dyDescent="0.2"/>
  <cols>
    <col min="1" max="1" width="32.140625" style="1" hidden="1" customWidth="1"/>
    <col min="2" max="2" width="23.7109375" style="1" customWidth="1"/>
    <col min="3" max="6" width="11.7109375" style="1" customWidth="1"/>
    <col min="7" max="7" width="2.7109375" style="1" customWidth="1"/>
    <col min="8" max="9" width="11.7109375" style="1" customWidth="1"/>
    <col min="10" max="16384" width="9.140625" style="1"/>
  </cols>
  <sheetData>
    <row r="1" spans="1:9" ht="15.75" x14ac:dyDescent="0.25">
      <c r="B1" s="2" t="s">
        <v>2071</v>
      </c>
    </row>
    <row r="2" spans="1:9" ht="15.75" x14ac:dyDescent="0.25">
      <c r="B2" s="2" t="s">
        <v>67</v>
      </c>
    </row>
    <row r="3" spans="1:9" s="3" customFormat="1" ht="12.75" x14ac:dyDescent="0.2">
      <c r="B3" s="5"/>
    </row>
    <row r="4" spans="1:9" s="3" customFormat="1" ht="12.75" x14ac:dyDescent="0.2">
      <c r="B4" s="6" t="s">
        <v>28</v>
      </c>
    </row>
    <row r="5" spans="1:9" s="3" customFormat="1" ht="12.75" x14ac:dyDescent="0.2">
      <c r="C5" s="5" t="s">
        <v>0</v>
      </c>
      <c r="H5" s="5" t="s">
        <v>1</v>
      </c>
    </row>
    <row r="6" spans="1:9" s="3" customFormat="1" ht="12.75" x14ac:dyDescent="0.2">
      <c r="C6" s="14" t="s">
        <v>17</v>
      </c>
      <c r="D6" s="7" t="s">
        <v>1970</v>
      </c>
      <c r="E6" s="7" t="s">
        <v>107</v>
      </c>
      <c r="F6" s="8" t="s">
        <v>31</v>
      </c>
      <c r="G6" s="15"/>
      <c r="H6" s="7" t="s">
        <v>1970</v>
      </c>
      <c r="I6" s="7" t="s">
        <v>107</v>
      </c>
    </row>
    <row r="7" spans="1:9" s="3" customFormat="1" ht="12.75" x14ac:dyDescent="0.2">
      <c r="A7" s="4" t="s">
        <v>68</v>
      </c>
      <c r="B7" s="3" t="s">
        <v>3</v>
      </c>
      <c r="C7" s="16">
        <f>VLOOKUP(CONCATENATE(Lookup!$E$2, $A7), t7.4, 2,0)</f>
        <v>2755</v>
      </c>
      <c r="D7" s="16">
        <f>VLOOKUP(CONCATENATE(Lookup!$E$2, $A7), t7.4, 3,0)</f>
        <v>203</v>
      </c>
      <c r="E7" s="16">
        <f>VLOOKUP(CONCATENATE(Lookup!$E$2, $A7), t7.4, 4,0)</f>
        <v>2552</v>
      </c>
      <c r="F7" s="16" t="str">
        <f>VLOOKUP(CONCATENATE(Lookup!$E$2, $A7), t7.4, 5,0)</f>
        <v>-</v>
      </c>
      <c r="G7" s="16" t="s">
        <v>30</v>
      </c>
      <c r="H7" s="27">
        <f>VLOOKUP(CONCATENATE(Lookup!$E$2, $A7), t7.4, 6,0)</f>
        <v>7.3684210526315699</v>
      </c>
      <c r="I7" s="27">
        <f>VLOOKUP(CONCATENATE(Lookup!$E$2, $A7), t7.4, 7,0)</f>
        <v>92.631578947368396</v>
      </c>
    </row>
    <row r="8" spans="1:9" s="3" customFormat="1" ht="12.75" x14ac:dyDescent="0.2">
      <c r="A8" s="4" t="s">
        <v>69</v>
      </c>
      <c r="B8" s="3" t="s">
        <v>4</v>
      </c>
      <c r="C8" s="16">
        <f>VLOOKUP(CONCATENATE(Lookup!$E$2, $A8), t7.4, 2,0)</f>
        <v>567</v>
      </c>
      <c r="D8" s="16">
        <f>VLOOKUP(CONCATENATE(Lookup!$E$2, $A8), t7.4, 3,0)</f>
        <v>41</v>
      </c>
      <c r="E8" s="16">
        <f>VLOOKUP(CONCATENATE(Lookup!$E$2, $A8), t7.4, 4,0)</f>
        <v>526</v>
      </c>
      <c r="F8" s="16" t="str">
        <f>VLOOKUP(CONCATENATE(Lookup!$E$2, $A8), t7.4, 5,0)</f>
        <v>-</v>
      </c>
      <c r="G8" s="16" t="s">
        <v>30</v>
      </c>
      <c r="H8" s="27">
        <f>VLOOKUP(CONCATENATE(Lookup!$E$2, $A8), t7.4, 6,0)</f>
        <v>7.23104056437389</v>
      </c>
      <c r="I8" s="27">
        <f>VLOOKUP(CONCATENATE(Lookup!$E$2, $A8), t7.4, 7,0)</f>
        <v>92.768959435626101</v>
      </c>
    </row>
    <row r="9" spans="1:9" s="3" customFormat="1" ht="12.75" x14ac:dyDescent="0.2">
      <c r="A9" s="4" t="s">
        <v>70</v>
      </c>
      <c r="B9" s="3" t="s">
        <v>5</v>
      </c>
      <c r="C9" s="16">
        <f>VLOOKUP(CONCATENATE(Lookup!$E$2, $A9), t7.4, 2,0)</f>
        <v>1069</v>
      </c>
      <c r="D9" s="16">
        <f>VLOOKUP(CONCATENATE(Lookup!$E$2, $A9), t7.4, 3,0)</f>
        <v>76</v>
      </c>
      <c r="E9" s="16">
        <f>VLOOKUP(CONCATENATE(Lookup!$E$2, $A9), t7.4, 4,0)</f>
        <v>993</v>
      </c>
      <c r="F9" s="16" t="str">
        <f>VLOOKUP(CONCATENATE(Lookup!$E$2, $A9), t7.4, 5,0)</f>
        <v>-</v>
      </c>
      <c r="G9" s="16" t="s">
        <v>30</v>
      </c>
      <c r="H9" s="27">
        <f>VLOOKUP(CONCATENATE(Lookup!$E$2, $A9), t7.4, 6,0)</f>
        <v>7.1094480823199202</v>
      </c>
      <c r="I9" s="27">
        <f>VLOOKUP(CONCATENATE(Lookup!$E$2, $A9), t7.4, 7,0)</f>
        <v>92.89055191768</v>
      </c>
    </row>
    <row r="10" spans="1:9" s="3" customFormat="1" ht="12.75" x14ac:dyDescent="0.2">
      <c r="A10" s="4" t="s">
        <v>71</v>
      </c>
      <c r="B10" s="3" t="s">
        <v>6</v>
      </c>
      <c r="C10" s="16">
        <f>VLOOKUP(CONCATENATE(Lookup!$E$2, $A10), t7.4, 2,0)</f>
        <v>2825</v>
      </c>
      <c r="D10" s="16">
        <f>VLOOKUP(CONCATENATE(Lookup!$E$2, $A10), t7.4, 3,0)</f>
        <v>172</v>
      </c>
      <c r="E10" s="16">
        <f>VLOOKUP(CONCATENATE(Lookup!$E$2, $A10), t7.4, 4,0)</f>
        <v>2651</v>
      </c>
      <c r="F10" s="16">
        <f>VLOOKUP(CONCATENATE(Lookup!$E$2, $A10), t7.4, 5,0)</f>
        <v>2</v>
      </c>
      <c r="G10" s="16" t="s">
        <v>30</v>
      </c>
      <c r="H10" s="27">
        <f>VLOOKUP(CONCATENATE(Lookup!$E$2, $A10), t7.4, 6,0)</f>
        <v>6.0928090683669804</v>
      </c>
      <c r="I10" s="27">
        <f>VLOOKUP(CONCATENATE(Lookup!$E$2, $A10), t7.4, 7,0)</f>
        <v>93.907190931632996</v>
      </c>
    </row>
    <row r="11" spans="1:9" s="3" customFormat="1" ht="12.75" x14ac:dyDescent="0.2">
      <c r="A11" s="4" t="s">
        <v>72</v>
      </c>
      <c r="B11" s="3" t="s">
        <v>7</v>
      </c>
      <c r="C11" s="16">
        <f>VLOOKUP(CONCATENATE(Lookup!$E$2, $A11), t7.4, 2,0)</f>
        <v>2304</v>
      </c>
      <c r="D11" s="16">
        <f>VLOOKUP(CONCATENATE(Lookup!$E$2, $A11), t7.4, 3,0)</f>
        <v>182</v>
      </c>
      <c r="E11" s="16">
        <f>VLOOKUP(CONCATENATE(Lookup!$E$2, $A11), t7.4, 4,0)</f>
        <v>2122</v>
      </c>
      <c r="F11" s="16" t="str">
        <f>VLOOKUP(CONCATENATE(Lookup!$E$2, $A11), t7.4, 5,0)</f>
        <v>-</v>
      </c>
      <c r="G11" s="16" t="s">
        <v>30</v>
      </c>
      <c r="H11" s="27">
        <f>VLOOKUP(CONCATENATE(Lookup!$E$2, $A11), t7.4, 6,0)</f>
        <v>7.89930555555555</v>
      </c>
      <c r="I11" s="27">
        <f>VLOOKUP(CONCATENATE(Lookup!$E$2, $A11), t7.4, 7,0)</f>
        <v>92.1006944444444</v>
      </c>
    </row>
    <row r="12" spans="1:9" s="3" customFormat="1" ht="12.75" x14ac:dyDescent="0.2">
      <c r="A12" s="4" t="s">
        <v>73</v>
      </c>
      <c r="B12" s="3" t="s">
        <v>8</v>
      </c>
      <c r="C12" s="16">
        <f>VLOOKUP(CONCATENATE(Lookup!$E$2, $A12), t7.4, 2,0)</f>
        <v>4466</v>
      </c>
      <c r="D12" s="16">
        <f>VLOOKUP(CONCATENATE(Lookup!$E$2, $A12), t7.4, 3,0)</f>
        <v>327</v>
      </c>
      <c r="E12" s="16">
        <f>VLOOKUP(CONCATENATE(Lookup!$E$2, $A12), t7.4, 4,0)</f>
        <v>4138</v>
      </c>
      <c r="F12" s="16">
        <f>VLOOKUP(CONCATENATE(Lookup!$E$2, $A12), t7.4, 5,0)</f>
        <v>1</v>
      </c>
      <c r="G12" s="16" t="s">
        <v>30</v>
      </c>
      <c r="H12" s="27">
        <f>VLOOKUP(CONCATENATE(Lookup!$E$2, $A12), t7.4, 6,0)</f>
        <v>7.3236282194848803</v>
      </c>
      <c r="I12" s="27">
        <f>VLOOKUP(CONCATENATE(Lookup!$E$2, $A12), t7.4, 7,0)</f>
        <v>92.676371780515097</v>
      </c>
    </row>
    <row r="13" spans="1:9" s="3" customFormat="1" ht="12.75" x14ac:dyDescent="0.2">
      <c r="A13" s="4" t="s">
        <v>74</v>
      </c>
      <c r="B13" s="3" t="s">
        <v>9</v>
      </c>
      <c r="C13" s="16">
        <f>VLOOKUP(CONCATENATE(Lookup!$E$2, $A13), t7.4, 2,0)</f>
        <v>10704</v>
      </c>
      <c r="D13" s="16">
        <f>VLOOKUP(CONCATENATE(Lookup!$E$2, $A13), t7.4, 3,0)</f>
        <v>741</v>
      </c>
      <c r="E13" s="16">
        <f>VLOOKUP(CONCATENATE(Lookup!$E$2, $A13), t7.4, 4,0)</f>
        <v>9963</v>
      </c>
      <c r="F13" s="16" t="str">
        <f>VLOOKUP(CONCATENATE(Lookup!$E$2, $A13), t7.4, 5,0)</f>
        <v>-</v>
      </c>
      <c r="G13" s="16" t="s">
        <v>30</v>
      </c>
      <c r="H13" s="27">
        <f>VLOOKUP(CONCATENATE(Lookup!$E$2, $A13), t7.4, 6,0)</f>
        <v>6.9226457399103101</v>
      </c>
      <c r="I13" s="27">
        <f>VLOOKUP(CONCATENATE(Lookup!$E$2, $A13), t7.4, 7,0)</f>
        <v>93.077354260089606</v>
      </c>
    </row>
    <row r="14" spans="1:9" s="3" customFormat="1" ht="12.75" x14ac:dyDescent="0.2">
      <c r="A14" s="4" t="s">
        <v>75</v>
      </c>
      <c r="B14" s="3" t="s">
        <v>10</v>
      </c>
      <c r="C14" s="16">
        <f>VLOOKUP(CONCATENATE(Lookup!$E$2, $A14), t7.4, 2,0)</f>
        <v>2269</v>
      </c>
      <c r="D14" s="16">
        <f>VLOOKUP(CONCATENATE(Lookup!$E$2, $A14), t7.4, 3,0)</f>
        <v>178</v>
      </c>
      <c r="E14" s="16">
        <f>VLOOKUP(CONCATENATE(Lookup!$E$2, $A14), t7.4, 4,0)</f>
        <v>2091</v>
      </c>
      <c r="F14" s="16" t="str">
        <f>VLOOKUP(CONCATENATE(Lookup!$E$2, $A14), t7.4, 5,0)</f>
        <v>-</v>
      </c>
      <c r="G14" s="16" t="s">
        <v>30</v>
      </c>
      <c r="H14" s="27">
        <f>VLOOKUP(CONCATENATE(Lookup!$E$2, $A14), t7.4, 6,0)</f>
        <v>7.8448655795504596</v>
      </c>
      <c r="I14" s="27">
        <f>VLOOKUP(CONCATENATE(Lookup!$E$2, $A14), t7.4, 7,0)</f>
        <v>92.1551344204495</v>
      </c>
    </row>
    <row r="15" spans="1:9" s="3" customFormat="1" ht="12.75" x14ac:dyDescent="0.2">
      <c r="A15" s="4" t="s">
        <v>76</v>
      </c>
      <c r="B15" s="3" t="s">
        <v>11</v>
      </c>
      <c r="C15" s="16">
        <f>VLOOKUP(CONCATENATE(Lookup!$E$2, $A15), t7.4, 2,0)</f>
        <v>5914</v>
      </c>
      <c r="D15" s="16">
        <f>VLOOKUP(CONCATENATE(Lookup!$E$2, $A15), t7.4, 3,0)</f>
        <v>408</v>
      </c>
      <c r="E15" s="16">
        <f>VLOOKUP(CONCATENATE(Lookup!$E$2, $A15), t7.4, 4,0)</f>
        <v>5506</v>
      </c>
      <c r="F15" s="16" t="str">
        <f>VLOOKUP(CONCATENATE(Lookup!$E$2, $A15), t7.4, 5,0)</f>
        <v>-</v>
      </c>
      <c r="G15" s="16" t="s">
        <v>30</v>
      </c>
      <c r="H15" s="27">
        <f>VLOOKUP(CONCATENATE(Lookup!$E$2, $A15), t7.4, 6,0)</f>
        <v>6.8988840040581598</v>
      </c>
      <c r="I15" s="27">
        <f>VLOOKUP(CONCATENATE(Lookup!$E$2, $A15), t7.4, 7,0)</f>
        <v>93.101115995941797</v>
      </c>
    </row>
    <row r="16" spans="1:9" s="3" customFormat="1" ht="12.75" x14ac:dyDescent="0.2">
      <c r="A16" s="4" t="s">
        <v>77</v>
      </c>
      <c r="B16" s="3" t="s">
        <v>12</v>
      </c>
      <c r="C16" s="16">
        <f>VLOOKUP(CONCATENATE(Lookup!$E$2, $A16), t7.4, 2,0)</f>
        <v>7188</v>
      </c>
      <c r="D16" s="16">
        <f>VLOOKUP(CONCATENATE(Lookup!$E$2, $A16), t7.4, 3,0)</f>
        <v>340</v>
      </c>
      <c r="E16" s="16">
        <f>VLOOKUP(CONCATENATE(Lookup!$E$2, $A16), t7.4, 4,0)</f>
        <v>6847</v>
      </c>
      <c r="F16" s="16">
        <f>VLOOKUP(CONCATENATE(Lookup!$E$2, $A16), t7.4, 5,0)</f>
        <v>1</v>
      </c>
      <c r="G16" s="16" t="s">
        <v>30</v>
      </c>
      <c r="H16" s="27">
        <f>VLOOKUP(CONCATENATE(Lookup!$E$2, $A16), t7.4, 6,0)</f>
        <v>4.7307638792263802</v>
      </c>
      <c r="I16" s="27">
        <f>VLOOKUP(CONCATENATE(Lookup!$E$2, $A16), t7.4, 7,0)</f>
        <v>95.269236120773598</v>
      </c>
    </row>
    <row r="17" spans="1:9" s="3" customFormat="1" ht="12.75" x14ac:dyDescent="0.2">
      <c r="A17" s="4" t="s">
        <v>78</v>
      </c>
      <c r="B17" s="3" t="s">
        <v>13</v>
      </c>
      <c r="C17" s="16">
        <f>VLOOKUP(CONCATENATE(Lookup!$E$2, $A17), t7.4, 2,0)</f>
        <v>145</v>
      </c>
      <c r="D17" s="16">
        <f>VLOOKUP(CONCATENATE(Lookup!$E$2, $A17), t7.4, 3,0)</f>
        <v>9</v>
      </c>
      <c r="E17" s="16">
        <f>VLOOKUP(CONCATENATE(Lookup!$E$2, $A17), t7.4, 4,0)</f>
        <v>136</v>
      </c>
      <c r="F17" s="16" t="str">
        <f>VLOOKUP(CONCATENATE(Lookup!$E$2, $A17), t7.4, 5,0)</f>
        <v>-</v>
      </c>
      <c r="G17" s="16" t="s">
        <v>30</v>
      </c>
      <c r="H17" s="27">
        <f>VLOOKUP(CONCATENATE(Lookup!$E$2, $A17), t7.4, 6,0)</f>
        <v>6.2068965517241299</v>
      </c>
      <c r="I17" s="27">
        <f>VLOOKUP(CONCATENATE(Lookup!$E$2, $A17), t7.4, 7,0)</f>
        <v>93.793103448275801</v>
      </c>
    </row>
    <row r="18" spans="1:9" s="3" customFormat="1" ht="12.75" x14ac:dyDescent="0.2">
      <c r="A18" s="4" t="s">
        <v>79</v>
      </c>
      <c r="B18" s="3" t="s">
        <v>14</v>
      </c>
      <c r="C18" s="16">
        <f>VLOOKUP(CONCATENATE(Lookup!$E$2, $A18), t7.4, 2,0)</f>
        <v>149</v>
      </c>
      <c r="D18" s="16">
        <f>VLOOKUP(CONCATENATE(Lookup!$E$2, $A18), t7.4, 3,0)</f>
        <v>8</v>
      </c>
      <c r="E18" s="16">
        <f>VLOOKUP(CONCATENATE(Lookup!$E$2, $A18), t7.4, 4,0)</f>
        <v>141</v>
      </c>
      <c r="F18" s="16" t="str">
        <f>VLOOKUP(CONCATENATE(Lookup!$E$2, $A18), t7.4, 5,0)</f>
        <v>-</v>
      </c>
      <c r="G18" s="16" t="s">
        <v>30</v>
      </c>
      <c r="H18" s="27">
        <f>VLOOKUP(CONCATENATE(Lookup!$E$2, $A18), t7.4, 6,0)</f>
        <v>5.3691275167785202</v>
      </c>
      <c r="I18" s="27">
        <f>VLOOKUP(CONCATENATE(Lookup!$E$2, $A18), t7.4, 7,0)</f>
        <v>94.630872483221395</v>
      </c>
    </row>
    <row r="19" spans="1:9" s="3" customFormat="1" ht="12.75" x14ac:dyDescent="0.2">
      <c r="A19" s="4" t="s">
        <v>80</v>
      </c>
      <c r="B19" s="3" t="s">
        <v>15</v>
      </c>
      <c r="C19" s="16">
        <f>VLOOKUP(CONCATENATE(Lookup!$E$2, $A19), t7.4, 2,0)</f>
        <v>3000</v>
      </c>
      <c r="D19" s="16">
        <f>VLOOKUP(CONCATENATE(Lookup!$E$2, $A19), t7.4, 3,0)</f>
        <v>247</v>
      </c>
      <c r="E19" s="16">
        <f>VLOOKUP(CONCATENATE(Lookup!$E$2, $A19), t7.4, 4,0)</f>
        <v>2753</v>
      </c>
      <c r="F19" s="16" t="str">
        <f>VLOOKUP(CONCATENATE(Lookup!$E$2, $A19), t7.4, 5,0)</f>
        <v>-</v>
      </c>
      <c r="G19" s="16" t="s">
        <v>30</v>
      </c>
      <c r="H19" s="27">
        <f>VLOOKUP(CONCATENATE(Lookup!$E$2, $A19), t7.4, 6,0)</f>
        <v>8.2333333333333307</v>
      </c>
      <c r="I19" s="27">
        <f>VLOOKUP(CONCATENATE(Lookup!$E$2, $A19), t7.4, 7,0)</f>
        <v>91.766666666666595</v>
      </c>
    </row>
    <row r="20" spans="1:9" s="3" customFormat="1" ht="12.75" x14ac:dyDescent="0.2">
      <c r="A20" s="4" t="s">
        <v>81</v>
      </c>
      <c r="B20" s="3" t="s">
        <v>16</v>
      </c>
      <c r="C20" s="16">
        <f>VLOOKUP(CONCATENATE(Lookup!$E$2, $A20), t7.4, 2,0)</f>
        <v>171</v>
      </c>
      <c r="D20" s="16">
        <f>VLOOKUP(CONCATENATE(Lookup!$E$2, $A20), t7.4, 3,0)</f>
        <v>12</v>
      </c>
      <c r="E20" s="16">
        <f>VLOOKUP(CONCATENATE(Lookup!$E$2, $A20), t7.4, 4,0)</f>
        <v>159</v>
      </c>
      <c r="F20" s="16" t="str">
        <f>VLOOKUP(CONCATENATE(Lookup!$E$2, $A20), t7.4, 5,0)</f>
        <v>-</v>
      </c>
      <c r="G20" s="16" t="s">
        <v>30</v>
      </c>
      <c r="H20" s="27">
        <f>VLOOKUP(CONCATENATE(Lookup!$E$2, $A20), t7.4, 6,0)</f>
        <v>7.0175438596491198</v>
      </c>
      <c r="I20" s="27">
        <f>VLOOKUP(CONCATENATE(Lookup!$E$2, $A20), t7.4, 7,0)</f>
        <v>92.982456140350806</v>
      </c>
    </row>
    <row r="21" spans="1:9" s="3" customFormat="1" ht="12.75" x14ac:dyDescent="0.2">
      <c r="A21" s="3" t="s">
        <v>31</v>
      </c>
      <c r="B21" s="3" t="s">
        <v>31</v>
      </c>
      <c r="C21" s="16">
        <f>VLOOKUP(CONCATENATE(Lookup!$E$2, $A21), t7.4, 2,0)</f>
        <v>79</v>
      </c>
      <c r="D21" s="16">
        <f>VLOOKUP(CONCATENATE(Lookup!$E$2, $A21), t7.4, 3,0)</f>
        <v>14</v>
      </c>
      <c r="E21" s="16">
        <f>VLOOKUP(CONCATENATE(Lookup!$E$2, $A21), t7.4, 4,0)</f>
        <v>65</v>
      </c>
      <c r="F21" s="16" t="str">
        <f>VLOOKUP(CONCATENATE(Lookup!$E$2, $A21), t7.4, 5,0)</f>
        <v>-</v>
      </c>
      <c r="G21" s="16" t="s">
        <v>30</v>
      </c>
      <c r="H21" s="27">
        <f>VLOOKUP(CONCATENATE(Lookup!$E$2, $A21), t7.4, 6,0)</f>
        <v>17.7215189873417</v>
      </c>
      <c r="I21" s="27">
        <f>VLOOKUP(CONCATENATE(Lookup!$E$2, $A21), t7.4, 7,0)</f>
        <v>82.278481012658204</v>
      </c>
    </row>
    <row r="22" spans="1:9" s="3" customFormat="1" ht="12.75" x14ac:dyDescent="0.2">
      <c r="A22" s="4" t="s">
        <v>2</v>
      </c>
      <c r="B22" s="5" t="s">
        <v>2</v>
      </c>
      <c r="C22" s="18">
        <f>VLOOKUP(CONCATENATE(Lookup!$E$2, $A22), t7.4, 2,0)</f>
        <v>43605</v>
      </c>
      <c r="D22" s="18">
        <f>VLOOKUP(CONCATENATE(Lookup!$E$2, $A22), t7.4, 3,0)</f>
        <v>2958</v>
      </c>
      <c r="E22" s="18">
        <f>VLOOKUP(CONCATENATE(Lookup!$E$2, $A22), t7.4, 4,0)</f>
        <v>40643</v>
      </c>
      <c r="F22" s="18">
        <f>VLOOKUP(CONCATENATE(Lookup!$E$2, $A22), t7.4, 5,0)</f>
        <v>4</v>
      </c>
      <c r="G22" s="18" t="s">
        <v>30</v>
      </c>
      <c r="H22" s="28">
        <f>VLOOKUP(CONCATENATE(Lookup!$E$2, $A22), t7.4, 6,0)</f>
        <v>6.7842480677048602</v>
      </c>
      <c r="I22" s="28">
        <f>VLOOKUP(CONCATENATE(Lookup!$E$2, $A22), t7.4, 7,0)</f>
        <v>93.215751932295106</v>
      </c>
    </row>
    <row r="23" spans="1:9" s="3" customFormat="1" ht="12.75" x14ac:dyDescent="0.2">
      <c r="B23" s="11"/>
      <c r="C23" s="11"/>
      <c r="D23" s="11"/>
      <c r="E23" s="11"/>
      <c r="F23" s="11"/>
      <c r="G23" s="11"/>
      <c r="H23" s="11"/>
      <c r="I23" s="11"/>
    </row>
    <row r="24" spans="1:9" x14ac:dyDescent="0.2">
      <c r="B24" s="12" t="s">
        <v>1973</v>
      </c>
    </row>
    <row r="25" spans="1:9" x14ac:dyDescent="0.2">
      <c r="B25" s="13" t="s">
        <v>2077</v>
      </c>
    </row>
    <row r="26" spans="1:9" x14ac:dyDescent="0.2">
      <c r="B26" s="13" t="s">
        <v>1963</v>
      </c>
    </row>
    <row r="27" spans="1:9" x14ac:dyDescent="0.2">
      <c r="B27" s="12" t="s">
        <v>108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466725</xdr:colOff>
                    <xdr:row>3</xdr:row>
                    <xdr:rowOff>0</xdr:rowOff>
                  </from>
                  <to>
                    <xdr:col>1</xdr:col>
                    <xdr:colOff>1533525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44B742-621B-40CD-88EC-D8CE152C330B}"/>
</file>

<file path=customXml/itemProps2.xml><?xml version="1.0" encoding="utf-8"?>
<ds:datastoreItem xmlns:ds="http://schemas.openxmlformats.org/officeDocument/2006/customXml" ds:itemID="{389DE31D-98F1-4D5C-BC27-D70F1266B4CA}"/>
</file>

<file path=customXml/itemProps3.xml><?xml version="1.0" encoding="utf-8"?>
<ds:datastoreItem xmlns:ds="http://schemas.openxmlformats.org/officeDocument/2006/customXml" ds:itemID="{77209510-99D8-41BE-ADB0-C21B25D1CA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Index</vt:lpstr>
      <vt:lpstr>7.1</vt:lpstr>
      <vt:lpstr>Figure7.1_data</vt:lpstr>
      <vt:lpstr>7.1_data</vt:lpstr>
      <vt:lpstr>7.2</vt:lpstr>
      <vt:lpstr>7.2_data</vt:lpstr>
      <vt:lpstr>7.3</vt:lpstr>
      <vt:lpstr>7.3_data</vt:lpstr>
      <vt:lpstr>7.4</vt:lpstr>
      <vt:lpstr>7.4_data</vt:lpstr>
      <vt:lpstr>7.5</vt:lpstr>
      <vt:lpstr>7.5_data</vt:lpstr>
      <vt:lpstr>7.6</vt:lpstr>
      <vt:lpstr>7.7</vt:lpstr>
      <vt:lpstr>7.8</vt:lpstr>
      <vt:lpstr>Lookup</vt:lpstr>
      <vt:lpstr>Figure7.1</vt:lpstr>
      <vt:lpstr>t7.1</vt:lpstr>
      <vt:lpstr>t7.2</vt:lpstr>
      <vt:lpstr>t7.3</vt:lpstr>
      <vt:lpstr>t7.4</vt:lpstr>
      <vt:lpstr>t7.5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stuarw02</dc:creator>
  <cp:lastModifiedBy>Stuart Wrigglesworth</cp:lastModifiedBy>
  <cp:lastPrinted>2023-09-01T09:21:37Z</cp:lastPrinted>
  <dcterms:created xsi:type="dcterms:W3CDTF">2022-10-03T13:52:18Z</dcterms:created>
  <dcterms:modified xsi:type="dcterms:W3CDTF">2024-11-25T10:37:00Z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</Properties>
</file>