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worksheets/sheet1.xml" ContentType="application/vnd.openxmlformats-officedocument.spreadsheetml.worksheet+xml"/>
  <Override PartName="/xl/ctrlProps/ctrlProp2.xml" ContentType="application/vnd.ms-excel.controlproperties+xml"/>
  <Override PartName="/xl/ctrlProps/ctrlProp1.xml" ContentType="application/vnd.ms-excel.controlproperties+xml"/>
  <Override PartName="/xl/ctrlProps/ctrlProp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\\nssstats01\MaternityBirths\Topics\MaternityHospitalSubmissions\Publications\Births\2024\Tables_3_final\"/>
    </mc:Choice>
  </mc:AlternateContent>
  <xr:revisionPtr revIDLastSave="0" documentId="13_ncr:1_{DDAA96D1-F977-4C6A-8FBA-2AC155EBB8FD}" xr6:coauthVersionLast="47" xr6:coauthVersionMax="47" xr10:uidLastSave="{00000000-0000-0000-0000-000000000000}"/>
  <bookViews>
    <workbookView xWindow="-120" yWindow="-120" windowWidth="29040" windowHeight="15840" xr2:uid="{E3535000-197E-4432-B3D3-A8756F9276F0}"/>
  </bookViews>
  <sheets>
    <sheet name="Index" sheetId="16" r:id="rId1"/>
    <sheet name="8.1" sheetId="2" r:id="rId2"/>
    <sheet name="Figure8.1" sheetId="15" r:id="rId3"/>
    <sheet name="8.2" sheetId="8" r:id="rId4"/>
    <sheet name="8.2_data" sheetId="12" state="hidden" r:id="rId5"/>
    <sheet name="8.3" sheetId="3" r:id="rId6"/>
    <sheet name="8.3_data" sheetId="13" state="hidden" r:id="rId7"/>
    <sheet name="8.4" sheetId="7" r:id="rId8"/>
    <sheet name="8.4_data" sheetId="14" state="hidden" r:id="rId9"/>
    <sheet name="8.5" sheetId="9" r:id="rId10"/>
    <sheet name="8.6" sheetId="4" r:id="rId11"/>
    <sheet name="8.7" sheetId="5" r:id="rId12"/>
    <sheet name="Lookup" sheetId="6" state="hidden" r:id="rId13"/>
  </sheets>
  <definedNames>
    <definedName name="t8.2">'8.2_data'!$1:$1048576</definedName>
    <definedName name="t8.3">'8.3_data'!$1:$1048576</definedName>
    <definedName name="t8.4">'8.4_data'!$1:$1048576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6" l="1"/>
  <c r="C8" i="3" s="1"/>
  <c r="C39" i="7" l="1"/>
  <c r="C34" i="7"/>
  <c r="C27" i="7"/>
  <c r="C22" i="7"/>
  <c r="C19" i="7"/>
  <c r="C15" i="7"/>
  <c r="C9" i="7"/>
  <c r="K40" i="7"/>
  <c r="K37" i="7"/>
  <c r="K36" i="7"/>
  <c r="K34" i="7"/>
  <c r="K32" i="7"/>
  <c r="K30" i="7"/>
  <c r="K28" i="7"/>
  <c r="K26" i="7"/>
  <c r="K23" i="7"/>
  <c r="K21" i="7"/>
  <c r="K18" i="7"/>
  <c r="K14" i="7"/>
  <c r="K11" i="7"/>
  <c r="K9" i="7"/>
  <c r="D7" i="7"/>
  <c r="J40" i="7"/>
  <c r="J39" i="7"/>
  <c r="J38" i="7"/>
  <c r="J37" i="7"/>
  <c r="J36" i="7"/>
  <c r="J35" i="7"/>
  <c r="J34" i="7"/>
  <c r="J33" i="7"/>
  <c r="J32" i="7"/>
  <c r="J31" i="7"/>
  <c r="J30" i="7"/>
  <c r="J29" i="7"/>
  <c r="J28" i="7"/>
  <c r="J27" i="7"/>
  <c r="J26" i="7"/>
  <c r="J25" i="7"/>
  <c r="J24" i="7"/>
  <c r="J23" i="7"/>
  <c r="J22" i="7"/>
  <c r="J21" i="7"/>
  <c r="J20" i="7"/>
  <c r="J19" i="7"/>
  <c r="J18" i="7"/>
  <c r="J17" i="7"/>
  <c r="J16" i="7"/>
  <c r="J15" i="7"/>
  <c r="J14" i="7"/>
  <c r="J13" i="7"/>
  <c r="J12" i="7"/>
  <c r="J11" i="7"/>
  <c r="J10" i="7"/>
  <c r="J9" i="7"/>
  <c r="J8" i="7"/>
  <c r="D40" i="7"/>
  <c r="D38" i="7"/>
  <c r="D34" i="7"/>
  <c r="D31" i="7"/>
  <c r="D29" i="7"/>
  <c r="D27" i="7"/>
  <c r="C40" i="7"/>
  <c r="C37" i="7"/>
  <c r="C33" i="7"/>
  <c r="C31" i="7"/>
  <c r="C29" i="7"/>
  <c r="C26" i="7"/>
  <c r="C24" i="7"/>
  <c r="C21" i="7"/>
  <c r="C18" i="7"/>
  <c r="C16" i="7"/>
  <c r="C13" i="7"/>
  <c r="C10" i="7"/>
  <c r="C7" i="7"/>
  <c r="K39" i="7"/>
  <c r="K38" i="7"/>
  <c r="K35" i="7"/>
  <c r="K33" i="7"/>
  <c r="K31" i="7"/>
  <c r="K29" i="7"/>
  <c r="K27" i="7"/>
  <c r="K25" i="7"/>
  <c r="K24" i="7"/>
  <c r="K22" i="7"/>
  <c r="K20" i="7"/>
  <c r="K19" i="7"/>
  <c r="K17" i="7"/>
  <c r="K16" i="7"/>
  <c r="K15" i="7"/>
  <c r="K13" i="7"/>
  <c r="K12" i="7"/>
  <c r="K10" i="7"/>
  <c r="K8" i="7"/>
  <c r="E7" i="7"/>
  <c r="I40" i="7"/>
  <c r="I39" i="7"/>
  <c r="I38" i="7"/>
  <c r="I37" i="7"/>
  <c r="I36" i="7"/>
  <c r="I35" i="7"/>
  <c r="I34" i="7"/>
  <c r="I33" i="7"/>
  <c r="I32" i="7"/>
  <c r="I31" i="7"/>
  <c r="I30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I14" i="7"/>
  <c r="I13" i="7"/>
  <c r="I12" i="7"/>
  <c r="I11" i="7"/>
  <c r="I10" i="7"/>
  <c r="I9" i="7"/>
  <c r="I8" i="7"/>
  <c r="F7" i="7"/>
  <c r="G39" i="7"/>
  <c r="G34" i="7"/>
  <c r="G31" i="7"/>
  <c r="G29" i="7"/>
  <c r="G28" i="7"/>
  <c r="G27" i="7"/>
  <c r="G24" i="7"/>
  <c r="G21" i="7"/>
  <c r="G20" i="7"/>
  <c r="G18" i="7"/>
  <c r="G17" i="7"/>
  <c r="G16" i="7"/>
  <c r="G15" i="7"/>
  <c r="G14" i="7"/>
  <c r="G13" i="7"/>
  <c r="G12" i="7"/>
  <c r="G11" i="7"/>
  <c r="G10" i="7"/>
  <c r="G9" i="7"/>
  <c r="G8" i="7"/>
  <c r="G40" i="7"/>
  <c r="G37" i="7"/>
  <c r="G36" i="7"/>
  <c r="G35" i="7"/>
  <c r="G32" i="7"/>
  <c r="G26" i="7"/>
  <c r="G22" i="7"/>
  <c r="G7" i="7"/>
  <c r="F39" i="7"/>
  <c r="F36" i="7"/>
  <c r="F32" i="7"/>
  <c r="F17" i="7"/>
  <c r="G38" i="7"/>
  <c r="G33" i="7"/>
  <c r="G30" i="7"/>
  <c r="G25" i="7"/>
  <c r="G23" i="7"/>
  <c r="G19" i="7"/>
  <c r="F40" i="7"/>
  <c r="F38" i="7"/>
  <c r="F37" i="7"/>
  <c r="F35" i="7"/>
  <c r="F34" i="7"/>
  <c r="F33" i="7"/>
  <c r="F31" i="7"/>
  <c r="F30" i="7"/>
  <c r="F29" i="7"/>
  <c r="F28" i="7"/>
  <c r="F27" i="7"/>
  <c r="F26" i="7"/>
  <c r="F25" i="7"/>
  <c r="F24" i="7"/>
  <c r="F23" i="7"/>
  <c r="F22" i="7"/>
  <c r="F21" i="7"/>
  <c r="F20" i="7"/>
  <c r="F19" i="7"/>
  <c r="F18" i="7"/>
  <c r="F16" i="7"/>
  <c r="F15" i="7"/>
  <c r="F14" i="7"/>
  <c r="F13" i="7"/>
  <c r="F12" i="7"/>
  <c r="F11" i="7"/>
  <c r="F10" i="7"/>
  <c r="F9" i="7"/>
  <c r="F8" i="7"/>
  <c r="I7" i="7"/>
  <c r="E40" i="7"/>
  <c r="E39" i="7"/>
  <c r="E38" i="7"/>
  <c r="E37" i="7"/>
  <c r="E36" i="7"/>
  <c r="E35" i="7"/>
  <c r="E34" i="7"/>
  <c r="E33" i="7"/>
  <c r="E32" i="7"/>
  <c r="E31" i="7"/>
  <c r="E30" i="7"/>
  <c r="E29" i="7"/>
  <c r="E28" i="7"/>
  <c r="E27" i="7"/>
  <c r="E26" i="7"/>
  <c r="E25" i="7"/>
  <c r="E24" i="7"/>
  <c r="E23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E8" i="7"/>
  <c r="D39" i="7"/>
  <c r="D36" i="7"/>
  <c r="D33" i="7"/>
  <c r="D30" i="7"/>
  <c r="D28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J7" i="7"/>
  <c r="D37" i="7"/>
  <c r="D35" i="7"/>
  <c r="D32" i="7"/>
  <c r="K7" i="7"/>
  <c r="C38" i="7"/>
  <c r="C36" i="7"/>
  <c r="C35" i="7"/>
  <c r="C32" i="7"/>
  <c r="C30" i="7"/>
  <c r="C28" i="7"/>
  <c r="C25" i="7"/>
  <c r="C23" i="7"/>
  <c r="C20" i="7"/>
  <c r="C17" i="7"/>
  <c r="C14" i="7"/>
  <c r="C12" i="7"/>
  <c r="C11" i="7"/>
  <c r="C8" i="7"/>
  <c r="K22" i="3"/>
  <c r="J9" i="3"/>
  <c r="C19" i="3"/>
  <c r="E17" i="3"/>
  <c r="G15" i="3"/>
  <c r="D14" i="3"/>
  <c r="F12" i="3"/>
  <c r="C11" i="3"/>
  <c r="E9" i="3"/>
  <c r="D7" i="3"/>
  <c r="J22" i="3"/>
  <c r="K19" i="3"/>
  <c r="I17" i="3"/>
  <c r="J14" i="3"/>
  <c r="K11" i="3"/>
  <c r="I9" i="3"/>
  <c r="C22" i="3"/>
  <c r="E20" i="3"/>
  <c r="G18" i="3"/>
  <c r="D17" i="3"/>
  <c r="F15" i="3"/>
  <c r="C14" i="3"/>
  <c r="E12" i="3"/>
  <c r="G10" i="3"/>
  <c r="D9" i="3"/>
  <c r="J17" i="3"/>
  <c r="F20" i="3"/>
  <c r="K16" i="3"/>
  <c r="C17" i="3"/>
  <c r="F10" i="3"/>
  <c r="F7" i="3"/>
  <c r="K21" i="3"/>
  <c r="I19" i="3"/>
  <c r="J16" i="3"/>
  <c r="K13" i="3"/>
  <c r="I11" i="3"/>
  <c r="J8" i="3"/>
  <c r="F21" i="3"/>
  <c r="C20" i="3"/>
  <c r="E18" i="3"/>
  <c r="G16" i="3"/>
  <c r="D15" i="3"/>
  <c r="F13" i="3"/>
  <c r="C12" i="3"/>
  <c r="E10" i="3"/>
  <c r="G8" i="3"/>
  <c r="I20" i="3"/>
  <c r="D22" i="3"/>
  <c r="I22" i="3"/>
  <c r="J11" i="3"/>
  <c r="D20" i="3"/>
  <c r="C9" i="3"/>
  <c r="G7" i="3"/>
  <c r="J21" i="3"/>
  <c r="K18" i="3"/>
  <c r="I16" i="3"/>
  <c r="J13" i="3"/>
  <c r="K10" i="3"/>
  <c r="I8" i="3"/>
  <c r="E21" i="3"/>
  <c r="G19" i="3"/>
  <c r="D18" i="3"/>
  <c r="F16" i="3"/>
  <c r="C15" i="3"/>
  <c r="E13" i="3"/>
  <c r="G11" i="3"/>
  <c r="D10" i="3"/>
  <c r="F8" i="3"/>
  <c r="I12" i="3"/>
  <c r="E7" i="3"/>
  <c r="I14" i="3"/>
  <c r="G21" i="3"/>
  <c r="E15" i="3"/>
  <c r="D12" i="3"/>
  <c r="I7" i="3"/>
  <c r="I21" i="3"/>
  <c r="J18" i="3"/>
  <c r="K15" i="3"/>
  <c r="I13" i="3"/>
  <c r="J10" i="3"/>
  <c r="G22" i="3"/>
  <c r="D21" i="3"/>
  <c r="F19" i="3"/>
  <c r="C18" i="3"/>
  <c r="E16" i="3"/>
  <c r="G14" i="3"/>
  <c r="D13" i="3"/>
  <c r="F11" i="3"/>
  <c r="C10" i="3"/>
  <c r="E8" i="3"/>
  <c r="C7" i="3"/>
  <c r="K14" i="3"/>
  <c r="J19" i="3"/>
  <c r="K8" i="3"/>
  <c r="F18" i="3"/>
  <c r="G13" i="3"/>
  <c r="J7" i="3"/>
  <c r="K20" i="3"/>
  <c r="I18" i="3"/>
  <c r="J15" i="3"/>
  <c r="K12" i="3"/>
  <c r="I10" i="3"/>
  <c r="F22" i="3"/>
  <c r="C21" i="3"/>
  <c r="E19" i="3"/>
  <c r="G17" i="3"/>
  <c r="D16" i="3"/>
  <c r="F14" i="3"/>
  <c r="C13" i="3"/>
  <c r="E11" i="3"/>
  <c r="G9" i="3"/>
  <c r="D8" i="3"/>
  <c r="K7" i="3"/>
  <c r="J20" i="3"/>
  <c r="K17" i="3"/>
  <c r="I15" i="3"/>
  <c r="J12" i="3"/>
  <c r="K9" i="3"/>
  <c r="E22" i="3"/>
  <c r="G20" i="3"/>
  <c r="D19" i="3"/>
  <c r="F17" i="3"/>
  <c r="C16" i="3"/>
  <c r="E14" i="3"/>
  <c r="G12" i="3"/>
  <c r="D11" i="3"/>
  <c r="F9" i="3"/>
  <c r="E8" i="8"/>
  <c r="C10" i="8"/>
  <c r="F11" i="8"/>
  <c r="D13" i="8"/>
  <c r="G14" i="8"/>
  <c r="E16" i="8"/>
  <c r="C18" i="8"/>
  <c r="F19" i="8"/>
  <c r="D21" i="8"/>
  <c r="J9" i="8"/>
  <c r="I12" i="8"/>
  <c r="K14" i="8"/>
  <c r="J17" i="8"/>
  <c r="I20" i="8"/>
  <c r="I7" i="8"/>
  <c r="D12" i="8"/>
  <c r="E15" i="8"/>
  <c r="F18" i="8"/>
  <c r="J10" i="8"/>
  <c r="J18" i="8"/>
  <c r="E7" i="8"/>
  <c r="G17" i="8"/>
  <c r="I17" i="8"/>
  <c r="F8" i="8"/>
  <c r="D10" i="8"/>
  <c r="G11" i="8"/>
  <c r="E13" i="8"/>
  <c r="C15" i="8"/>
  <c r="F16" i="8"/>
  <c r="D18" i="8"/>
  <c r="G19" i="8"/>
  <c r="E21" i="8"/>
  <c r="K9" i="8"/>
  <c r="J12" i="8"/>
  <c r="I15" i="8"/>
  <c r="K17" i="8"/>
  <c r="J20" i="8"/>
  <c r="G7" i="8"/>
  <c r="C9" i="8"/>
  <c r="G21" i="8"/>
  <c r="K15" i="8"/>
  <c r="K7" i="8"/>
  <c r="F14" i="8"/>
  <c r="K11" i="8"/>
  <c r="G8" i="8"/>
  <c r="E10" i="8"/>
  <c r="C12" i="8"/>
  <c r="F13" i="8"/>
  <c r="D15" i="8"/>
  <c r="G16" i="8"/>
  <c r="E18" i="8"/>
  <c r="C20" i="8"/>
  <c r="F21" i="8"/>
  <c r="I10" i="8"/>
  <c r="K12" i="8"/>
  <c r="J15" i="8"/>
  <c r="I18" i="8"/>
  <c r="K20" i="8"/>
  <c r="F7" i="8"/>
  <c r="F10" i="8"/>
  <c r="G13" i="8"/>
  <c r="C17" i="8"/>
  <c r="D20" i="8"/>
  <c r="I13" i="8"/>
  <c r="I21" i="8"/>
  <c r="D8" i="8"/>
  <c r="C13" i="8"/>
  <c r="E19" i="8"/>
  <c r="J14" i="8"/>
  <c r="D9" i="8"/>
  <c r="G10" i="8"/>
  <c r="E12" i="8"/>
  <c r="C14" i="8"/>
  <c r="F15" i="8"/>
  <c r="D17" i="8"/>
  <c r="G18" i="8"/>
  <c r="E20" i="8"/>
  <c r="I8" i="8"/>
  <c r="K10" i="8"/>
  <c r="J13" i="8"/>
  <c r="I16" i="8"/>
  <c r="K18" i="8"/>
  <c r="J21" i="8"/>
  <c r="D7" i="8"/>
  <c r="C8" i="8"/>
  <c r="D11" i="8"/>
  <c r="E14" i="8"/>
  <c r="F17" i="8"/>
  <c r="G20" i="8"/>
  <c r="I14" i="8"/>
  <c r="J19" i="8"/>
  <c r="E11" i="8"/>
  <c r="I9" i="8"/>
  <c r="J7" i="8"/>
  <c r="E9" i="8"/>
  <c r="C11" i="8"/>
  <c r="F12" i="8"/>
  <c r="D14" i="8"/>
  <c r="G15" i="8"/>
  <c r="E17" i="8"/>
  <c r="C19" i="8"/>
  <c r="F20" i="8"/>
  <c r="J8" i="8"/>
  <c r="I11" i="8"/>
  <c r="K13" i="8"/>
  <c r="J16" i="8"/>
  <c r="I19" i="8"/>
  <c r="K21" i="8"/>
  <c r="C7" i="8"/>
  <c r="F9" i="8"/>
  <c r="G12" i="8"/>
  <c r="C16" i="8"/>
  <c r="D19" i="8"/>
  <c r="K8" i="8"/>
  <c r="J11" i="8"/>
  <c r="K16" i="8"/>
  <c r="G9" i="8"/>
  <c r="D16" i="8"/>
  <c r="C21" i="8"/>
  <c r="K19" i="8"/>
</calcChain>
</file>

<file path=xl/sharedStrings.xml><?xml version="1.0" encoding="utf-8"?>
<sst xmlns="http://schemas.openxmlformats.org/spreadsheetml/2006/main" count="2048" uniqueCount="1094">
  <si>
    <t>Number</t>
  </si>
  <si>
    <t>Percentage</t>
  </si>
  <si>
    <t>Scotland</t>
  </si>
  <si>
    <t>Ayrshire &amp; Arran</t>
  </si>
  <si>
    <t>Borders</t>
  </si>
  <si>
    <t>Dumfries &amp; Galloway</t>
  </si>
  <si>
    <t>Fife</t>
  </si>
  <si>
    <t>Forth Valley</t>
  </si>
  <si>
    <t>Grampian</t>
  </si>
  <si>
    <t>Greater Glasgow &amp; Clyde</t>
  </si>
  <si>
    <t>Highland</t>
  </si>
  <si>
    <t>Lanarkshire</t>
  </si>
  <si>
    <t>Lothian</t>
  </si>
  <si>
    <t>Orkney</t>
  </si>
  <si>
    <t>Shetland</t>
  </si>
  <si>
    <t>Tayside</t>
  </si>
  <si>
    <t>Western Isles</t>
  </si>
  <si>
    <t>Total</t>
  </si>
  <si>
    <t>20-24</t>
  </si>
  <si>
    <t>25-29</t>
  </si>
  <si>
    <t>30-34</t>
  </si>
  <si>
    <t>35-39</t>
  </si>
  <si>
    <t>40+</t>
  </si>
  <si>
    <t>1 - Most deprived</t>
  </si>
  <si>
    <t>5 - Least deprived</t>
  </si>
  <si>
    <t>Group C - Asian, Asian Scottish or Asian British</t>
  </si>
  <si>
    <t>Group D - African</t>
  </si>
  <si>
    <t xml:space="preserve">Select </t>
  </si>
  <si>
    <t xml:space="preserve"> </t>
  </si>
  <si>
    <t>Aberdeen City</t>
  </si>
  <si>
    <t>Aberdeenshire</t>
  </si>
  <si>
    <t>Angus</t>
  </si>
  <si>
    <t>Argyll and Bute</t>
  </si>
  <si>
    <t>City of Edinburgh</t>
  </si>
  <si>
    <t>Clackmannanshire</t>
  </si>
  <si>
    <t>Dumfries and Galloway</t>
  </si>
  <si>
    <t>Dundee City</t>
  </si>
  <si>
    <t>East Ayrshire</t>
  </si>
  <si>
    <t>East Dunbartonshire</t>
  </si>
  <si>
    <t>East Lothian</t>
  </si>
  <si>
    <t>East Renfrewshire</t>
  </si>
  <si>
    <t>Falkirk</t>
  </si>
  <si>
    <t>Glasgow City</t>
  </si>
  <si>
    <t>Inverclyde</t>
  </si>
  <si>
    <t>Midlothian</t>
  </si>
  <si>
    <t>Moray</t>
  </si>
  <si>
    <t>Na h-Eileanan Siar</t>
  </si>
  <si>
    <t>North Ayrshire</t>
  </si>
  <si>
    <t>North Lanarkshire</t>
  </si>
  <si>
    <t>Orkney Islands</t>
  </si>
  <si>
    <t>Perth and Kinross</t>
  </si>
  <si>
    <t>Renfrewshire</t>
  </si>
  <si>
    <t>Scottish Borders</t>
  </si>
  <si>
    <t>Shetland Islands</t>
  </si>
  <si>
    <t>South Ayrshire</t>
  </si>
  <si>
    <t>South Lanarkshire</t>
  </si>
  <si>
    <t>Stirling</t>
  </si>
  <si>
    <t>West Dunbartonshire</t>
  </si>
  <si>
    <t>West Lothian</t>
  </si>
  <si>
    <t>Unknown</t>
  </si>
  <si>
    <t>Small</t>
  </si>
  <si>
    <t>Appropriate</t>
  </si>
  <si>
    <t>Large</t>
  </si>
  <si>
    <t xml:space="preserve">Year ending 31 March </t>
  </si>
  <si>
    <t>NHS Ayrshire and Arran</t>
  </si>
  <si>
    <t>NHS Borders</t>
  </si>
  <si>
    <t>NHS Dumfries and Galloway</t>
  </si>
  <si>
    <t>NHS Fife</t>
  </si>
  <si>
    <t>NHS Forth Valley</t>
  </si>
  <si>
    <t>NHS Grampian</t>
  </si>
  <si>
    <t>NHS Greater Glasgow and Clyde</t>
  </si>
  <si>
    <t>NHS Highland</t>
  </si>
  <si>
    <t>NHS Lanarkshire</t>
  </si>
  <si>
    <t>NHS Lothian</t>
  </si>
  <si>
    <t>NHS Orkney</t>
  </si>
  <si>
    <t>NHS Shetland</t>
  </si>
  <si>
    <t>NHS Tayside</t>
  </si>
  <si>
    <t>NHS Western Isles</t>
  </si>
  <si>
    <t>Under 20</t>
  </si>
  <si>
    <t>code</t>
  </si>
  <si>
    <t>small_perc</t>
  </si>
  <si>
    <t>app_perc</t>
  </si>
  <si>
    <t>large_perc</t>
  </si>
  <si>
    <t>The Scotland total includes cases where the location code indicated that care was provided in a private domiciliary address.</t>
  </si>
  <si>
    <t>Source: SMR02</t>
  </si>
  <si>
    <t>2004/05</t>
  </si>
  <si>
    <t>2005/06</t>
  </si>
  <si>
    <t>2006/07</t>
  </si>
  <si>
    <t>2007/08</t>
  </si>
  <si>
    <t>2008/09</t>
  </si>
  <si>
    <t>2009/10</t>
  </si>
  <si>
    <t>2010/11</t>
  </si>
  <si>
    <t>2011/12</t>
  </si>
  <si>
    <t>2012/13</t>
  </si>
  <si>
    <t>2013/14</t>
  </si>
  <si>
    <t>2014/15</t>
  </si>
  <si>
    <t>2015/16</t>
  </si>
  <si>
    <t>2016/17</t>
  </si>
  <si>
    <t>2017/18</t>
  </si>
  <si>
    <t>2018/19</t>
  </si>
  <si>
    <t>2019/20</t>
  </si>
  <si>
    <t>2020/21</t>
  </si>
  <si>
    <t>2021/22</t>
  </si>
  <si>
    <t>2022/23</t>
  </si>
  <si>
    <t>2004/05NHS Ayrshire and Arran</t>
  </si>
  <si>
    <t>2004/05NHS Borders</t>
  </si>
  <si>
    <t>2004/05NHS Dumfries and Galloway</t>
  </si>
  <si>
    <t>2004/05NHS Fife</t>
  </si>
  <si>
    <t>2004/05NHS Forth Valley</t>
  </si>
  <si>
    <t>2004/05NHS Grampian</t>
  </si>
  <si>
    <t>2004/05NHS Greater Glasgow and Clyde</t>
  </si>
  <si>
    <t>2004/05NHS Highland</t>
  </si>
  <si>
    <t>2004/05NHS Lanarkshire</t>
  </si>
  <si>
    <t>2004/05NHS Lothian</t>
  </si>
  <si>
    <t>2004/05NHS Orkney</t>
  </si>
  <si>
    <t>2004/05NHS Shetland</t>
  </si>
  <si>
    <t>2004/05NHS Tayside</t>
  </si>
  <si>
    <t>2004/05NHS Western Isles</t>
  </si>
  <si>
    <t>2004/05Scotland</t>
  </si>
  <si>
    <t>2004/05Unknown</t>
  </si>
  <si>
    <t>2005/06NHS Ayrshire and Arran</t>
  </si>
  <si>
    <t>2005/06NHS Borders</t>
  </si>
  <si>
    <t>2005/06NHS Dumfries and Galloway</t>
  </si>
  <si>
    <t>2005/06NHS Fife</t>
  </si>
  <si>
    <t>2005/06NHS Forth Valley</t>
  </si>
  <si>
    <t>2005/06NHS Grampian</t>
  </si>
  <si>
    <t>2005/06NHS Greater Glasgow and Clyde</t>
  </si>
  <si>
    <t>2005/06NHS Highland</t>
  </si>
  <si>
    <t>2005/06NHS Lanarkshire</t>
  </si>
  <si>
    <t>2005/06NHS Lothian</t>
  </si>
  <si>
    <t>2005/06NHS Orkney</t>
  </si>
  <si>
    <t>2005/06NHS Shetland</t>
  </si>
  <si>
    <t>2005/06NHS Tayside</t>
  </si>
  <si>
    <t>2005/06NHS Western Isles</t>
  </si>
  <si>
    <t>2005/06Scotland</t>
  </si>
  <si>
    <t>2005/06Unknown</t>
  </si>
  <si>
    <t>2006/07NHS Ayrshire and Arran</t>
  </si>
  <si>
    <t>2006/07NHS Borders</t>
  </si>
  <si>
    <t>2006/07NHS Dumfries and Galloway</t>
  </si>
  <si>
    <t>2006/07NHS Fife</t>
  </si>
  <si>
    <t>2006/07NHS Forth Valley</t>
  </si>
  <si>
    <t>2006/07NHS Grampian</t>
  </si>
  <si>
    <t>2006/07NHS Greater Glasgow and Clyde</t>
  </si>
  <si>
    <t>2006/07NHS Highland</t>
  </si>
  <si>
    <t>2006/07NHS Lanarkshire</t>
  </si>
  <si>
    <t>2006/07NHS Lothian</t>
  </si>
  <si>
    <t>2006/07NHS Orkney</t>
  </si>
  <si>
    <t>2006/07NHS Shetland</t>
  </si>
  <si>
    <t>2006/07NHS Tayside</t>
  </si>
  <si>
    <t>2006/07NHS Western Isles</t>
  </si>
  <si>
    <t>2006/07Scotland</t>
  </si>
  <si>
    <t>2006/07Unknown</t>
  </si>
  <si>
    <t>2007/08NHS Ayrshire and Arran</t>
  </si>
  <si>
    <t>2007/08NHS Borders</t>
  </si>
  <si>
    <t>2007/08NHS Dumfries and Galloway</t>
  </si>
  <si>
    <t>2007/08NHS Fife</t>
  </si>
  <si>
    <t>2007/08NHS Forth Valley</t>
  </si>
  <si>
    <t>2007/08NHS Grampian</t>
  </si>
  <si>
    <t>2007/08NHS Greater Glasgow and Clyde</t>
  </si>
  <si>
    <t>2007/08NHS Highland</t>
  </si>
  <si>
    <t>2007/08NHS Lanarkshire</t>
  </si>
  <si>
    <t>2007/08NHS Lothian</t>
  </si>
  <si>
    <t>2007/08NHS Orkney</t>
  </si>
  <si>
    <t>2007/08NHS Shetland</t>
  </si>
  <si>
    <t>2007/08NHS Tayside</t>
  </si>
  <si>
    <t>2007/08NHS Western Isles</t>
  </si>
  <si>
    <t>2007/08Scotland</t>
  </si>
  <si>
    <t>2007/08Unknown</t>
  </si>
  <si>
    <t>2008/09NHS Ayrshire and Arran</t>
  </si>
  <si>
    <t>2008/09NHS Borders</t>
  </si>
  <si>
    <t>2008/09NHS Dumfries and Galloway</t>
  </si>
  <si>
    <t>2008/09NHS Fife</t>
  </si>
  <si>
    <t>2008/09NHS Forth Valley</t>
  </si>
  <si>
    <t>2008/09NHS Grampian</t>
  </si>
  <si>
    <t>2008/09NHS Greater Glasgow and Clyde</t>
  </si>
  <si>
    <t>2008/09NHS Highland</t>
  </si>
  <si>
    <t>2008/09NHS Lanarkshire</t>
  </si>
  <si>
    <t>2008/09NHS Lothian</t>
  </si>
  <si>
    <t>2008/09NHS Orkney</t>
  </si>
  <si>
    <t>2008/09NHS Shetland</t>
  </si>
  <si>
    <t>2008/09NHS Tayside</t>
  </si>
  <si>
    <t>2008/09NHS Western Isles</t>
  </si>
  <si>
    <t>2008/09Scotland</t>
  </si>
  <si>
    <t>2009/10NHS Ayrshire and Arran</t>
  </si>
  <si>
    <t>2009/10NHS Borders</t>
  </si>
  <si>
    <t>2009/10NHS Dumfries and Galloway</t>
  </si>
  <si>
    <t>2009/10NHS Fife</t>
  </si>
  <si>
    <t>2009/10NHS Forth Valley</t>
  </si>
  <si>
    <t>2009/10NHS Grampian</t>
  </si>
  <si>
    <t>2009/10NHS Greater Glasgow and Clyde</t>
  </si>
  <si>
    <t>2009/10NHS Highland</t>
  </si>
  <si>
    <t>2009/10NHS Lanarkshire</t>
  </si>
  <si>
    <t>2009/10NHS Lothian</t>
  </si>
  <si>
    <t>2009/10NHS Orkney</t>
  </si>
  <si>
    <t>2009/10NHS Shetland</t>
  </si>
  <si>
    <t>2009/10NHS Tayside</t>
  </si>
  <si>
    <t>2009/10NHS Western Isles</t>
  </si>
  <si>
    <t>2009/10Scotland</t>
  </si>
  <si>
    <t>2010/11NHS Ayrshire and Arran</t>
  </si>
  <si>
    <t>2010/11NHS Borders</t>
  </si>
  <si>
    <t>2010/11NHS Dumfries and Galloway</t>
  </si>
  <si>
    <t>2010/11NHS Fife</t>
  </si>
  <si>
    <t>2010/11NHS Forth Valley</t>
  </si>
  <si>
    <t>2010/11NHS Grampian</t>
  </si>
  <si>
    <t>2010/11NHS Greater Glasgow and Clyde</t>
  </si>
  <si>
    <t>2010/11NHS Highland</t>
  </si>
  <si>
    <t>2010/11NHS Lanarkshire</t>
  </si>
  <si>
    <t>2010/11NHS Lothian</t>
  </si>
  <si>
    <t>2010/11NHS Orkney</t>
  </si>
  <si>
    <t>2010/11NHS Shetland</t>
  </si>
  <si>
    <t>2010/11NHS Tayside</t>
  </si>
  <si>
    <t>2010/11NHS Western Isles</t>
  </si>
  <si>
    <t>2010/11Scotland</t>
  </si>
  <si>
    <t>2011/12NHS Ayrshire and Arran</t>
  </si>
  <si>
    <t>2011/12NHS Borders</t>
  </si>
  <si>
    <t>2011/12NHS Dumfries and Galloway</t>
  </si>
  <si>
    <t>2011/12NHS Fife</t>
  </si>
  <si>
    <t>2011/12NHS Forth Valley</t>
  </si>
  <si>
    <t>2011/12NHS Grampian</t>
  </si>
  <si>
    <t>2011/12NHS Greater Glasgow and Clyde</t>
  </si>
  <si>
    <t>2011/12NHS Highland</t>
  </si>
  <si>
    <t>2011/12NHS Lanarkshire</t>
  </si>
  <si>
    <t>2011/12NHS Lothian</t>
  </si>
  <si>
    <t>2011/12NHS Orkney</t>
  </si>
  <si>
    <t>2011/12NHS Shetland</t>
  </si>
  <si>
    <t>2011/12NHS Tayside</t>
  </si>
  <si>
    <t>2011/12NHS Western Isles</t>
  </si>
  <si>
    <t>2011/12Scotland</t>
  </si>
  <si>
    <t>2012/13NHS Ayrshire and Arran</t>
  </si>
  <si>
    <t>2012/13NHS Borders</t>
  </si>
  <si>
    <t>2012/13NHS Dumfries and Galloway</t>
  </si>
  <si>
    <t>2012/13NHS Fife</t>
  </si>
  <si>
    <t>2012/13NHS Forth Valley</t>
  </si>
  <si>
    <t>2012/13NHS Grampian</t>
  </si>
  <si>
    <t>2012/13NHS Greater Glasgow and Clyde</t>
  </si>
  <si>
    <t>2012/13NHS Highland</t>
  </si>
  <si>
    <t>2012/13NHS Lanarkshire</t>
  </si>
  <si>
    <t>2012/13NHS Lothian</t>
  </si>
  <si>
    <t>2012/13NHS Orkney</t>
  </si>
  <si>
    <t>2012/13NHS Shetland</t>
  </si>
  <si>
    <t>2012/13NHS Tayside</t>
  </si>
  <si>
    <t>2012/13NHS Western Isles</t>
  </si>
  <si>
    <t>2012/13Scotland</t>
  </si>
  <si>
    <t>2013/14NHS Ayrshire and Arran</t>
  </si>
  <si>
    <t>2013/14NHS Borders</t>
  </si>
  <si>
    <t>2013/14NHS Dumfries and Galloway</t>
  </si>
  <si>
    <t>2013/14NHS Fife</t>
  </si>
  <si>
    <t>2013/14NHS Forth Valley</t>
  </si>
  <si>
    <t>2013/14NHS Grampian</t>
  </si>
  <si>
    <t>2013/14NHS Greater Glasgow and Clyde</t>
  </si>
  <si>
    <t>2013/14NHS Highland</t>
  </si>
  <si>
    <t>2013/14NHS Lanarkshire</t>
  </si>
  <si>
    <t>2013/14NHS Lothian</t>
  </si>
  <si>
    <t>2013/14NHS Orkney</t>
  </si>
  <si>
    <t>2013/14NHS Shetland</t>
  </si>
  <si>
    <t>2013/14NHS Tayside</t>
  </si>
  <si>
    <t>2013/14NHS Western Isles</t>
  </si>
  <si>
    <t>2013/14Scotland</t>
  </si>
  <si>
    <t>2014/15NHS Ayrshire and Arran</t>
  </si>
  <si>
    <t>2014/15NHS Borders</t>
  </si>
  <si>
    <t>2014/15NHS Dumfries and Galloway</t>
  </si>
  <si>
    <t>2014/15NHS Fife</t>
  </si>
  <si>
    <t>2014/15NHS Forth Valley</t>
  </si>
  <si>
    <t>2014/15NHS Grampian</t>
  </si>
  <si>
    <t>2014/15NHS Greater Glasgow and Clyde</t>
  </si>
  <si>
    <t>2014/15NHS Highland</t>
  </si>
  <si>
    <t>2014/15NHS Lanarkshire</t>
  </si>
  <si>
    <t>2014/15NHS Lothian</t>
  </si>
  <si>
    <t>2014/15NHS Orkney</t>
  </si>
  <si>
    <t>2014/15NHS Shetland</t>
  </si>
  <si>
    <t>2014/15NHS Tayside</t>
  </si>
  <si>
    <t>2014/15NHS Western Isles</t>
  </si>
  <si>
    <t>2014/15Scotland</t>
  </si>
  <si>
    <t>2015/16NHS Ayrshire and Arran</t>
  </si>
  <si>
    <t>2015/16NHS Borders</t>
  </si>
  <si>
    <t>2015/16NHS Dumfries and Galloway</t>
  </si>
  <si>
    <t>2015/16NHS Fife</t>
  </si>
  <si>
    <t>2015/16NHS Forth Valley</t>
  </si>
  <si>
    <t>2015/16NHS Grampian</t>
  </si>
  <si>
    <t>2015/16NHS Greater Glasgow and Clyde</t>
  </si>
  <si>
    <t>2015/16NHS Highland</t>
  </si>
  <si>
    <t>2015/16NHS Lanarkshire</t>
  </si>
  <si>
    <t>2015/16NHS Lothian</t>
  </si>
  <si>
    <t>2015/16NHS Orkney</t>
  </si>
  <si>
    <t>2015/16NHS Shetland</t>
  </si>
  <si>
    <t>2015/16NHS Tayside</t>
  </si>
  <si>
    <t>2015/16NHS Western Isles</t>
  </si>
  <si>
    <t>2015/16Scotland</t>
  </si>
  <si>
    <t>2016/17NHS Ayrshire and Arran</t>
  </si>
  <si>
    <t>2016/17NHS Borders</t>
  </si>
  <si>
    <t>2016/17NHS Dumfries and Galloway</t>
  </si>
  <si>
    <t>2016/17NHS Fife</t>
  </si>
  <si>
    <t>2016/17NHS Forth Valley</t>
  </si>
  <si>
    <t>2016/17NHS Grampian</t>
  </si>
  <si>
    <t>2016/17NHS Greater Glasgow and Clyde</t>
  </si>
  <si>
    <t>2016/17NHS Highland</t>
  </si>
  <si>
    <t>2016/17NHS Lanarkshire</t>
  </si>
  <si>
    <t>2016/17NHS Lothian</t>
  </si>
  <si>
    <t>2016/17NHS Orkney</t>
  </si>
  <si>
    <t>2016/17NHS Shetland</t>
  </si>
  <si>
    <t>2016/17NHS Tayside</t>
  </si>
  <si>
    <t>2016/17NHS Western Isles</t>
  </si>
  <si>
    <t>2016/17Scotland</t>
  </si>
  <si>
    <t>2017/18NHS Ayrshire and Arran</t>
  </si>
  <si>
    <t>2017/18NHS Borders</t>
  </si>
  <si>
    <t>2017/18NHS Dumfries and Galloway</t>
  </si>
  <si>
    <t>2017/18NHS Fife</t>
  </si>
  <si>
    <t>2017/18NHS Forth Valley</t>
  </si>
  <si>
    <t>2017/18NHS Grampian</t>
  </si>
  <si>
    <t>2017/18NHS Greater Glasgow and Clyde</t>
  </si>
  <si>
    <t>2017/18NHS Highland</t>
  </si>
  <si>
    <t>2017/18NHS Lanarkshire</t>
  </si>
  <si>
    <t>2017/18NHS Lothian</t>
  </si>
  <si>
    <t>2017/18NHS Orkney</t>
  </si>
  <si>
    <t>2017/18NHS Shetland</t>
  </si>
  <si>
    <t>2017/18NHS Tayside</t>
  </si>
  <si>
    <t>2017/18NHS Western Isles</t>
  </si>
  <si>
    <t>2017/18Scotland</t>
  </si>
  <si>
    <t>2018/19NHS Ayrshire and Arran</t>
  </si>
  <si>
    <t>2018/19NHS Borders</t>
  </si>
  <si>
    <t>2018/19NHS Dumfries and Galloway</t>
  </si>
  <si>
    <t>2018/19NHS Fife</t>
  </si>
  <si>
    <t>2018/19NHS Forth Valley</t>
  </si>
  <si>
    <t>2018/19NHS Grampian</t>
  </si>
  <si>
    <t>2018/19NHS Greater Glasgow and Clyde</t>
  </si>
  <si>
    <t>2018/19NHS Highland</t>
  </si>
  <si>
    <t>2018/19NHS Lanarkshire</t>
  </si>
  <si>
    <t>2018/19NHS Lothian</t>
  </si>
  <si>
    <t>2018/19NHS Orkney</t>
  </si>
  <si>
    <t>2018/19NHS Shetland</t>
  </si>
  <si>
    <t>2018/19NHS Tayside</t>
  </si>
  <si>
    <t>2018/19NHS Western Isles</t>
  </si>
  <si>
    <t>2018/19Scotland</t>
  </si>
  <si>
    <t>2019/20NHS Ayrshire and Arran</t>
  </si>
  <si>
    <t>2019/20NHS Borders</t>
  </si>
  <si>
    <t>2019/20NHS Dumfries and Galloway</t>
  </si>
  <si>
    <t>2019/20NHS Fife</t>
  </si>
  <si>
    <t>2019/20NHS Forth Valley</t>
  </si>
  <si>
    <t>2019/20NHS Grampian</t>
  </si>
  <si>
    <t>2019/20NHS Greater Glasgow and Clyde</t>
  </si>
  <si>
    <t>2019/20NHS Highland</t>
  </si>
  <si>
    <t>2019/20NHS Lanarkshire</t>
  </si>
  <si>
    <t>2019/20NHS Lothian</t>
  </si>
  <si>
    <t>2019/20NHS Orkney</t>
  </si>
  <si>
    <t>2019/20NHS Shetland</t>
  </si>
  <si>
    <t>2019/20NHS Tayside</t>
  </si>
  <si>
    <t>2019/20NHS Western Isles</t>
  </si>
  <si>
    <t>2019/20Scotland</t>
  </si>
  <si>
    <t>2019/20Unknown</t>
  </si>
  <si>
    <t>2020/21NHS Ayrshire and Arran</t>
  </si>
  <si>
    <t>2020/21NHS Borders</t>
  </si>
  <si>
    <t>2020/21NHS Dumfries and Galloway</t>
  </si>
  <si>
    <t>2020/21NHS Fife</t>
  </si>
  <si>
    <t>2020/21NHS Forth Valley</t>
  </si>
  <si>
    <t>2020/21NHS Grampian</t>
  </si>
  <si>
    <t>2020/21NHS Greater Glasgow and Clyde</t>
  </si>
  <si>
    <t>2020/21NHS Highland</t>
  </si>
  <si>
    <t>2020/21NHS Lanarkshire</t>
  </si>
  <si>
    <t>2020/21NHS Lothian</t>
  </si>
  <si>
    <t>2020/21NHS Orkney</t>
  </si>
  <si>
    <t>2020/21NHS Shetland</t>
  </si>
  <si>
    <t>2020/21NHS Tayside</t>
  </si>
  <si>
    <t>2020/21NHS Western Isles</t>
  </si>
  <si>
    <t>2020/21Scotland</t>
  </si>
  <si>
    <t>2020/21Unknown</t>
  </si>
  <si>
    <t>2021/22NHS Ayrshire and Arran</t>
  </si>
  <si>
    <t>2021/22NHS Borders</t>
  </si>
  <si>
    <t>2021/22NHS Dumfries and Galloway</t>
  </si>
  <si>
    <t>2021/22NHS Fife</t>
  </si>
  <si>
    <t>2021/22NHS Forth Valley</t>
  </si>
  <si>
    <t>2021/22NHS Grampian</t>
  </si>
  <si>
    <t>2021/22NHS Greater Glasgow and Clyde</t>
  </si>
  <si>
    <t>2021/22NHS Highland</t>
  </si>
  <si>
    <t>2021/22NHS Lanarkshire</t>
  </si>
  <si>
    <t>2021/22NHS Lothian</t>
  </si>
  <si>
    <t>2021/22NHS Orkney</t>
  </si>
  <si>
    <t>2021/22NHS Shetland</t>
  </si>
  <si>
    <t>2021/22NHS Tayside</t>
  </si>
  <si>
    <t>2021/22NHS Western Isles</t>
  </si>
  <si>
    <t>2021/22Scotland</t>
  </si>
  <si>
    <t>2021/22Unknown</t>
  </si>
  <si>
    <t>2022/23NHS Ayrshire and Arran</t>
  </si>
  <si>
    <t>2022/23NHS Borders</t>
  </si>
  <si>
    <t>2022/23NHS Dumfries and Galloway</t>
  </si>
  <si>
    <t>2022/23NHS Fife</t>
  </si>
  <si>
    <t>2022/23NHS Forth Valley</t>
  </si>
  <si>
    <t>2022/23NHS Grampian</t>
  </si>
  <si>
    <t>2022/23NHS Greater Glasgow and Clyde</t>
  </si>
  <si>
    <t>2022/23NHS Highland</t>
  </si>
  <si>
    <t>2022/23NHS Lanarkshire</t>
  </si>
  <si>
    <t>2022/23NHS Lothian</t>
  </si>
  <si>
    <t>2022/23NHS Orkney</t>
  </si>
  <si>
    <t>2022/23NHS Shetland</t>
  </si>
  <si>
    <t>2022/23NHS Tayside</t>
  </si>
  <si>
    <t>2022/23NHS Western Isles</t>
  </si>
  <si>
    <t>2022/23Scotland</t>
  </si>
  <si>
    <t>2022/23Unknown</t>
  </si>
  <si>
    <t>2008/09Unknown</t>
  </si>
  <si>
    <t>2009/10Unknown</t>
  </si>
  <si>
    <t>2010/11Unknown</t>
  </si>
  <si>
    <t>2011/12Unknown</t>
  </si>
  <si>
    <t>2012/13Unknown</t>
  </si>
  <si>
    <t>2013/14Unknown</t>
  </si>
  <si>
    <t>2014/15Unknown</t>
  </si>
  <si>
    <t>2015/16Unknown</t>
  </si>
  <si>
    <t>2016/17Unknown</t>
  </si>
  <si>
    <t>2017/18Unknown</t>
  </si>
  <si>
    <t>2018/19Unknown</t>
  </si>
  <si>
    <t>2004/05Aberdeen City</t>
  </si>
  <si>
    <t>2004/05Aberdeenshire</t>
  </si>
  <si>
    <t>2004/05Angus</t>
  </si>
  <si>
    <t>2004/05Argyll and Bute</t>
  </si>
  <si>
    <t>2004/05City of Edinburgh</t>
  </si>
  <si>
    <t>2004/05Clackmannanshire</t>
  </si>
  <si>
    <t>2004/05Dumfries and Galloway</t>
  </si>
  <si>
    <t>2004/05Dundee City</t>
  </si>
  <si>
    <t>2004/05East Ayrshire</t>
  </si>
  <si>
    <t>2004/05East Dunbartonshire</t>
  </si>
  <si>
    <t>2004/05East Lothian</t>
  </si>
  <si>
    <t>2004/05East Renfrewshire</t>
  </si>
  <si>
    <t>2004/05Falkirk</t>
  </si>
  <si>
    <t>2004/05Fife</t>
  </si>
  <si>
    <t>2004/05Glasgow City</t>
  </si>
  <si>
    <t>2004/05Highland</t>
  </si>
  <si>
    <t>2004/05Inverclyde</t>
  </si>
  <si>
    <t>2004/05Midlothian</t>
  </si>
  <si>
    <t>2004/05Moray</t>
  </si>
  <si>
    <t>2004/05Na h-Eileanan Siar</t>
  </si>
  <si>
    <t>2004/05North Ayrshire</t>
  </si>
  <si>
    <t>2004/05North Lanarkshire</t>
  </si>
  <si>
    <t>2004/05Orkney Islands</t>
  </si>
  <si>
    <t>2004/05Perth and Kinross</t>
  </si>
  <si>
    <t>2004/05Renfrewshire</t>
  </si>
  <si>
    <t>2004/05Scottish Borders</t>
  </si>
  <si>
    <t>2004/05Shetland Islands</t>
  </si>
  <si>
    <t>2004/05South Ayrshire</t>
  </si>
  <si>
    <t>2004/05South Lanarkshire</t>
  </si>
  <si>
    <t>2004/05Stirling</t>
  </si>
  <si>
    <t>2004/05West Dunbartonshire</t>
  </si>
  <si>
    <t>2004/05West Lothian</t>
  </si>
  <si>
    <t>2005/06Aberdeen City</t>
  </si>
  <si>
    <t>2005/06Aberdeenshire</t>
  </si>
  <si>
    <t>2005/06Angus</t>
  </si>
  <si>
    <t>2005/06Argyll and Bute</t>
  </si>
  <si>
    <t>2005/06City of Edinburgh</t>
  </si>
  <si>
    <t>2005/06Clackmannanshire</t>
  </si>
  <si>
    <t>2005/06Dumfries and Galloway</t>
  </si>
  <si>
    <t>2005/06Dundee City</t>
  </si>
  <si>
    <t>2005/06East Ayrshire</t>
  </si>
  <si>
    <t>2005/06East Dunbartonshire</t>
  </si>
  <si>
    <t>2005/06East Lothian</t>
  </si>
  <si>
    <t>2005/06East Renfrewshire</t>
  </si>
  <si>
    <t>2005/06Falkirk</t>
  </si>
  <si>
    <t>2005/06Fife</t>
  </si>
  <si>
    <t>2005/06Glasgow City</t>
  </si>
  <si>
    <t>2005/06Highland</t>
  </si>
  <si>
    <t>2005/06Inverclyde</t>
  </si>
  <si>
    <t>2005/06Midlothian</t>
  </si>
  <si>
    <t>2005/06Moray</t>
  </si>
  <si>
    <t>2005/06Na h-Eileanan Siar</t>
  </si>
  <si>
    <t>2005/06North Ayrshire</t>
  </si>
  <si>
    <t>2005/06North Lanarkshire</t>
  </si>
  <si>
    <t>2005/06Orkney Islands</t>
  </si>
  <si>
    <t>2005/06Perth and Kinross</t>
  </si>
  <si>
    <t>2005/06Renfrewshire</t>
  </si>
  <si>
    <t>2005/06Scottish Borders</t>
  </si>
  <si>
    <t>2005/06Shetland Islands</t>
  </si>
  <si>
    <t>2005/06South Ayrshire</t>
  </si>
  <si>
    <t>2005/06South Lanarkshire</t>
  </si>
  <si>
    <t>2005/06Stirling</t>
  </si>
  <si>
    <t>2005/06West Dunbartonshire</t>
  </si>
  <si>
    <t>2005/06West Lothian</t>
  </si>
  <si>
    <t>2006/07Aberdeen City</t>
  </si>
  <si>
    <t>2006/07Aberdeenshire</t>
  </si>
  <si>
    <t>2006/07Angus</t>
  </si>
  <si>
    <t>2006/07Argyll and Bute</t>
  </si>
  <si>
    <t>2006/07City of Edinburgh</t>
  </si>
  <si>
    <t>2006/07Clackmannanshire</t>
  </si>
  <si>
    <t>2006/07Dumfries and Galloway</t>
  </si>
  <si>
    <t>2006/07Dundee City</t>
  </si>
  <si>
    <t>2006/07East Ayrshire</t>
  </si>
  <si>
    <t>2006/07East Dunbartonshire</t>
  </si>
  <si>
    <t>2006/07East Lothian</t>
  </si>
  <si>
    <t>2006/07East Renfrewshire</t>
  </si>
  <si>
    <t>2006/07Falkirk</t>
  </si>
  <si>
    <t>2006/07Fife</t>
  </si>
  <si>
    <t>2006/07Glasgow City</t>
  </si>
  <si>
    <t>2006/07Highland</t>
  </si>
  <si>
    <t>2006/07Inverclyde</t>
  </si>
  <si>
    <t>2006/07Midlothian</t>
  </si>
  <si>
    <t>2006/07Moray</t>
  </si>
  <si>
    <t>2006/07Na h-Eileanan Siar</t>
  </si>
  <si>
    <t>2006/07North Ayrshire</t>
  </si>
  <si>
    <t>2006/07North Lanarkshire</t>
  </si>
  <si>
    <t>2006/07Orkney Islands</t>
  </si>
  <si>
    <t>2006/07Perth and Kinross</t>
  </si>
  <si>
    <t>2006/07Renfrewshire</t>
  </si>
  <si>
    <t>2006/07Scottish Borders</t>
  </si>
  <si>
    <t>2006/07Shetland Islands</t>
  </si>
  <si>
    <t>2006/07South Ayrshire</t>
  </si>
  <si>
    <t>2006/07South Lanarkshire</t>
  </si>
  <si>
    <t>2006/07Stirling</t>
  </si>
  <si>
    <t>2006/07West Dunbartonshire</t>
  </si>
  <si>
    <t>2006/07West Lothian</t>
  </si>
  <si>
    <t>2007/08Aberdeen City</t>
  </si>
  <si>
    <t>2007/08Aberdeenshire</t>
  </si>
  <si>
    <t>2007/08Angus</t>
  </si>
  <si>
    <t>2007/08Argyll and Bute</t>
  </si>
  <si>
    <t>2007/08City of Edinburgh</t>
  </si>
  <si>
    <t>2007/08Clackmannanshire</t>
  </si>
  <si>
    <t>2007/08Dumfries and Galloway</t>
  </si>
  <si>
    <t>2007/08Dundee City</t>
  </si>
  <si>
    <t>2007/08East Ayrshire</t>
  </si>
  <si>
    <t>2007/08East Dunbartonshire</t>
  </si>
  <si>
    <t>2007/08East Lothian</t>
  </si>
  <si>
    <t>2007/08East Renfrewshire</t>
  </si>
  <si>
    <t>2007/08Falkirk</t>
  </si>
  <si>
    <t>2007/08Fife</t>
  </si>
  <si>
    <t>2007/08Glasgow City</t>
  </si>
  <si>
    <t>2007/08Highland</t>
  </si>
  <si>
    <t>2007/08Inverclyde</t>
  </si>
  <si>
    <t>2007/08Midlothian</t>
  </si>
  <si>
    <t>2007/08Moray</t>
  </si>
  <si>
    <t>2007/08Na h-Eileanan Siar</t>
  </si>
  <si>
    <t>2007/08North Ayrshire</t>
  </si>
  <si>
    <t>2007/08North Lanarkshire</t>
  </si>
  <si>
    <t>2007/08Orkney Islands</t>
  </si>
  <si>
    <t>2007/08Perth and Kinross</t>
  </si>
  <si>
    <t>2007/08Renfrewshire</t>
  </si>
  <si>
    <t>2007/08Scottish Borders</t>
  </si>
  <si>
    <t>2007/08Shetland Islands</t>
  </si>
  <si>
    <t>2007/08South Ayrshire</t>
  </si>
  <si>
    <t>2007/08South Lanarkshire</t>
  </si>
  <si>
    <t>2007/08Stirling</t>
  </si>
  <si>
    <t>2007/08West Dunbartonshire</t>
  </si>
  <si>
    <t>2007/08West Lothian</t>
  </si>
  <si>
    <t>2008/09Aberdeen City</t>
  </si>
  <si>
    <t>2008/09Aberdeenshire</t>
  </si>
  <si>
    <t>2008/09Angus</t>
  </si>
  <si>
    <t>2008/09Argyll and Bute</t>
  </si>
  <si>
    <t>2008/09City of Edinburgh</t>
  </si>
  <si>
    <t>2008/09Clackmannanshire</t>
  </si>
  <si>
    <t>2008/09Dumfries and Galloway</t>
  </si>
  <si>
    <t>2008/09Dundee City</t>
  </si>
  <si>
    <t>2008/09East Ayrshire</t>
  </si>
  <si>
    <t>2008/09East Dunbartonshire</t>
  </si>
  <si>
    <t>2008/09East Lothian</t>
  </si>
  <si>
    <t>2008/09East Renfrewshire</t>
  </si>
  <si>
    <t>2008/09Falkirk</t>
  </si>
  <si>
    <t>2008/09Fife</t>
  </si>
  <si>
    <t>2008/09Glasgow City</t>
  </si>
  <si>
    <t>2008/09Highland</t>
  </si>
  <si>
    <t>2008/09Inverclyde</t>
  </si>
  <si>
    <t>2008/09Midlothian</t>
  </si>
  <si>
    <t>2008/09Moray</t>
  </si>
  <si>
    <t>2008/09Na h-Eileanan Siar</t>
  </si>
  <si>
    <t>2008/09North Ayrshire</t>
  </si>
  <si>
    <t>2008/09North Lanarkshire</t>
  </si>
  <si>
    <t>2008/09Orkney Islands</t>
  </si>
  <si>
    <t>2008/09Perth and Kinross</t>
  </si>
  <si>
    <t>2008/09Renfrewshire</t>
  </si>
  <si>
    <t>2008/09Scottish Borders</t>
  </si>
  <si>
    <t>2008/09Shetland Islands</t>
  </si>
  <si>
    <t>2008/09South Ayrshire</t>
  </si>
  <si>
    <t>2008/09South Lanarkshire</t>
  </si>
  <si>
    <t>2008/09Stirling</t>
  </si>
  <si>
    <t>2008/09West Dunbartonshire</t>
  </si>
  <si>
    <t>2008/09West Lothian</t>
  </si>
  <si>
    <t>2009/10Aberdeen City</t>
  </si>
  <si>
    <t>2009/10Aberdeenshire</t>
  </si>
  <si>
    <t>2009/10Angus</t>
  </si>
  <si>
    <t>2009/10Argyll and Bute</t>
  </si>
  <si>
    <t>2009/10City of Edinburgh</t>
  </si>
  <si>
    <t>2009/10Clackmannanshire</t>
  </si>
  <si>
    <t>2009/10Dumfries and Galloway</t>
  </si>
  <si>
    <t>2009/10Dundee City</t>
  </si>
  <si>
    <t>2009/10East Ayrshire</t>
  </si>
  <si>
    <t>2009/10East Dunbartonshire</t>
  </si>
  <si>
    <t>2009/10East Lothian</t>
  </si>
  <si>
    <t>2009/10East Renfrewshire</t>
  </si>
  <si>
    <t>2009/10Falkirk</t>
  </si>
  <si>
    <t>2009/10Fife</t>
  </si>
  <si>
    <t>2009/10Glasgow City</t>
  </si>
  <si>
    <t>2009/10Highland</t>
  </si>
  <si>
    <t>2009/10Inverclyde</t>
  </si>
  <si>
    <t>2009/10Midlothian</t>
  </si>
  <si>
    <t>2009/10Moray</t>
  </si>
  <si>
    <t>2009/10Na h-Eileanan Siar</t>
  </si>
  <si>
    <t>2009/10North Ayrshire</t>
  </si>
  <si>
    <t>2009/10North Lanarkshire</t>
  </si>
  <si>
    <t>2009/10Orkney Islands</t>
  </si>
  <si>
    <t>2009/10Perth and Kinross</t>
  </si>
  <si>
    <t>2009/10Renfrewshire</t>
  </si>
  <si>
    <t>2009/10Scottish Borders</t>
  </si>
  <si>
    <t>2009/10Shetland Islands</t>
  </si>
  <si>
    <t>2009/10South Ayrshire</t>
  </si>
  <si>
    <t>2009/10South Lanarkshire</t>
  </si>
  <si>
    <t>2009/10Stirling</t>
  </si>
  <si>
    <t>2009/10West Dunbartonshire</t>
  </si>
  <si>
    <t>2009/10West Lothian</t>
  </si>
  <si>
    <t>2010/11Aberdeen City</t>
  </si>
  <si>
    <t>2010/11Aberdeenshire</t>
  </si>
  <si>
    <t>2010/11Angus</t>
  </si>
  <si>
    <t>2010/11Argyll and Bute</t>
  </si>
  <si>
    <t>2010/11City of Edinburgh</t>
  </si>
  <si>
    <t>2010/11Clackmannanshire</t>
  </si>
  <si>
    <t>2010/11Dumfries and Galloway</t>
  </si>
  <si>
    <t>2010/11Dundee City</t>
  </si>
  <si>
    <t>2010/11East Ayrshire</t>
  </si>
  <si>
    <t>2010/11East Dunbartonshire</t>
  </si>
  <si>
    <t>2010/11East Lothian</t>
  </si>
  <si>
    <t>2010/11East Renfrewshire</t>
  </si>
  <si>
    <t>2010/11Falkirk</t>
  </si>
  <si>
    <t>2010/11Fife</t>
  </si>
  <si>
    <t>2010/11Glasgow City</t>
  </si>
  <si>
    <t>2010/11Highland</t>
  </si>
  <si>
    <t>2010/11Inverclyde</t>
  </si>
  <si>
    <t>2010/11Midlothian</t>
  </si>
  <si>
    <t>2010/11Moray</t>
  </si>
  <si>
    <t>2010/11Na h-Eileanan Siar</t>
  </si>
  <si>
    <t>2010/11North Ayrshire</t>
  </si>
  <si>
    <t>2010/11North Lanarkshire</t>
  </si>
  <si>
    <t>2010/11Orkney Islands</t>
  </si>
  <si>
    <t>2010/11Perth and Kinross</t>
  </si>
  <si>
    <t>2010/11Renfrewshire</t>
  </si>
  <si>
    <t>2010/11Scottish Borders</t>
  </si>
  <si>
    <t>2010/11Shetland Islands</t>
  </si>
  <si>
    <t>2010/11South Ayrshire</t>
  </si>
  <si>
    <t>2010/11South Lanarkshire</t>
  </si>
  <si>
    <t>2010/11Stirling</t>
  </si>
  <si>
    <t>2010/11West Dunbartonshire</t>
  </si>
  <si>
    <t>2010/11West Lothian</t>
  </si>
  <si>
    <t>2011/12Aberdeen City</t>
  </si>
  <si>
    <t>2011/12Aberdeenshire</t>
  </si>
  <si>
    <t>2011/12Angus</t>
  </si>
  <si>
    <t>2011/12Argyll and Bute</t>
  </si>
  <si>
    <t>2011/12City of Edinburgh</t>
  </si>
  <si>
    <t>2011/12Clackmannanshire</t>
  </si>
  <si>
    <t>2011/12Dumfries and Galloway</t>
  </si>
  <si>
    <t>2011/12Dundee City</t>
  </si>
  <si>
    <t>2011/12East Ayrshire</t>
  </si>
  <si>
    <t>2011/12East Dunbartonshire</t>
  </si>
  <si>
    <t>2011/12East Lothian</t>
  </si>
  <si>
    <t>2011/12East Renfrewshire</t>
  </si>
  <si>
    <t>2011/12Falkirk</t>
  </si>
  <si>
    <t>2011/12Fife</t>
  </si>
  <si>
    <t>2011/12Glasgow City</t>
  </si>
  <si>
    <t>2011/12Highland</t>
  </si>
  <si>
    <t>2011/12Inverclyde</t>
  </si>
  <si>
    <t>2011/12Midlothian</t>
  </si>
  <si>
    <t>2011/12Moray</t>
  </si>
  <si>
    <t>2011/12Na h-Eileanan Siar</t>
  </si>
  <si>
    <t>2011/12North Ayrshire</t>
  </si>
  <si>
    <t>2011/12North Lanarkshire</t>
  </si>
  <si>
    <t>2011/12Orkney Islands</t>
  </si>
  <si>
    <t>2011/12Perth and Kinross</t>
  </si>
  <si>
    <t>2011/12Renfrewshire</t>
  </si>
  <si>
    <t>2011/12Scottish Borders</t>
  </si>
  <si>
    <t>2011/12Shetland Islands</t>
  </si>
  <si>
    <t>2011/12South Ayrshire</t>
  </si>
  <si>
    <t>2011/12South Lanarkshire</t>
  </si>
  <si>
    <t>2011/12Stirling</t>
  </si>
  <si>
    <t>2011/12West Dunbartonshire</t>
  </si>
  <si>
    <t>2011/12West Lothian</t>
  </si>
  <si>
    <t>2012/13Aberdeen City</t>
  </si>
  <si>
    <t>2012/13Aberdeenshire</t>
  </si>
  <si>
    <t>2012/13Angus</t>
  </si>
  <si>
    <t>2012/13Argyll and Bute</t>
  </si>
  <si>
    <t>2012/13City of Edinburgh</t>
  </si>
  <si>
    <t>2012/13Clackmannanshire</t>
  </si>
  <si>
    <t>2012/13Dumfries and Galloway</t>
  </si>
  <si>
    <t>2012/13Dundee City</t>
  </si>
  <si>
    <t>2012/13East Ayrshire</t>
  </si>
  <si>
    <t>2012/13East Dunbartonshire</t>
  </si>
  <si>
    <t>2012/13East Lothian</t>
  </si>
  <si>
    <t>2012/13East Renfrewshire</t>
  </si>
  <si>
    <t>2012/13Falkirk</t>
  </si>
  <si>
    <t>2012/13Fife</t>
  </si>
  <si>
    <t>2012/13Glasgow City</t>
  </si>
  <si>
    <t>2012/13Highland</t>
  </si>
  <si>
    <t>2012/13Inverclyde</t>
  </si>
  <si>
    <t>2012/13Midlothian</t>
  </si>
  <si>
    <t>2012/13Moray</t>
  </si>
  <si>
    <t>2012/13Na h-Eileanan Siar</t>
  </si>
  <si>
    <t>2012/13North Ayrshire</t>
  </si>
  <si>
    <t>2012/13North Lanarkshire</t>
  </si>
  <si>
    <t>2012/13Orkney Islands</t>
  </si>
  <si>
    <t>2012/13Perth and Kinross</t>
  </si>
  <si>
    <t>2012/13Renfrewshire</t>
  </si>
  <si>
    <t>2012/13Scottish Borders</t>
  </si>
  <si>
    <t>2012/13Shetland Islands</t>
  </si>
  <si>
    <t>2012/13South Ayrshire</t>
  </si>
  <si>
    <t>2012/13South Lanarkshire</t>
  </si>
  <si>
    <t>2012/13Stirling</t>
  </si>
  <si>
    <t>2012/13West Dunbartonshire</t>
  </si>
  <si>
    <t>2012/13West Lothian</t>
  </si>
  <si>
    <t>2013/14Aberdeen City</t>
  </si>
  <si>
    <t>2013/14Aberdeenshire</t>
  </si>
  <si>
    <t>2013/14Angus</t>
  </si>
  <si>
    <t>2013/14Argyll and Bute</t>
  </si>
  <si>
    <t>2013/14City of Edinburgh</t>
  </si>
  <si>
    <t>2013/14Clackmannanshire</t>
  </si>
  <si>
    <t>2013/14Dumfries and Galloway</t>
  </si>
  <si>
    <t>2013/14Dundee City</t>
  </si>
  <si>
    <t>2013/14East Ayrshire</t>
  </si>
  <si>
    <t>2013/14East Dunbartonshire</t>
  </si>
  <si>
    <t>2013/14East Lothian</t>
  </si>
  <si>
    <t>2013/14East Renfrewshire</t>
  </si>
  <si>
    <t>2013/14Falkirk</t>
  </si>
  <si>
    <t>2013/14Fife</t>
  </si>
  <si>
    <t>2013/14Glasgow City</t>
  </si>
  <si>
    <t>2013/14Highland</t>
  </si>
  <si>
    <t>2013/14Inverclyde</t>
  </si>
  <si>
    <t>2013/14Midlothian</t>
  </si>
  <si>
    <t>2013/14Moray</t>
  </si>
  <si>
    <t>2013/14Na h-Eileanan Siar</t>
  </si>
  <si>
    <t>2013/14North Ayrshire</t>
  </si>
  <si>
    <t>2013/14North Lanarkshire</t>
  </si>
  <si>
    <t>2013/14Orkney Islands</t>
  </si>
  <si>
    <t>2013/14Perth and Kinross</t>
  </si>
  <si>
    <t>2013/14Renfrewshire</t>
  </si>
  <si>
    <t>2013/14Scottish Borders</t>
  </si>
  <si>
    <t>2013/14Shetland Islands</t>
  </si>
  <si>
    <t>2013/14South Ayrshire</t>
  </si>
  <si>
    <t>2013/14South Lanarkshire</t>
  </si>
  <si>
    <t>2013/14Stirling</t>
  </si>
  <si>
    <t>2013/14West Dunbartonshire</t>
  </si>
  <si>
    <t>2013/14West Lothian</t>
  </si>
  <si>
    <t>2014/15Aberdeen City</t>
  </si>
  <si>
    <t>2014/15Aberdeenshire</t>
  </si>
  <si>
    <t>2014/15Angus</t>
  </si>
  <si>
    <t>2014/15Argyll and Bute</t>
  </si>
  <si>
    <t>2014/15City of Edinburgh</t>
  </si>
  <si>
    <t>2014/15Clackmannanshire</t>
  </si>
  <si>
    <t>2014/15Dumfries and Galloway</t>
  </si>
  <si>
    <t>2014/15Dundee City</t>
  </si>
  <si>
    <t>2014/15East Ayrshire</t>
  </si>
  <si>
    <t>2014/15East Dunbartonshire</t>
  </si>
  <si>
    <t>2014/15East Lothian</t>
  </si>
  <si>
    <t>2014/15East Renfrewshire</t>
  </si>
  <si>
    <t>2014/15Falkirk</t>
  </si>
  <si>
    <t>2014/15Fife</t>
  </si>
  <si>
    <t>2014/15Glasgow City</t>
  </si>
  <si>
    <t>2014/15Highland</t>
  </si>
  <si>
    <t>2014/15Inverclyde</t>
  </si>
  <si>
    <t>2014/15Midlothian</t>
  </si>
  <si>
    <t>2014/15Moray</t>
  </si>
  <si>
    <t>2014/15Na h-Eileanan Siar</t>
  </si>
  <si>
    <t>2014/15North Ayrshire</t>
  </si>
  <si>
    <t>2014/15North Lanarkshire</t>
  </si>
  <si>
    <t>2014/15Orkney Islands</t>
  </si>
  <si>
    <t>2014/15Perth and Kinross</t>
  </si>
  <si>
    <t>2014/15Renfrewshire</t>
  </si>
  <si>
    <t>2014/15Scottish Borders</t>
  </si>
  <si>
    <t>2014/15Shetland Islands</t>
  </si>
  <si>
    <t>2014/15South Ayrshire</t>
  </si>
  <si>
    <t>2014/15South Lanarkshire</t>
  </si>
  <si>
    <t>2014/15Stirling</t>
  </si>
  <si>
    <t>2014/15West Dunbartonshire</t>
  </si>
  <si>
    <t>2014/15West Lothian</t>
  </si>
  <si>
    <t>2015/16Aberdeen City</t>
  </si>
  <si>
    <t>2015/16Aberdeenshire</t>
  </si>
  <si>
    <t>2015/16Angus</t>
  </si>
  <si>
    <t>2015/16Argyll and Bute</t>
  </si>
  <si>
    <t>2015/16City of Edinburgh</t>
  </si>
  <si>
    <t>2015/16Clackmannanshire</t>
  </si>
  <si>
    <t>2015/16Dumfries and Galloway</t>
  </si>
  <si>
    <t>2015/16Dundee City</t>
  </si>
  <si>
    <t>2015/16East Ayrshire</t>
  </si>
  <si>
    <t>2015/16East Dunbartonshire</t>
  </si>
  <si>
    <t>2015/16East Lothian</t>
  </si>
  <si>
    <t>2015/16East Renfrewshire</t>
  </si>
  <si>
    <t>2015/16Falkirk</t>
  </si>
  <si>
    <t>2015/16Fife</t>
  </si>
  <si>
    <t>2015/16Glasgow City</t>
  </si>
  <si>
    <t>2015/16Highland</t>
  </si>
  <si>
    <t>2015/16Inverclyde</t>
  </si>
  <si>
    <t>2015/16Midlothian</t>
  </si>
  <si>
    <t>2015/16Moray</t>
  </si>
  <si>
    <t>2015/16Na h-Eileanan Siar</t>
  </si>
  <si>
    <t>2015/16North Ayrshire</t>
  </si>
  <si>
    <t>2015/16North Lanarkshire</t>
  </si>
  <si>
    <t>2015/16Orkney Islands</t>
  </si>
  <si>
    <t>2015/16Perth and Kinross</t>
  </si>
  <si>
    <t>2015/16Renfrewshire</t>
  </si>
  <si>
    <t>2015/16Scottish Borders</t>
  </si>
  <si>
    <t>2015/16Shetland Islands</t>
  </si>
  <si>
    <t>2015/16South Ayrshire</t>
  </si>
  <si>
    <t>2015/16South Lanarkshire</t>
  </si>
  <si>
    <t>2015/16Stirling</t>
  </si>
  <si>
    <t>2015/16West Dunbartonshire</t>
  </si>
  <si>
    <t>2015/16West Lothian</t>
  </si>
  <si>
    <t>2016/17Aberdeen City</t>
  </si>
  <si>
    <t>2016/17Aberdeenshire</t>
  </si>
  <si>
    <t>2016/17Angus</t>
  </si>
  <si>
    <t>2016/17Argyll and Bute</t>
  </si>
  <si>
    <t>2016/17City of Edinburgh</t>
  </si>
  <si>
    <t>2016/17Clackmannanshire</t>
  </si>
  <si>
    <t>2016/17Dumfries and Galloway</t>
  </si>
  <si>
    <t>2016/17Dundee City</t>
  </si>
  <si>
    <t>2016/17East Ayrshire</t>
  </si>
  <si>
    <t>2016/17East Dunbartonshire</t>
  </si>
  <si>
    <t>2016/17East Lothian</t>
  </si>
  <si>
    <t>2016/17East Renfrewshire</t>
  </si>
  <si>
    <t>2016/17Falkirk</t>
  </si>
  <si>
    <t>2016/17Fife</t>
  </si>
  <si>
    <t>2016/17Glasgow City</t>
  </si>
  <si>
    <t>2016/17Highland</t>
  </si>
  <si>
    <t>2016/17Inverclyde</t>
  </si>
  <si>
    <t>2016/17Midlothian</t>
  </si>
  <si>
    <t>2016/17Moray</t>
  </si>
  <si>
    <t>2016/17Na h-Eileanan Siar</t>
  </si>
  <si>
    <t>2016/17North Ayrshire</t>
  </si>
  <si>
    <t>2016/17North Lanarkshire</t>
  </si>
  <si>
    <t>2016/17Orkney Islands</t>
  </si>
  <si>
    <t>2016/17Perth and Kinross</t>
  </si>
  <si>
    <t>2016/17Renfrewshire</t>
  </si>
  <si>
    <t>2016/17Scottish Borders</t>
  </si>
  <si>
    <t>2016/17Shetland Islands</t>
  </si>
  <si>
    <t>2016/17South Ayrshire</t>
  </si>
  <si>
    <t>2016/17South Lanarkshire</t>
  </si>
  <si>
    <t>2016/17Stirling</t>
  </si>
  <si>
    <t>2016/17West Dunbartonshire</t>
  </si>
  <si>
    <t>2016/17West Lothian</t>
  </si>
  <si>
    <t>2017/18Aberdeen City</t>
  </si>
  <si>
    <t>2017/18Aberdeenshire</t>
  </si>
  <si>
    <t>2017/18Angus</t>
  </si>
  <si>
    <t>2017/18Argyll and Bute</t>
  </si>
  <si>
    <t>2017/18City of Edinburgh</t>
  </si>
  <si>
    <t>2017/18Clackmannanshire</t>
  </si>
  <si>
    <t>2017/18Dumfries and Galloway</t>
  </si>
  <si>
    <t>2017/18Dundee City</t>
  </si>
  <si>
    <t>2017/18East Ayrshire</t>
  </si>
  <si>
    <t>2017/18East Dunbartonshire</t>
  </si>
  <si>
    <t>2017/18East Lothian</t>
  </si>
  <si>
    <t>2017/18East Renfrewshire</t>
  </si>
  <si>
    <t>2017/18Falkirk</t>
  </si>
  <si>
    <t>2017/18Fife</t>
  </si>
  <si>
    <t>2017/18Glasgow City</t>
  </si>
  <si>
    <t>2017/18Highland</t>
  </si>
  <si>
    <t>2017/18Inverclyde</t>
  </si>
  <si>
    <t>2017/18Midlothian</t>
  </si>
  <si>
    <t>2017/18Moray</t>
  </si>
  <si>
    <t>2017/18Na h-Eileanan Siar</t>
  </si>
  <si>
    <t>2017/18North Ayrshire</t>
  </si>
  <si>
    <t>2017/18North Lanarkshire</t>
  </si>
  <si>
    <t>2017/18Orkney Islands</t>
  </si>
  <si>
    <t>2017/18Perth and Kinross</t>
  </si>
  <si>
    <t>2017/18Renfrewshire</t>
  </si>
  <si>
    <t>2017/18Scottish Borders</t>
  </si>
  <si>
    <t>2017/18Shetland Islands</t>
  </si>
  <si>
    <t>2017/18South Ayrshire</t>
  </si>
  <si>
    <t>2017/18South Lanarkshire</t>
  </si>
  <si>
    <t>2017/18Stirling</t>
  </si>
  <si>
    <t>2017/18West Dunbartonshire</t>
  </si>
  <si>
    <t>2017/18West Lothian</t>
  </si>
  <si>
    <t>2018/19Aberdeen City</t>
  </si>
  <si>
    <t>2018/19Aberdeenshire</t>
  </si>
  <si>
    <t>2018/19Angus</t>
  </si>
  <si>
    <t>2018/19Argyll and Bute</t>
  </si>
  <si>
    <t>2018/19City of Edinburgh</t>
  </si>
  <si>
    <t>2018/19Clackmannanshire</t>
  </si>
  <si>
    <t>2018/19Dumfries and Galloway</t>
  </si>
  <si>
    <t>2018/19Dundee City</t>
  </si>
  <si>
    <t>2018/19East Ayrshire</t>
  </si>
  <si>
    <t>2018/19East Dunbartonshire</t>
  </si>
  <si>
    <t>2018/19East Lothian</t>
  </si>
  <si>
    <t>2018/19East Renfrewshire</t>
  </si>
  <si>
    <t>2018/19Falkirk</t>
  </si>
  <si>
    <t>2018/19Fife</t>
  </si>
  <si>
    <t>2018/19Glasgow City</t>
  </si>
  <si>
    <t>2018/19Highland</t>
  </si>
  <si>
    <t>2018/19Inverclyde</t>
  </si>
  <si>
    <t>2018/19Midlothian</t>
  </si>
  <si>
    <t>2018/19Moray</t>
  </si>
  <si>
    <t>2018/19Na h-Eileanan Siar</t>
  </si>
  <si>
    <t>2018/19North Ayrshire</t>
  </si>
  <si>
    <t>2018/19North Lanarkshire</t>
  </si>
  <si>
    <t>2018/19Orkney Islands</t>
  </si>
  <si>
    <t>2018/19Perth and Kinross</t>
  </si>
  <si>
    <t>2018/19Renfrewshire</t>
  </si>
  <si>
    <t>2018/19Scottish Borders</t>
  </si>
  <si>
    <t>2018/19Shetland Islands</t>
  </si>
  <si>
    <t>2018/19South Ayrshire</t>
  </si>
  <si>
    <t>2018/19South Lanarkshire</t>
  </si>
  <si>
    <t>2018/19Stirling</t>
  </si>
  <si>
    <t>2018/19West Dunbartonshire</t>
  </si>
  <si>
    <t>2018/19West Lothian</t>
  </si>
  <si>
    <t>2019/20Aberdeen City</t>
  </si>
  <si>
    <t>2019/20Aberdeenshire</t>
  </si>
  <si>
    <t>2019/20Angus</t>
  </si>
  <si>
    <t>2019/20Argyll and Bute</t>
  </si>
  <si>
    <t>2019/20City of Edinburgh</t>
  </si>
  <si>
    <t>2019/20Clackmannanshire</t>
  </si>
  <si>
    <t>2019/20Dumfries and Galloway</t>
  </si>
  <si>
    <t>2019/20Dundee City</t>
  </si>
  <si>
    <t>2019/20East Ayrshire</t>
  </si>
  <si>
    <t>2019/20East Dunbartonshire</t>
  </si>
  <si>
    <t>2019/20East Lothian</t>
  </si>
  <si>
    <t>2019/20East Renfrewshire</t>
  </si>
  <si>
    <t>2019/20Falkirk</t>
  </si>
  <si>
    <t>2019/20Fife</t>
  </si>
  <si>
    <t>2019/20Glasgow City</t>
  </si>
  <si>
    <t>2019/20Highland</t>
  </si>
  <si>
    <t>2019/20Inverclyde</t>
  </si>
  <si>
    <t>2019/20Midlothian</t>
  </si>
  <si>
    <t>2019/20Moray</t>
  </si>
  <si>
    <t>2019/20Na h-Eileanan Siar</t>
  </si>
  <si>
    <t>2019/20North Ayrshire</t>
  </si>
  <si>
    <t>2019/20North Lanarkshire</t>
  </si>
  <si>
    <t>2019/20Orkney Islands</t>
  </si>
  <si>
    <t>2019/20Perth and Kinross</t>
  </si>
  <si>
    <t>2019/20Renfrewshire</t>
  </si>
  <si>
    <t>2019/20Scottish Borders</t>
  </si>
  <si>
    <t>2019/20Shetland Islands</t>
  </si>
  <si>
    <t>2019/20South Ayrshire</t>
  </si>
  <si>
    <t>2019/20South Lanarkshire</t>
  </si>
  <si>
    <t>2019/20Stirling</t>
  </si>
  <si>
    <t>2019/20West Dunbartonshire</t>
  </si>
  <si>
    <t>2019/20West Lothian</t>
  </si>
  <si>
    <t>2020/21Aberdeen City</t>
  </si>
  <si>
    <t>2020/21Aberdeenshire</t>
  </si>
  <si>
    <t>2020/21Angus</t>
  </si>
  <si>
    <t>2020/21Argyll and Bute</t>
  </si>
  <si>
    <t>2020/21City of Edinburgh</t>
  </si>
  <si>
    <t>2020/21Clackmannanshire</t>
  </si>
  <si>
    <t>2020/21Dumfries and Galloway</t>
  </si>
  <si>
    <t>2020/21Dundee City</t>
  </si>
  <si>
    <t>2020/21East Ayrshire</t>
  </si>
  <si>
    <t>2020/21East Dunbartonshire</t>
  </si>
  <si>
    <t>2020/21East Lothian</t>
  </si>
  <si>
    <t>2020/21East Renfrewshire</t>
  </si>
  <si>
    <t>2020/21Falkirk</t>
  </si>
  <si>
    <t>2020/21Fife</t>
  </si>
  <si>
    <t>2020/21Glasgow City</t>
  </si>
  <si>
    <t>2020/21Highland</t>
  </si>
  <si>
    <t>2020/21Inverclyde</t>
  </si>
  <si>
    <t>2020/21Midlothian</t>
  </si>
  <si>
    <t>2020/21Moray</t>
  </si>
  <si>
    <t>2020/21Na h-Eileanan Siar</t>
  </si>
  <si>
    <t>2020/21North Ayrshire</t>
  </si>
  <si>
    <t>2020/21North Lanarkshire</t>
  </si>
  <si>
    <t>2020/21Orkney Islands</t>
  </si>
  <si>
    <t>2020/21Perth and Kinross</t>
  </si>
  <si>
    <t>2020/21Renfrewshire</t>
  </si>
  <si>
    <t>2020/21Scottish Borders</t>
  </si>
  <si>
    <t>2020/21Shetland Islands</t>
  </si>
  <si>
    <t>2020/21South Ayrshire</t>
  </si>
  <si>
    <t>2020/21South Lanarkshire</t>
  </si>
  <si>
    <t>2020/21Stirling</t>
  </si>
  <si>
    <t>2020/21West Dunbartonshire</t>
  </si>
  <si>
    <t>2020/21West Lothian</t>
  </si>
  <si>
    <t>2021/22Aberdeen City</t>
  </si>
  <si>
    <t>2021/22Aberdeenshire</t>
  </si>
  <si>
    <t>2021/22Angus</t>
  </si>
  <si>
    <t>2021/22Argyll and Bute</t>
  </si>
  <si>
    <t>2021/22City of Edinburgh</t>
  </si>
  <si>
    <t>2021/22Clackmannanshire</t>
  </si>
  <si>
    <t>2021/22Dumfries and Galloway</t>
  </si>
  <si>
    <t>2021/22Dundee City</t>
  </si>
  <si>
    <t>2021/22East Ayrshire</t>
  </si>
  <si>
    <t>2021/22East Dunbartonshire</t>
  </si>
  <si>
    <t>2021/22East Lothian</t>
  </si>
  <si>
    <t>2021/22East Renfrewshire</t>
  </si>
  <si>
    <t>2021/22Falkirk</t>
  </si>
  <si>
    <t>2021/22Fife</t>
  </si>
  <si>
    <t>2021/22Glasgow City</t>
  </si>
  <si>
    <t>2021/22Highland</t>
  </si>
  <si>
    <t>2021/22Inverclyde</t>
  </si>
  <si>
    <t>2021/22Midlothian</t>
  </si>
  <si>
    <t>2021/22Moray</t>
  </si>
  <si>
    <t>2021/22Na h-Eileanan Siar</t>
  </si>
  <si>
    <t>2021/22North Ayrshire</t>
  </si>
  <si>
    <t>2021/22North Lanarkshire</t>
  </si>
  <si>
    <t>2021/22Orkney Islands</t>
  </si>
  <si>
    <t>2021/22Perth and Kinross</t>
  </si>
  <si>
    <t>2021/22Renfrewshire</t>
  </si>
  <si>
    <t>2021/22Scottish Borders</t>
  </si>
  <si>
    <t>2021/22Shetland Islands</t>
  </si>
  <si>
    <t>2021/22South Ayrshire</t>
  </si>
  <si>
    <t>2021/22South Lanarkshire</t>
  </si>
  <si>
    <t>2021/22Stirling</t>
  </si>
  <si>
    <t>2021/22West Dunbartonshire</t>
  </si>
  <si>
    <t>2021/22West Lothian</t>
  </si>
  <si>
    <t>2022/23Aberdeen City</t>
  </si>
  <si>
    <t>2022/23Aberdeenshire</t>
  </si>
  <si>
    <t>2022/23Angus</t>
  </si>
  <si>
    <t>2022/23Argyll and Bute</t>
  </si>
  <si>
    <t>2022/23City of Edinburgh</t>
  </si>
  <si>
    <t>2022/23Clackmannanshire</t>
  </si>
  <si>
    <t>2022/23Dumfries and Galloway</t>
  </si>
  <si>
    <t>2022/23Dundee City</t>
  </si>
  <si>
    <t>2022/23East Ayrshire</t>
  </si>
  <si>
    <t>2022/23East Dunbartonshire</t>
  </si>
  <si>
    <t>2022/23East Lothian</t>
  </si>
  <si>
    <t>2022/23East Renfrewshire</t>
  </si>
  <si>
    <t>2022/23Falkirk</t>
  </si>
  <si>
    <t>2022/23Fife</t>
  </si>
  <si>
    <t>2022/23Glasgow City</t>
  </si>
  <si>
    <t>2022/23Highland</t>
  </si>
  <si>
    <t>2022/23Inverclyde</t>
  </si>
  <si>
    <t>2022/23Midlothian</t>
  </si>
  <si>
    <t>2022/23Moray</t>
  </si>
  <si>
    <t>2022/23Na h-Eileanan Siar</t>
  </si>
  <si>
    <t>2022/23North Ayrshire</t>
  </si>
  <si>
    <t>2022/23North Lanarkshire</t>
  </si>
  <si>
    <t>2022/23Orkney Islands</t>
  </si>
  <si>
    <t>2022/23Perth and Kinross</t>
  </si>
  <si>
    <t>2022/23Renfrewshire</t>
  </si>
  <si>
    <t>2022/23Scottish Borders</t>
  </si>
  <si>
    <t>2022/23Shetland Islands</t>
  </si>
  <si>
    <t>2022/23South Ayrshire</t>
  </si>
  <si>
    <t>2022/23South Lanarkshire</t>
  </si>
  <si>
    <t>2022/23Stirling</t>
  </si>
  <si>
    <t>2022/23West Dunbartonshire</t>
  </si>
  <si>
    <t>2022/23West Lothian</t>
  </si>
  <si>
    <t>Content</t>
  </si>
  <si>
    <t>Table 8.1</t>
  </si>
  <si>
    <t>Table 8.2</t>
  </si>
  <si>
    <t>Table 8.3</t>
  </si>
  <si>
    <t>Table 8.4</t>
  </si>
  <si>
    <t>Table 8.5</t>
  </si>
  <si>
    <t>Table 8.6</t>
  </si>
  <si>
    <t>Table 8.7</t>
  </si>
  <si>
    <t>All live births by appropriate weight for gestational age and year in Scotland</t>
  </si>
  <si>
    <t>All live births by appropriate weight for gestational age, year and local authority of residence</t>
  </si>
  <si>
    <t>All live births by appropriate weight for gestational age and maternal age in Scotland</t>
  </si>
  <si>
    <t>All live births by appropriate weight for gestational age and SIMD in Scotland</t>
  </si>
  <si>
    <t>All live births by appropriate weight for gestational age and maternal ethnicity in Scotland</t>
  </si>
  <si>
    <t>Percentage of all live births with a known weight category.</t>
  </si>
  <si>
    <t>Birthweight: appropriate weight for gestational age</t>
  </si>
  <si>
    <t>The unknown birthweight category are records with unknown sex, birthweight or gestation, or gestations outwith the range 24-42 weeks.</t>
  </si>
  <si>
    <t>Group A - white</t>
  </si>
  <si>
    <t>Group B - mixed or multiple</t>
  </si>
  <si>
    <t>Group E - Caribbean or black</t>
  </si>
  <si>
    <t>Group F - other</t>
  </si>
  <si>
    <t>Group G - refused or not provided</t>
  </si>
  <si>
    <t>Group H - unknown</t>
  </si>
  <si>
    <t>2023/24</t>
  </si>
  <si>
    <t>2023/24 data are provisional.</t>
  </si>
  <si>
    <t>Year ending 31 March 2024</t>
  </si>
  <si>
    <t>2023/24NHS Ayrshire and Arran</t>
  </si>
  <si>
    <t>2023/24NHS Borders</t>
  </si>
  <si>
    <t>2023/24NHS Dumfries and Galloway</t>
  </si>
  <si>
    <t>2023/24NHS Fife</t>
  </si>
  <si>
    <t>2023/24NHS Forth Valley</t>
  </si>
  <si>
    <t>2023/24NHS Grampian</t>
  </si>
  <si>
    <t>2023/24NHS Greater Glasgow and Clyde</t>
  </si>
  <si>
    <t>2023/24NHS Highland</t>
  </si>
  <si>
    <t>2023/24NHS Lanarkshire</t>
  </si>
  <si>
    <t>2023/24NHS Lothian</t>
  </si>
  <si>
    <t>2023/24NHS Orkney</t>
  </si>
  <si>
    <t>2023/24NHS Shetland</t>
  </si>
  <si>
    <t>2023/24NHS Tayside</t>
  </si>
  <si>
    <t>2023/24NHS Western Isles</t>
  </si>
  <si>
    <t>2023/24Scotland</t>
  </si>
  <si>
    <t>2023/24Unknown</t>
  </si>
  <si>
    <t>2023/24Aberdeen City</t>
  </si>
  <si>
    <t>2023/24Aberdeenshire</t>
  </si>
  <si>
    <t>2023/24Angus</t>
  </si>
  <si>
    <t>2023/24Argyll and Bute</t>
  </si>
  <si>
    <t>2023/24City of Edinburgh</t>
  </si>
  <si>
    <t>2023/24Clackmannanshire</t>
  </si>
  <si>
    <t>2023/24Dumfries and Galloway</t>
  </si>
  <si>
    <t>2023/24Dundee City</t>
  </si>
  <si>
    <t>2023/24East Ayrshire</t>
  </si>
  <si>
    <t>2023/24East Dunbartonshire</t>
  </si>
  <si>
    <t>2023/24East Lothian</t>
  </si>
  <si>
    <t>2023/24East Renfrewshire</t>
  </si>
  <si>
    <t>2023/24Falkirk</t>
  </si>
  <si>
    <t>2023/24Fife</t>
  </si>
  <si>
    <t>2023/24Glasgow City</t>
  </si>
  <si>
    <t>2023/24Highland</t>
  </si>
  <si>
    <t>2023/24Inverclyde</t>
  </si>
  <si>
    <t>2023/24Midlothian</t>
  </si>
  <si>
    <t>2023/24Moray</t>
  </si>
  <si>
    <t>2023/24Na h-Eileanan Siar</t>
  </si>
  <si>
    <t>2023/24North Ayrshire</t>
  </si>
  <si>
    <t>2023/24North Lanarkshire</t>
  </si>
  <si>
    <t>2023/24Orkney Islands</t>
  </si>
  <si>
    <t>2023/24Perth and Kinross</t>
  </si>
  <si>
    <t>2023/24Renfrewshire</t>
  </si>
  <si>
    <t>2023/24Scottish Borders</t>
  </si>
  <si>
    <t>2023/24Shetland Islands</t>
  </si>
  <si>
    <t>2023/24South Ayrshire</t>
  </si>
  <si>
    <t>2023/24South Lanarkshire</t>
  </si>
  <si>
    <t>2023/24Stirling</t>
  </si>
  <si>
    <t>2023/24West Dunbartonshire</t>
  </si>
  <si>
    <t>2023/24West Lothian</t>
  </si>
  <si>
    <t>All live births by appropriate weight for gestational age, year and NHS board of residence</t>
  </si>
  <si>
    <t>All live births by appropriate weight for gestational age, year and NHS board of treatment</t>
  </si>
  <si>
    <t>-</t>
  </si>
  <si>
    <t>*</t>
  </si>
  <si>
    <t>*  Indicates values that have been suppressed due to the potential risk of disclosure.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</si>
</sst>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0.0"/>
  </numFmts>
  <fonts count="17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8"/>
      <name val="Calibri"/>
      <family val="2"/>
      <scheme val="minor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1"/>
      <color rgb="FFFF0000"/>
      <name val="Arial"/>
      <family val="2"/>
    </font>
    <font>
      <b/>
      <sz val="10"/>
      <color theme="1"/>
      <name val="Arial"/>
      <family val="2"/>
    </font>
    <font>
      <sz val="8"/>
      <name val="Arial"/>
      <family val="2"/>
    </font>
    <font>
      <sz val="8"/>
      <color theme="1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u/>
      <sz val="11"/>
      <color theme="10"/>
      <name val="Calibri"/>
      <family val="2"/>
      <scheme val="minor"/>
    </font>
    <font>
      <b/>
      <sz val="11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4" fillId="0" borderId="0" applyNumberFormat="0" applyFill="0" applyBorder="0" applyAlignment="0" applyProtection="0"/>
    <xf numFmtId="0" fontId="7" fillId="0" borderId="0"/>
  </cellStyleXfs>
  <cellXfs count="42">
    <xf numFmtId="0" fontId="0" fillId="0" borderId="0" xfId="0"/>
    <xf numFmtId="0" fontId="4" fillId="0" borderId="0" xfId="0" applyFont="1" applyAlignment="1">
      <alignment horizontal="left"/>
    </xf>
    <xf numFmtId="0" fontId="5" fillId="0" borderId="0" xfId="0" applyFont="1"/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6" fillId="0" borderId="0" xfId="0" applyFont="1"/>
    <xf numFmtId="0" fontId="7" fillId="0" borderId="0" xfId="0" applyFont="1"/>
    <xf numFmtId="0" fontId="4" fillId="0" borderId="0" xfId="0" applyFont="1"/>
    <xf numFmtId="0" fontId="8" fillId="0" borderId="0" xfId="0" applyFont="1"/>
    <xf numFmtId="0" fontId="9" fillId="0" borderId="0" xfId="0" applyFont="1"/>
    <xf numFmtId="0" fontId="6" fillId="0" borderId="1" xfId="0" applyFont="1" applyBorder="1" applyAlignment="1">
      <alignment horizontal="right"/>
    </xf>
    <xf numFmtId="0" fontId="6" fillId="0" borderId="0" xfId="0" applyFont="1" applyAlignment="1">
      <alignment horizontal="right"/>
    </xf>
    <xf numFmtId="3" fontId="6" fillId="0" borderId="0" xfId="0" applyNumberFormat="1" applyFont="1"/>
    <xf numFmtId="164" fontId="6" fillId="0" borderId="0" xfId="0" applyNumberFormat="1" applyFont="1"/>
    <xf numFmtId="0" fontId="6" fillId="0" borderId="1" xfId="0" applyFont="1" applyBorder="1" applyAlignment="1">
      <alignment horizontal="left"/>
    </xf>
    <xf numFmtId="0" fontId="6" fillId="0" borderId="1" xfId="0" applyFont="1" applyBorder="1"/>
    <xf numFmtId="0" fontId="10" fillId="0" borderId="0" xfId="0" applyFont="1"/>
    <xf numFmtId="0" fontId="11" fillId="0" borderId="0" xfId="0" applyFont="1" applyAlignment="1">
      <alignment horizontal="left"/>
    </xf>
    <xf numFmtId="0" fontId="11" fillId="0" borderId="0" xfId="0" applyFont="1"/>
    <xf numFmtId="0" fontId="12" fillId="0" borderId="0" xfId="0" applyFont="1"/>
    <xf numFmtId="165" fontId="6" fillId="0" borderId="0" xfId="0" applyNumberFormat="1" applyFont="1"/>
    <xf numFmtId="3" fontId="9" fillId="0" borderId="0" xfId="0" applyNumberFormat="1" applyFont="1"/>
    <xf numFmtId="165" fontId="9" fillId="0" borderId="0" xfId="0" applyNumberFormat="1" applyFont="1"/>
    <xf numFmtId="0" fontId="13" fillId="0" borderId="0" xfId="0" applyFont="1"/>
    <xf numFmtId="3" fontId="6" fillId="0" borderId="0" xfId="0" applyNumberFormat="1" applyFont="1" applyAlignment="1">
      <alignment horizontal="right"/>
    </xf>
    <xf numFmtId="165" fontId="6" fillId="0" borderId="0" xfId="0" applyNumberFormat="1" applyFont="1" applyAlignment="1">
      <alignment horizontal="right"/>
    </xf>
    <xf numFmtId="3" fontId="9" fillId="0" borderId="0" xfId="0" applyNumberFormat="1" applyFont="1" applyAlignment="1">
      <alignment horizontal="right"/>
    </xf>
    <xf numFmtId="0" fontId="9" fillId="0" borderId="0" xfId="0" applyFont="1" applyAlignment="1">
      <alignment horizontal="right"/>
    </xf>
    <xf numFmtId="165" fontId="9" fillId="0" borderId="0" xfId="0" applyNumberFormat="1" applyFont="1" applyAlignment="1">
      <alignment horizontal="right"/>
    </xf>
    <xf numFmtId="164" fontId="6" fillId="0" borderId="0" xfId="0" applyNumberFormat="1" applyFont="1" applyAlignment="1">
      <alignment horizontal="right"/>
    </xf>
    <xf numFmtId="164" fontId="9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0" fontId="15" fillId="2" borderId="0" xfId="2" applyFont="1" applyFill="1"/>
    <xf numFmtId="0" fontId="7" fillId="2" borderId="0" xfId="2" applyFill="1"/>
    <xf numFmtId="0" fontId="16" fillId="2" borderId="0" xfId="2" applyFont="1" applyFill="1"/>
    <xf numFmtId="0" fontId="14" fillId="2" borderId="0" xfId="1" applyFill="1" applyAlignment="1" applyProtection="1"/>
    <xf numFmtId="0" fontId="7" fillId="2" borderId="0" xfId="2" applyFill="1" applyAlignment="1">
      <alignment vertical="center"/>
    </xf>
    <xf numFmtId="0" fontId="7" fillId="2" borderId="0" xfId="2" applyFill="1" applyAlignment="1">
      <alignment horizontal="left" vertic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3" fontId="1" fillId="0" borderId="0" xfId="0" applyNumberFormat="1" applyFont="1" applyAlignment="1">
      <alignment horizontal="right"/>
    </xf>
    <xf numFmtId="165" fontId="1" fillId="0" borderId="0" xfId="0" applyNumberFormat="1" applyFont="1" applyAlignment="1">
      <alignment horizontal="right"/>
    </xf>
  </cellXfs>
  <cellStyles count="3">
    <cellStyle name="Hyperlink" xfId="1" builtinId="8"/>
    <cellStyle name="Normal" xfId="0" builtinId="0"/>
    <cellStyle name="Normal 2" xfId="2" xr:uid="{E93F026E-E971-4EA6-BF08-B02EE9ABBDE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worksheet" Target="worksheets/sheet12.xml"/><Relationship Id="rId18" Type="http://schemas.openxmlformats.org/officeDocument/2006/relationships/customXml" Target="../customXml/item1.xml"/><Relationship Id="rId3" Type="http://schemas.openxmlformats.org/officeDocument/2006/relationships/chartsheet" Target="chartsheets/sheet1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5" Type="http://schemas.openxmlformats.org/officeDocument/2006/relationships/worksheet" Target="worksheets/sheet4.xml"/><Relationship Id="rId15" Type="http://schemas.openxmlformats.org/officeDocument/2006/relationships/styles" Target="styles.xml"/><Relationship Id="rId10" Type="http://schemas.openxmlformats.org/officeDocument/2006/relationships/worksheet" Target="worksheets/sheet9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u="none" strike="noStrike" baseline="0"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Births where the baby was either small or large for gestational age </a:t>
            </a:r>
            <a:endParaRPr lang="en-GB" b="1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970501170059624E-2"/>
          <c:y val="7.7115315958586214E-2"/>
          <c:w val="0.91498995084748447"/>
          <c:h val="0.75698473148947998"/>
        </c:manualLayout>
      </c:layout>
      <c:lineChart>
        <c:grouping val="standard"/>
        <c:varyColors val="0"/>
        <c:ser>
          <c:idx val="0"/>
          <c:order val="0"/>
          <c:tx>
            <c:v>Small</c:v>
          </c:tx>
          <c:spPr>
            <a:ln w="412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'8.1'!$A$6:$A$25</c:f>
              <c:strCache>
                <c:ptCount val="20"/>
                <c:pt idx="0">
                  <c:v>2004/05</c:v>
                </c:pt>
                <c:pt idx="1">
                  <c:v>2005/06</c:v>
                </c:pt>
                <c:pt idx="2">
                  <c:v>2006/07</c:v>
                </c:pt>
                <c:pt idx="3">
                  <c:v>2007/08</c:v>
                </c:pt>
                <c:pt idx="4">
                  <c:v>2008/09</c:v>
                </c:pt>
                <c:pt idx="5">
                  <c:v>2009/10</c:v>
                </c:pt>
                <c:pt idx="6">
                  <c:v>2010/11</c:v>
                </c:pt>
                <c:pt idx="7">
                  <c:v>2011/12</c:v>
                </c:pt>
                <c:pt idx="8">
                  <c:v>2012/13</c:v>
                </c:pt>
                <c:pt idx="9">
                  <c:v>2013/14</c:v>
                </c:pt>
                <c:pt idx="10">
                  <c:v>2014/15</c:v>
                </c:pt>
                <c:pt idx="11">
                  <c:v>2015/16</c:v>
                </c:pt>
                <c:pt idx="12">
                  <c:v>2016/17</c:v>
                </c:pt>
                <c:pt idx="13">
                  <c:v>2017/18</c:v>
                </c:pt>
                <c:pt idx="14">
                  <c:v>2018/19</c:v>
                </c:pt>
                <c:pt idx="15">
                  <c:v>2019/20</c:v>
                </c:pt>
                <c:pt idx="16">
                  <c:v>2020/21</c:v>
                </c:pt>
                <c:pt idx="17">
                  <c:v>2021/22</c:v>
                </c:pt>
                <c:pt idx="18">
                  <c:v>2022/23</c:v>
                </c:pt>
                <c:pt idx="19">
                  <c:v>2023/24</c:v>
                </c:pt>
              </c:strCache>
            </c:strRef>
          </c:cat>
          <c:val>
            <c:numRef>
              <c:f>'8.1'!$H$6:$H$25</c:f>
              <c:numCache>
                <c:formatCode>#,##0.0</c:formatCode>
                <c:ptCount val="20"/>
                <c:pt idx="0">
                  <c:v>8.7336326576618806</c:v>
                </c:pt>
                <c:pt idx="1">
                  <c:v>8.8118324369365908</c:v>
                </c:pt>
                <c:pt idx="2">
                  <c:v>8.1712701134746606</c:v>
                </c:pt>
                <c:pt idx="3">
                  <c:v>8.0566423155489293</c:v>
                </c:pt>
                <c:pt idx="4">
                  <c:v>8.0132495795146301</c:v>
                </c:pt>
                <c:pt idx="5">
                  <c:v>7.7971665514858302</c:v>
                </c:pt>
                <c:pt idx="6">
                  <c:v>7.5361966598381898</c:v>
                </c:pt>
                <c:pt idx="7">
                  <c:v>7.4105445116680997</c:v>
                </c:pt>
                <c:pt idx="8">
                  <c:v>7.0911644943900098</c:v>
                </c:pt>
                <c:pt idx="9">
                  <c:v>6.9004360465116203</c:v>
                </c:pt>
                <c:pt idx="10">
                  <c:v>6.5303226041230698</c:v>
                </c:pt>
                <c:pt idx="11">
                  <c:v>5.9450685259992904</c:v>
                </c:pt>
                <c:pt idx="12">
                  <c:v>5.8537321314072299</c:v>
                </c:pt>
                <c:pt idx="13">
                  <c:v>5.6870005846813401</c:v>
                </c:pt>
                <c:pt idx="14">
                  <c:v>5.1778522824210897</c:v>
                </c:pt>
                <c:pt idx="15">
                  <c:v>5.2562174190756803</c:v>
                </c:pt>
                <c:pt idx="16">
                  <c:v>4.9538021081854797</c:v>
                </c:pt>
                <c:pt idx="17">
                  <c:v>4.7809604043807896</c:v>
                </c:pt>
                <c:pt idx="18">
                  <c:v>4.9986705663387401</c:v>
                </c:pt>
                <c:pt idx="19">
                  <c:v>5.0763802036805403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62-445D-AA93-A124BC4B1F4E}"/>
            </c:ext>
          </c:extLst>
        </c:ser>
        <c:ser>
          <c:idx val="1"/>
          <c:order val="1"/>
          <c:tx>
            <c:v>Large</c:v>
          </c:tx>
          <c:spPr>
            <a:ln w="4127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'8.1'!$A$6:$A$25</c:f>
              <c:strCache>
                <c:ptCount val="20"/>
                <c:pt idx="0">
                  <c:v>2004/05</c:v>
                </c:pt>
                <c:pt idx="1">
                  <c:v>2005/06</c:v>
                </c:pt>
                <c:pt idx="2">
                  <c:v>2006/07</c:v>
                </c:pt>
                <c:pt idx="3">
                  <c:v>2007/08</c:v>
                </c:pt>
                <c:pt idx="4">
                  <c:v>2008/09</c:v>
                </c:pt>
                <c:pt idx="5">
                  <c:v>2009/10</c:v>
                </c:pt>
                <c:pt idx="6">
                  <c:v>2010/11</c:v>
                </c:pt>
                <c:pt idx="7">
                  <c:v>2011/12</c:v>
                </c:pt>
                <c:pt idx="8">
                  <c:v>2012/13</c:v>
                </c:pt>
                <c:pt idx="9">
                  <c:v>2013/14</c:v>
                </c:pt>
                <c:pt idx="10">
                  <c:v>2014/15</c:v>
                </c:pt>
                <c:pt idx="11">
                  <c:v>2015/16</c:v>
                </c:pt>
                <c:pt idx="12">
                  <c:v>2016/17</c:v>
                </c:pt>
                <c:pt idx="13">
                  <c:v>2017/18</c:v>
                </c:pt>
                <c:pt idx="14">
                  <c:v>2018/19</c:v>
                </c:pt>
                <c:pt idx="15">
                  <c:v>2019/20</c:v>
                </c:pt>
                <c:pt idx="16">
                  <c:v>2020/21</c:v>
                </c:pt>
                <c:pt idx="17">
                  <c:v>2021/22</c:v>
                </c:pt>
                <c:pt idx="18">
                  <c:v>2022/23</c:v>
                </c:pt>
                <c:pt idx="19">
                  <c:v>2023/24</c:v>
                </c:pt>
              </c:strCache>
            </c:strRef>
          </c:cat>
          <c:val>
            <c:numRef>
              <c:f>'8.1'!$J$6:$J$25</c:f>
              <c:numCache>
                <c:formatCode>#,##0.0</c:formatCode>
                <c:ptCount val="20"/>
                <c:pt idx="0">
                  <c:v>12.385639946647601</c:v>
                </c:pt>
                <c:pt idx="1">
                  <c:v>11.9214453450496</c:v>
                </c:pt>
                <c:pt idx="2">
                  <c:v>12.4457255445689</c:v>
                </c:pt>
                <c:pt idx="3">
                  <c:v>12.0953502060035</c:v>
                </c:pt>
                <c:pt idx="4">
                  <c:v>12.5939656060137</c:v>
                </c:pt>
                <c:pt idx="5">
                  <c:v>12.451624049758101</c:v>
                </c:pt>
                <c:pt idx="6">
                  <c:v>12.266935175861899</c:v>
                </c:pt>
                <c:pt idx="7">
                  <c:v>12.764044943820201</c:v>
                </c:pt>
                <c:pt idx="8">
                  <c:v>12.8309536087057</c:v>
                </c:pt>
                <c:pt idx="9">
                  <c:v>12.685319767441801</c:v>
                </c:pt>
                <c:pt idx="10">
                  <c:v>12.9623901453811</c:v>
                </c:pt>
                <c:pt idx="11">
                  <c:v>13.413756847988401</c:v>
                </c:pt>
                <c:pt idx="12">
                  <c:v>13.342511220910399</c:v>
                </c:pt>
                <c:pt idx="13">
                  <c:v>13.658156304813801</c:v>
                </c:pt>
                <c:pt idx="14">
                  <c:v>13.748090542980099</c:v>
                </c:pt>
                <c:pt idx="15">
                  <c:v>13.873034842272199</c:v>
                </c:pt>
                <c:pt idx="16">
                  <c:v>14.644514813690099</c:v>
                </c:pt>
                <c:pt idx="17">
                  <c:v>14.8188711036225</c:v>
                </c:pt>
                <c:pt idx="18">
                  <c:v>13.952406274926799</c:v>
                </c:pt>
                <c:pt idx="19">
                  <c:v>13.877970341254199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62-445D-AA93-A124BC4B1F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1896848"/>
        <c:axId val="1841893488"/>
      </c:lineChart>
      <c:catAx>
        <c:axId val="1841896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841893488"/>
        <c:crosses val="autoZero"/>
        <c:auto val="1"/>
        <c:lblAlgn val="ctr"/>
        <c:lblOffset val="100"/>
        <c:noMultiLvlLbl val="0"/>
      </c:catAx>
      <c:valAx>
        <c:axId val="184189348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2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%</a:t>
                </a:r>
              </a:p>
            </c:rich>
          </c:tx>
          <c:layout>
            <c:manualLayout>
              <c:xMode val="edge"/>
              <c:yMode val="edge"/>
              <c:x val="5.9201129785485659E-3"/>
              <c:y val="0.438002403419428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841896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1219600761903286"/>
          <c:y val="0.95542191493531814"/>
          <c:w val="0.1783423403754375"/>
          <c:h val="4.03876091256027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FB6D60F-66B8-466D-AD62-2EF3634747D3}">
  <sheetPr/>
  <sheetViews>
    <sheetView zoomScale="90" workbookViewId="0"/>
  </sheetViews>
  <pageMargins left="0.7" right="0.7" top="0.75" bottom="0.75" header="0.3" footer="0.3"/>
  <drawing r:id="rId1"/>
</chartsheet>
</file>

<file path=xl/ctrlProps/ctrlProp1.xml><?xml version="1.0" encoding="utf-8"?>
<formControlPr xmlns="http://schemas.microsoft.com/office/spreadsheetml/2009/9/main" objectType="Drop" dropLines="5" dropStyle="combo" dx="16" fmlaLink="Lookup!$A$2" fmlaRange="Lookup!$B$4:$B$23" noThreeD="1" sel="20" val="15"/>
</file>

<file path=xl/ctrlProps/ctrlProp2.xml><?xml version="1.0" encoding="utf-8"?>
<formControlPr xmlns="http://schemas.microsoft.com/office/spreadsheetml/2009/9/main" objectType="Drop" dropLines="5" dropStyle="combo" dx="16" fmlaLink="Lookup!$A$2" fmlaRange="Lookup!$B$4:$B$23" noThreeD="1" sel="20" val="15"/>
</file>

<file path=xl/ctrlProps/ctrlProp3.xml><?xml version="1.0" encoding="utf-8"?>
<formControlPr xmlns="http://schemas.microsoft.com/office/spreadsheetml/2009/9/main" objectType="Drop" dropLines="5" dropStyle="combo" dx="16" fmlaLink="Lookup!$A$2" fmlaRange="Lookup!$B$4:$B$23" noThreeD="1" sel="20" val="15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1583" cy="604308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485775</xdr:colOff>
          <xdr:row>2</xdr:row>
          <xdr:rowOff>171450</xdr:rowOff>
        </xdr:from>
        <xdr:to>
          <xdr:col>1</xdr:col>
          <xdr:colOff>1552575</xdr:colOff>
          <xdr:row>4</xdr:row>
          <xdr:rowOff>38100</xdr:rowOff>
        </xdr:to>
        <xdr:sp macro="" textlink="">
          <xdr:nvSpPr>
            <xdr:cNvPr id="11265" name="Drop Down 1" hidden="1">
              <a:extLst>
                <a:ext uri="{63B3BB69-23CF-44E3-9099-C40C66FF867C}">
                  <a14:compatExt spid="_x0000_s11265"/>
                </a:ext>
                <a:ext uri="{FF2B5EF4-FFF2-40B4-BE49-F238E27FC236}">
                  <a16:creationId xmlns:a16="http://schemas.microsoft.com/office/drawing/2014/main" id="{00000000-0008-0000-0300-000001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485775</xdr:colOff>
          <xdr:row>2</xdr:row>
          <xdr:rowOff>171450</xdr:rowOff>
        </xdr:from>
        <xdr:to>
          <xdr:col>1</xdr:col>
          <xdr:colOff>1552575</xdr:colOff>
          <xdr:row>4</xdr:row>
          <xdr:rowOff>38100</xdr:rowOff>
        </xdr:to>
        <xdr:sp macro="" textlink="">
          <xdr:nvSpPr>
            <xdr:cNvPr id="6146" name="Drop Down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5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485775</xdr:colOff>
          <xdr:row>2</xdr:row>
          <xdr:rowOff>171450</xdr:rowOff>
        </xdr:from>
        <xdr:to>
          <xdr:col>1</xdr:col>
          <xdr:colOff>1552575</xdr:colOff>
          <xdr:row>4</xdr:row>
          <xdr:rowOff>38100</xdr:rowOff>
        </xdr:to>
        <xdr:sp macro="" textlink="">
          <xdr:nvSpPr>
            <xdr:cNvPr id="10241" name="Drop Down 1" hidden="1">
              <a:extLst>
                <a:ext uri="{63B3BB69-23CF-44E3-9099-C40C66FF867C}">
                  <a14:compatExt spid="_x0000_s10241"/>
                </a:ext>
                <a:ext uri="{FF2B5EF4-FFF2-40B4-BE49-F238E27FC236}">
                  <a16:creationId xmlns:a16="http://schemas.microsoft.com/office/drawing/2014/main" id="{00000000-0008-0000-0700-000001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trlProp" Target="../ctrlProps/ctrlProp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AFC4B-BAF4-4D76-82F1-155621F11630}">
  <dimension ref="A1:I17"/>
  <sheetViews>
    <sheetView tabSelected="1" workbookViewId="0">
      <selection activeCell="A2" sqref="A2"/>
    </sheetView>
  </sheetViews>
  <sheetFormatPr defaultColWidth="9.140625" defaultRowHeight="12.75" x14ac:dyDescent="0.2"/>
  <cols>
    <col min="1" max="1" width="12.42578125" style="33" bestFit="1" customWidth="1"/>
    <col min="2" max="2" width="13.42578125" style="33" customWidth="1"/>
    <col min="3" max="3" width="84.7109375" style="33" bestFit="1" customWidth="1"/>
    <col min="4" max="9" width="9.140625" style="33"/>
    <col min="10" max="10" width="25.140625" style="33" customWidth="1"/>
    <col min="11" max="16384" width="9.140625" style="33"/>
  </cols>
  <sheetData>
    <row r="1" spans="1:9" ht="15" customHeight="1" x14ac:dyDescent="0.25">
      <c r="A1" s="32" t="s">
        <v>1030</v>
      </c>
    </row>
    <row r="3" spans="1:9" x14ac:dyDescent="0.2">
      <c r="A3" s="34" t="s">
        <v>1016</v>
      </c>
    </row>
    <row r="5" spans="1:9" ht="15" x14ac:dyDescent="0.25">
      <c r="A5" s="35" t="s">
        <v>1017</v>
      </c>
      <c r="B5" s="36" t="s">
        <v>1024</v>
      </c>
      <c r="C5" s="37"/>
      <c r="D5" s="37"/>
      <c r="E5" s="37"/>
    </row>
    <row r="6" spans="1:9" ht="15" x14ac:dyDescent="0.25">
      <c r="A6" s="35"/>
      <c r="B6" s="37"/>
      <c r="C6" s="37"/>
      <c r="D6" s="37"/>
      <c r="E6" s="37"/>
    </row>
    <row r="7" spans="1:9" ht="15" x14ac:dyDescent="0.25">
      <c r="A7" s="35" t="s">
        <v>1018</v>
      </c>
      <c r="B7" s="36" t="s">
        <v>1090</v>
      </c>
      <c r="C7" s="37"/>
      <c r="D7" s="37"/>
      <c r="E7" s="37"/>
      <c r="F7" s="37"/>
    </row>
    <row r="8" spans="1:9" ht="15" x14ac:dyDescent="0.25">
      <c r="A8" s="35"/>
      <c r="B8" s="37"/>
      <c r="C8" s="37"/>
      <c r="D8" s="37"/>
      <c r="E8" s="37"/>
      <c r="F8" s="37"/>
    </row>
    <row r="9" spans="1:9" ht="15" x14ac:dyDescent="0.25">
      <c r="A9" s="35" t="s">
        <v>1019</v>
      </c>
      <c r="B9" s="36" t="s">
        <v>1089</v>
      </c>
      <c r="C9" s="37"/>
      <c r="D9" s="37"/>
      <c r="E9" s="37"/>
      <c r="F9" s="37"/>
      <c r="G9" s="37"/>
      <c r="H9" s="37"/>
      <c r="I9" s="37"/>
    </row>
    <row r="10" spans="1:9" ht="15" x14ac:dyDescent="0.25">
      <c r="A10" s="35"/>
      <c r="B10" s="36"/>
      <c r="C10" s="37"/>
      <c r="D10" s="37"/>
      <c r="E10" s="37"/>
      <c r="F10" s="37"/>
      <c r="G10" s="37"/>
      <c r="H10" s="37"/>
      <c r="I10" s="37"/>
    </row>
    <row r="11" spans="1:9" ht="15" x14ac:dyDescent="0.25">
      <c r="A11" s="35" t="s">
        <v>1020</v>
      </c>
      <c r="B11" s="36" t="s">
        <v>1025</v>
      </c>
    </row>
    <row r="12" spans="1:9" ht="15" x14ac:dyDescent="0.25">
      <c r="B12" s="35"/>
      <c r="C12" s="36"/>
    </row>
    <row r="13" spans="1:9" ht="15" x14ac:dyDescent="0.25">
      <c r="A13" s="35" t="s">
        <v>1021</v>
      </c>
      <c r="B13" s="33" t="s">
        <v>1026</v>
      </c>
    </row>
    <row r="15" spans="1:9" ht="15" x14ac:dyDescent="0.25">
      <c r="A15" s="35" t="s">
        <v>1022</v>
      </c>
      <c r="B15" s="33" t="s">
        <v>1027</v>
      </c>
    </row>
    <row r="17" spans="1:2" ht="15" x14ac:dyDescent="0.25">
      <c r="A17" s="35" t="s">
        <v>1023</v>
      </c>
      <c r="B17" s="33" t="s">
        <v>1028</v>
      </c>
    </row>
  </sheetData>
  <hyperlinks>
    <hyperlink ref="A5" location="'8.1'!A1" display="Table 8.1" xr:uid="{48A42DBB-92C3-4D59-B218-02BDBD156768}"/>
    <hyperlink ref="A7" location="'8.2'!A1" display="Table 8.2" xr:uid="{89ECA3C0-8988-49DC-A408-7FA0B899FB6F}"/>
    <hyperlink ref="A9" location="'8.3'!A1" display="Table 8.3" xr:uid="{2BDCCAD8-99ED-4EF2-BD0A-CF968F40C079}"/>
    <hyperlink ref="A11" location="'8.4'!A1" display="Table 8.4" xr:uid="{F4D5AD96-12B7-430E-B2F8-4E140B43FB6A}"/>
    <hyperlink ref="A13" location="'8.5'!A1" display="Table 8.5" xr:uid="{53187893-E95E-466C-A723-0BE5ABC840B8}"/>
    <hyperlink ref="A15" location="'8.6'!A1" display="Table 8.6" xr:uid="{46981B88-6125-430B-8922-13160D5A7809}"/>
    <hyperlink ref="A17" location="'8.7'!A1" display="Table 8.7" xr:uid="{83E3395A-A241-412F-946B-ADB43B0F5ED7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85808-F094-4FA0-A14D-32F8050FDEB9}">
  <dimension ref="A1:J20"/>
  <sheetViews>
    <sheetView zoomScale="95" zoomScaleNormal="95" workbookViewId="0">
      <selection activeCell="A3" sqref="A3"/>
    </sheetView>
  </sheetViews>
  <sheetFormatPr defaultRowHeight="14.25" x14ac:dyDescent="0.2"/>
  <cols>
    <col min="1" max="1" width="18.7109375" style="2" customWidth="1"/>
    <col min="2" max="3" width="10.7109375" style="2" customWidth="1"/>
    <col min="4" max="4" width="12.7109375" style="2" customWidth="1"/>
    <col min="5" max="6" width="10.7109375" style="2" customWidth="1"/>
    <col min="7" max="7" width="2.7109375" style="2" customWidth="1"/>
    <col min="8" max="8" width="10.7109375" style="2" customWidth="1"/>
    <col min="9" max="9" width="12.7109375" style="2" customWidth="1"/>
    <col min="10" max="10" width="10.7109375" style="2" customWidth="1"/>
    <col min="11" max="16384" width="9.140625" style="2"/>
  </cols>
  <sheetData>
    <row r="1" spans="1:10" ht="15.75" x14ac:dyDescent="0.25">
      <c r="A1" s="7" t="s">
        <v>1027</v>
      </c>
    </row>
    <row r="2" spans="1:10" ht="15.75" x14ac:dyDescent="0.25">
      <c r="A2" s="1" t="s">
        <v>1040</v>
      </c>
    </row>
    <row r="3" spans="1:10" s="5" customFormat="1" ht="12.75" x14ac:dyDescent="0.2"/>
    <row r="4" spans="1:10" s="5" customFormat="1" ht="12.75" x14ac:dyDescent="0.2">
      <c r="B4" s="9" t="s">
        <v>0</v>
      </c>
      <c r="H4" s="9" t="s">
        <v>1</v>
      </c>
    </row>
    <row r="5" spans="1:10" s="5" customFormat="1" ht="12.75" x14ac:dyDescent="0.2">
      <c r="A5" s="5" t="s">
        <v>28</v>
      </c>
      <c r="B5" s="10" t="s">
        <v>17</v>
      </c>
      <c r="C5" s="10" t="s">
        <v>60</v>
      </c>
      <c r="D5" s="10" t="s">
        <v>61</v>
      </c>
      <c r="E5" s="10" t="s">
        <v>62</v>
      </c>
      <c r="F5" s="10" t="s">
        <v>59</v>
      </c>
      <c r="G5" s="11"/>
      <c r="H5" s="10" t="s">
        <v>60</v>
      </c>
      <c r="I5" s="10" t="s">
        <v>61</v>
      </c>
      <c r="J5" s="10" t="s">
        <v>62</v>
      </c>
    </row>
    <row r="6" spans="1:10" s="5" customFormat="1" ht="12.75" x14ac:dyDescent="0.2">
      <c r="A6" s="4" t="s">
        <v>23</v>
      </c>
      <c r="B6" s="24">
        <v>10913</v>
      </c>
      <c r="C6" s="24">
        <v>733</v>
      </c>
      <c r="D6" s="24">
        <v>8888</v>
      </c>
      <c r="E6" s="24">
        <v>1270</v>
      </c>
      <c r="F6" s="24">
        <v>22</v>
      </c>
      <c r="G6" s="11"/>
      <c r="H6" s="25">
        <v>6.7303277935910302</v>
      </c>
      <c r="I6" s="25">
        <v>81.608667707281199</v>
      </c>
      <c r="J6" s="25">
        <v>11.661004499127699</v>
      </c>
    </row>
    <row r="7" spans="1:10" s="5" customFormat="1" ht="12.75" x14ac:dyDescent="0.2">
      <c r="A7" s="4">
        <v>2</v>
      </c>
      <c r="B7" s="24">
        <v>9194</v>
      </c>
      <c r="C7" s="24">
        <v>499</v>
      </c>
      <c r="D7" s="24">
        <v>7448</v>
      </c>
      <c r="E7" s="24">
        <v>1235</v>
      </c>
      <c r="F7" s="24">
        <v>12</v>
      </c>
      <c r="G7" s="11"/>
      <c r="H7" s="25">
        <v>5.4345458505772104</v>
      </c>
      <c r="I7" s="25">
        <v>81.115225441080298</v>
      </c>
      <c r="J7" s="25">
        <v>13.450228708342401</v>
      </c>
    </row>
    <row r="8" spans="1:10" s="5" customFormat="1" ht="12.75" x14ac:dyDescent="0.2">
      <c r="A8" s="4">
        <v>3</v>
      </c>
      <c r="B8" s="24">
        <v>8235</v>
      </c>
      <c r="C8" s="24">
        <v>378</v>
      </c>
      <c r="D8" s="24">
        <v>6644</v>
      </c>
      <c r="E8" s="24">
        <v>1206</v>
      </c>
      <c r="F8" s="24">
        <v>7</v>
      </c>
      <c r="G8" s="11"/>
      <c r="H8" s="25">
        <v>4.5940690325717002</v>
      </c>
      <c r="I8" s="25">
        <v>80.748663101604194</v>
      </c>
      <c r="J8" s="25">
        <v>14.657267865824</v>
      </c>
    </row>
    <row r="9" spans="1:10" s="5" customFormat="1" ht="12.75" x14ac:dyDescent="0.2">
      <c r="A9" s="4">
        <v>4</v>
      </c>
      <c r="B9" s="24">
        <v>9088</v>
      </c>
      <c r="C9" s="24">
        <v>379</v>
      </c>
      <c r="D9" s="24">
        <v>7317</v>
      </c>
      <c r="E9" s="24">
        <v>1381</v>
      </c>
      <c r="F9" s="24">
        <v>11</v>
      </c>
      <c r="G9" s="11"/>
      <c r="H9" s="25">
        <v>4.1753883441665698</v>
      </c>
      <c r="I9" s="25">
        <v>80.610333810730395</v>
      </c>
      <c r="J9" s="25">
        <v>15.214277845103</v>
      </c>
    </row>
    <row r="10" spans="1:10" s="5" customFormat="1" ht="12.75" x14ac:dyDescent="0.2">
      <c r="A10" s="4" t="s">
        <v>24</v>
      </c>
      <c r="B10" s="24">
        <v>7324</v>
      </c>
      <c r="C10" s="24">
        <v>276</v>
      </c>
      <c r="D10" s="24">
        <v>5928</v>
      </c>
      <c r="E10" s="24">
        <v>1113</v>
      </c>
      <c r="F10" s="24">
        <v>7</v>
      </c>
      <c r="G10" s="11"/>
      <c r="H10" s="25">
        <v>3.7720377203772002</v>
      </c>
      <c r="I10" s="25">
        <v>81.0168101681016</v>
      </c>
      <c r="J10" s="25">
        <v>15.2111521115211</v>
      </c>
    </row>
    <row r="11" spans="1:10" s="5" customFormat="1" ht="12.75" x14ac:dyDescent="0.2">
      <c r="A11" s="4" t="s">
        <v>59</v>
      </c>
      <c r="B11" s="24">
        <v>81</v>
      </c>
      <c r="C11" s="24">
        <v>8</v>
      </c>
      <c r="D11" s="24">
        <v>64</v>
      </c>
      <c r="E11" s="24">
        <v>9</v>
      </c>
      <c r="F11" s="24" t="s">
        <v>1091</v>
      </c>
      <c r="G11" s="11"/>
      <c r="H11" s="25">
        <v>9.8765432098765409</v>
      </c>
      <c r="I11" s="25">
        <v>79.012345679012299</v>
      </c>
      <c r="J11" s="25">
        <v>11.1111111111111</v>
      </c>
    </row>
    <row r="12" spans="1:10" s="5" customFormat="1" ht="12.75" x14ac:dyDescent="0.2">
      <c r="A12" s="9" t="s">
        <v>17</v>
      </c>
      <c r="B12" s="26">
        <v>44835</v>
      </c>
      <c r="C12" s="26">
        <v>2273</v>
      </c>
      <c r="D12" s="26">
        <v>36289</v>
      </c>
      <c r="E12" s="26">
        <v>6214</v>
      </c>
      <c r="F12" s="26">
        <v>59</v>
      </c>
      <c r="G12" s="27"/>
      <c r="H12" s="28">
        <v>5.0763802036805403</v>
      </c>
      <c r="I12" s="28">
        <v>81.045649455065202</v>
      </c>
      <c r="J12" s="28">
        <v>13.877970341254199</v>
      </c>
    </row>
    <row r="13" spans="1:10" s="5" customFormat="1" ht="12.75" x14ac:dyDescent="0.2">
      <c r="A13" s="15"/>
      <c r="B13" s="15"/>
      <c r="C13" s="15"/>
      <c r="D13" s="15"/>
      <c r="E13" s="15"/>
      <c r="F13" s="15"/>
      <c r="G13" s="15"/>
      <c r="H13" s="15"/>
      <c r="I13" s="15"/>
      <c r="J13" s="15"/>
    </row>
    <row r="14" spans="1:10" x14ac:dyDescent="0.2">
      <c r="A14" s="16" t="s">
        <v>1039</v>
      </c>
    </row>
    <row r="15" spans="1:10" x14ac:dyDescent="0.2">
      <c r="A15" s="17" t="s">
        <v>1031</v>
      </c>
    </row>
    <row r="16" spans="1:10" x14ac:dyDescent="0.2">
      <c r="A16" s="18" t="s">
        <v>1029</v>
      </c>
    </row>
    <row r="17" spans="1:1" x14ac:dyDescent="0.2">
      <c r="A17" s="16" t="s">
        <v>84</v>
      </c>
    </row>
    <row r="20" spans="1:1" x14ac:dyDescent="0.2">
      <c r="A20" s="8" t="s">
        <v>28</v>
      </c>
    </row>
  </sheetData>
  <phoneticPr fontId="3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A190E-E367-4D1F-A31E-B66EC4D81FF6}">
  <dimension ref="A1:J22"/>
  <sheetViews>
    <sheetView zoomScale="95" zoomScaleNormal="95" workbookViewId="0">
      <selection activeCell="A3" sqref="A3"/>
    </sheetView>
  </sheetViews>
  <sheetFormatPr defaultRowHeight="14.25" x14ac:dyDescent="0.2"/>
  <cols>
    <col min="1" max="1" width="42.7109375" style="2" customWidth="1"/>
    <col min="2" max="3" width="10.7109375" style="2" customWidth="1"/>
    <col min="4" max="4" width="12.7109375" style="2" customWidth="1"/>
    <col min="5" max="6" width="10.7109375" style="2" customWidth="1"/>
    <col min="7" max="7" width="2.7109375" style="2" customWidth="1"/>
    <col min="8" max="8" width="10.7109375" style="2" customWidth="1"/>
    <col min="9" max="9" width="12.7109375" style="2" customWidth="1"/>
    <col min="10" max="10" width="10.7109375" style="2" customWidth="1"/>
    <col min="11" max="12" width="9.7109375" style="2" customWidth="1"/>
    <col min="13" max="16384" width="9.140625" style="2"/>
  </cols>
  <sheetData>
    <row r="1" spans="1:10" ht="15.75" x14ac:dyDescent="0.25">
      <c r="A1" s="7" t="s">
        <v>1028</v>
      </c>
    </row>
    <row r="2" spans="1:10" ht="15.75" x14ac:dyDescent="0.25">
      <c r="A2" s="1" t="s">
        <v>1040</v>
      </c>
    </row>
    <row r="3" spans="1:10" s="5" customFormat="1" ht="12.75" x14ac:dyDescent="0.2">
      <c r="A3" s="19"/>
      <c r="D3" s="23" t="s">
        <v>28</v>
      </c>
    </row>
    <row r="4" spans="1:10" s="5" customFormat="1" ht="12.75" x14ac:dyDescent="0.2">
      <c r="B4" s="9" t="s">
        <v>0</v>
      </c>
      <c r="H4" s="9" t="s">
        <v>1</v>
      </c>
    </row>
    <row r="5" spans="1:10" s="5" customFormat="1" ht="12.75" x14ac:dyDescent="0.2">
      <c r="B5" s="10" t="s">
        <v>17</v>
      </c>
      <c r="C5" s="10" t="s">
        <v>60</v>
      </c>
      <c r="D5" s="10" t="s">
        <v>61</v>
      </c>
      <c r="E5" s="10" t="s">
        <v>62</v>
      </c>
      <c r="F5" s="10" t="s">
        <v>59</v>
      </c>
      <c r="G5" s="11"/>
      <c r="H5" s="10" t="s">
        <v>60</v>
      </c>
      <c r="I5" s="10" t="s">
        <v>61</v>
      </c>
      <c r="J5" s="10" t="s">
        <v>62</v>
      </c>
    </row>
    <row r="6" spans="1:10" s="5" customFormat="1" ht="12.75" x14ac:dyDescent="0.2">
      <c r="A6" s="5" t="s">
        <v>1032</v>
      </c>
      <c r="B6" s="24">
        <v>34654</v>
      </c>
      <c r="C6" s="24">
        <v>1550</v>
      </c>
      <c r="D6" s="24">
        <v>27881</v>
      </c>
      <c r="E6" s="24">
        <v>5188</v>
      </c>
      <c r="F6" s="24">
        <v>35</v>
      </c>
      <c r="G6" s="11"/>
      <c r="H6" s="25">
        <v>4.4773101476067998</v>
      </c>
      <c r="I6" s="25">
        <v>80.536699500274395</v>
      </c>
      <c r="J6" s="25">
        <v>14.9859903521187</v>
      </c>
    </row>
    <row r="7" spans="1:10" s="5" customFormat="1" ht="12.75" x14ac:dyDescent="0.2">
      <c r="A7" s="5" t="s">
        <v>1033</v>
      </c>
      <c r="B7" s="24">
        <v>663</v>
      </c>
      <c r="C7" s="24">
        <v>48</v>
      </c>
      <c r="D7" s="24">
        <v>547</v>
      </c>
      <c r="E7" s="24">
        <v>68</v>
      </c>
      <c r="F7" s="24" t="s">
        <v>1091</v>
      </c>
      <c r="G7" s="11"/>
      <c r="H7" s="25">
        <v>7.2398190045248798</v>
      </c>
      <c r="I7" s="25">
        <v>82.503770739064805</v>
      </c>
      <c r="J7" s="25">
        <v>10.2564102564102</v>
      </c>
    </row>
    <row r="8" spans="1:10" s="5" customFormat="1" ht="12.75" x14ac:dyDescent="0.2">
      <c r="A8" s="5" t="s">
        <v>25</v>
      </c>
      <c r="B8" s="24">
        <v>2544</v>
      </c>
      <c r="C8" s="24">
        <v>252</v>
      </c>
      <c r="D8" s="24">
        <v>2117</v>
      </c>
      <c r="E8" s="24">
        <v>168</v>
      </c>
      <c r="F8" s="24">
        <v>7</v>
      </c>
      <c r="G8" s="11"/>
      <c r="H8" s="25">
        <v>9.9329917225068893</v>
      </c>
      <c r="I8" s="25">
        <v>83.445013795821794</v>
      </c>
      <c r="J8" s="25">
        <v>6.6219944816712601</v>
      </c>
    </row>
    <row r="9" spans="1:10" s="5" customFormat="1" ht="12.75" x14ac:dyDescent="0.2">
      <c r="A9" s="5" t="s">
        <v>26</v>
      </c>
      <c r="B9" s="24">
        <v>1094</v>
      </c>
      <c r="C9" s="24">
        <v>82</v>
      </c>
      <c r="D9" s="24">
        <v>903</v>
      </c>
      <c r="E9" s="24">
        <v>108</v>
      </c>
      <c r="F9" s="24">
        <v>1</v>
      </c>
      <c r="G9" s="11"/>
      <c r="H9" s="25">
        <v>7.5022872827081404</v>
      </c>
      <c r="I9" s="25">
        <v>82.616651418115197</v>
      </c>
      <c r="J9" s="25">
        <v>9.8810612991765794</v>
      </c>
    </row>
    <row r="10" spans="1:10" s="5" customFormat="1" ht="12.75" x14ac:dyDescent="0.2">
      <c r="A10" s="5" t="s">
        <v>1034</v>
      </c>
      <c r="B10" s="24">
        <v>100</v>
      </c>
      <c r="C10" s="40" t="s">
        <v>1092</v>
      </c>
      <c r="D10" s="24">
        <v>85</v>
      </c>
      <c r="E10" s="40" t="s">
        <v>1092</v>
      </c>
      <c r="F10" s="24" t="s">
        <v>1091</v>
      </c>
      <c r="G10" s="11"/>
      <c r="H10" s="41" t="s">
        <v>1092</v>
      </c>
      <c r="I10" s="25">
        <v>85</v>
      </c>
      <c r="J10" s="41" t="s">
        <v>1092</v>
      </c>
    </row>
    <row r="11" spans="1:10" s="5" customFormat="1" ht="12.75" x14ac:dyDescent="0.2">
      <c r="A11" s="5" t="s">
        <v>1035</v>
      </c>
      <c r="B11" s="24">
        <v>769</v>
      </c>
      <c r="C11" s="24">
        <v>38</v>
      </c>
      <c r="D11" s="24">
        <v>649</v>
      </c>
      <c r="E11" s="24">
        <v>80</v>
      </c>
      <c r="F11" s="24">
        <v>2</v>
      </c>
      <c r="G11" s="11"/>
      <c r="H11" s="25">
        <v>4.9543676662320699</v>
      </c>
      <c r="I11" s="25">
        <v>84.615384615384599</v>
      </c>
      <c r="J11" s="25">
        <v>10.430247718383299</v>
      </c>
    </row>
    <row r="12" spans="1:10" s="5" customFormat="1" ht="12.75" x14ac:dyDescent="0.2">
      <c r="A12" s="5" t="s">
        <v>1036</v>
      </c>
      <c r="B12" s="24">
        <v>436</v>
      </c>
      <c r="C12" s="40" t="s">
        <v>1092</v>
      </c>
      <c r="D12" s="24">
        <v>367</v>
      </c>
      <c r="E12" s="40" t="s">
        <v>1092</v>
      </c>
      <c r="F12" s="24" t="s">
        <v>1091</v>
      </c>
      <c r="G12" s="11"/>
      <c r="H12" s="41" t="s">
        <v>1092</v>
      </c>
      <c r="I12" s="25">
        <v>84.174311926605498</v>
      </c>
      <c r="J12" s="41" t="s">
        <v>1092</v>
      </c>
    </row>
    <row r="13" spans="1:10" s="5" customFormat="1" ht="12.75" x14ac:dyDescent="0.2">
      <c r="A13" s="5" t="s">
        <v>1037</v>
      </c>
      <c r="B13" s="24">
        <v>4575</v>
      </c>
      <c r="C13" s="24">
        <v>278</v>
      </c>
      <c r="D13" s="24">
        <v>3740</v>
      </c>
      <c r="E13" s="24">
        <v>543</v>
      </c>
      <c r="F13" s="24">
        <v>14</v>
      </c>
      <c r="G13" s="11"/>
      <c r="H13" s="25">
        <v>6.0951545713659199</v>
      </c>
      <c r="I13" s="25">
        <v>81.999561499671103</v>
      </c>
      <c r="J13" s="25">
        <v>11.9052839289629</v>
      </c>
    </row>
    <row r="14" spans="1:10" s="5" customFormat="1" ht="12.75" x14ac:dyDescent="0.2">
      <c r="A14" s="9" t="s">
        <v>17</v>
      </c>
      <c r="B14" s="26">
        <v>44835</v>
      </c>
      <c r="C14" s="26">
        <v>2273</v>
      </c>
      <c r="D14" s="26">
        <v>36289</v>
      </c>
      <c r="E14" s="26">
        <v>6214</v>
      </c>
      <c r="F14" s="26">
        <v>59</v>
      </c>
      <c r="G14" s="27"/>
      <c r="H14" s="28">
        <v>5.0763802036805403</v>
      </c>
      <c r="I14" s="28">
        <v>81.045649455065202</v>
      </c>
      <c r="J14" s="28">
        <v>13.877970341254199</v>
      </c>
    </row>
    <row r="15" spans="1:10" s="5" customFormat="1" ht="12.75" x14ac:dyDescent="0.2">
      <c r="A15" s="15"/>
      <c r="B15" s="15"/>
      <c r="C15" s="15"/>
      <c r="D15" s="15"/>
      <c r="E15" s="15"/>
      <c r="F15" s="15"/>
      <c r="G15" s="15"/>
      <c r="H15" s="15"/>
      <c r="I15" s="15"/>
      <c r="J15" s="15"/>
    </row>
    <row r="16" spans="1:10" x14ac:dyDescent="0.2">
      <c r="A16" s="16" t="s">
        <v>1039</v>
      </c>
    </row>
    <row r="17" spans="1:1" x14ac:dyDescent="0.2">
      <c r="A17" s="17" t="s">
        <v>1031</v>
      </c>
    </row>
    <row r="18" spans="1:1" x14ac:dyDescent="0.2">
      <c r="A18" s="16" t="s">
        <v>1093</v>
      </c>
    </row>
    <row r="19" spans="1:1" x14ac:dyDescent="0.2">
      <c r="A19" s="18" t="s">
        <v>1029</v>
      </c>
    </row>
    <row r="20" spans="1:1" x14ac:dyDescent="0.2">
      <c r="A20" s="16" t="s">
        <v>84</v>
      </c>
    </row>
    <row r="22" spans="1:1" x14ac:dyDescent="0.2">
      <c r="A22" s="8" t="s">
        <v>28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CC55C-24E5-4635-BD1C-2D814002F7B8}">
  <dimension ref="A2:B23"/>
  <sheetViews>
    <sheetView zoomScale="90" zoomScaleNormal="90" workbookViewId="0">
      <selection activeCell="F19" sqref="F19"/>
    </sheetView>
  </sheetViews>
  <sheetFormatPr defaultRowHeight="15" x14ac:dyDescent="0.25"/>
  <cols>
    <col min="2" max="2" width="9.140625" style="31"/>
  </cols>
  <sheetData>
    <row r="2" spans="1:2" x14ac:dyDescent="0.25">
      <c r="A2">
        <v>20</v>
      </c>
      <c r="B2" s="31" t="str">
        <f>VLOOKUP(A2,A4:B23,2,0)</f>
        <v>2023/24</v>
      </c>
    </row>
    <row r="4" spans="1:2" x14ac:dyDescent="0.25">
      <c r="A4">
        <v>1</v>
      </c>
      <c r="B4" s="11" t="s">
        <v>85</v>
      </c>
    </row>
    <row r="5" spans="1:2" x14ac:dyDescent="0.25">
      <c r="A5">
        <v>2</v>
      </c>
      <c r="B5" s="11" t="s">
        <v>86</v>
      </c>
    </row>
    <row r="6" spans="1:2" x14ac:dyDescent="0.25">
      <c r="A6">
        <v>3</v>
      </c>
      <c r="B6" s="11" t="s">
        <v>87</v>
      </c>
    </row>
    <row r="7" spans="1:2" x14ac:dyDescent="0.25">
      <c r="A7">
        <v>4</v>
      </c>
      <c r="B7" s="11" t="s">
        <v>88</v>
      </c>
    </row>
    <row r="8" spans="1:2" x14ac:dyDescent="0.25">
      <c r="A8">
        <v>5</v>
      </c>
      <c r="B8" s="11" t="s">
        <v>89</v>
      </c>
    </row>
    <row r="9" spans="1:2" x14ac:dyDescent="0.25">
      <c r="A9">
        <v>6</v>
      </c>
      <c r="B9" s="11" t="s">
        <v>90</v>
      </c>
    </row>
    <row r="10" spans="1:2" x14ac:dyDescent="0.25">
      <c r="A10">
        <v>7</v>
      </c>
      <c r="B10" s="11" t="s">
        <v>91</v>
      </c>
    </row>
    <row r="11" spans="1:2" x14ac:dyDescent="0.25">
      <c r="A11">
        <v>8</v>
      </c>
      <c r="B11" s="11" t="s">
        <v>92</v>
      </c>
    </row>
    <row r="12" spans="1:2" x14ac:dyDescent="0.25">
      <c r="A12">
        <v>9</v>
      </c>
      <c r="B12" s="11" t="s">
        <v>93</v>
      </c>
    </row>
    <row r="13" spans="1:2" x14ac:dyDescent="0.25">
      <c r="A13">
        <v>10</v>
      </c>
      <c r="B13" s="11" t="s">
        <v>94</v>
      </c>
    </row>
    <row r="14" spans="1:2" x14ac:dyDescent="0.25">
      <c r="A14">
        <v>11</v>
      </c>
      <c r="B14" s="11" t="s">
        <v>95</v>
      </c>
    </row>
    <row r="15" spans="1:2" x14ac:dyDescent="0.25">
      <c r="A15">
        <v>12</v>
      </c>
      <c r="B15" s="11" t="s">
        <v>96</v>
      </c>
    </row>
    <row r="16" spans="1:2" x14ac:dyDescent="0.25">
      <c r="A16">
        <v>13</v>
      </c>
      <c r="B16" s="11" t="s">
        <v>97</v>
      </c>
    </row>
    <row r="17" spans="1:2" x14ac:dyDescent="0.25">
      <c r="A17">
        <v>14</v>
      </c>
      <c r="B17" s="11" t="s">
        <v>98</v>
      </c>
    </row>
    <row r="18" spans="1:2" x14ac:dyDescent="0.25">
      <c r="A18">
        <v>15</v>
      </c>
      <c r="B18" s="11" t="s">
        <v>99</v>
      </c>
    </row>
    <row r="19" spans="1:2" x14ac:dyDescent="0.25">
      <c r="A19">
        <v>16</v>
      </c>
      <c r="B19" s="11" t="s">
        <v>100</v>
      </c>
    </row>
    <row r="20" spans="1:2" x14ac:dyDescent="0.25">
      <c r="A20">
        <v>17</v>
      </c>
      <c r="B20" s="11" t="s">
        <v>101</v>
      </c>
    </row>
    <row r="21" spans="1:2" x14ac:dyDescent="0.25">
      <c r="A21">
        <v>18</v>
      </c>
      <c r="B21" s="11" t="s">
        <v>102</v>
      </c>
    </row>
    <row r="22" spans="1:2" x14ac:dyDescent="0.25">
      <c r="A22">
        <v>19</v>
      </c>
      <c r="B22" s="11" t="s">
        <v>103</v>
      </c>
    </row>
    <row r="23" spans="1:2" x14ac:dyDescent="0.25">
      <c r="A23">
        <v>20</v>
      </c>
      <c r="B23" s="39" t="s">
        <v>1038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A4DC0-C4A8-4BC3-A8AF-F06EFF2C808A}">
  <dimension ref="A1:J31"/>
  <sheetViews>
    <sheetView zoomScale="95" zoomScaleNormal="95" workbookViewId="0">
      <selection activeCell="A3" sqref="A3"/>
    </sheetView>
  </sheetViews>
  <sheetFormatPr defaultRowHeight="14.25" x14ac:dyDescent="0.2"/>
  <cols>
    <col min="1" max="1" width="9.140625" style="3" customWidth="1"/>
    <col min="2" max="3" width="10.7109375" style="2" customWidth="1"/>
    <col min="4" max="4" width="12.7109375" style="2" customWidth="1"/>
    <col min="5" max="6" width="10.7109375" style="2" customWidth="1"/>
    <col min="7" max="7" width="2.7109375" style="2" customWidth="1"/>
    <col min="8" max="8" width="10.7109375" style="2" customWidth="1"/>
    <col min="9" max="9" width="12.7109375" style="2" customWidth="1"/>
    <col min="10" max="10" width="10.7109375" style="2" customWidth="1"/>
    <col min="11" max="22" width="9.140625" style="2" customWidth="1"/>
    <col min="23" max="16384" width="9.140625" style="2"/>
  </cols>
  <sheetData>
    <row r="1" spans="1:10" ht="15.75" x14ac:dyDescent="0.25">
      <c r="A1" s="1" t="s">
        <v>1024</v>
      </c>
    </row>
    <row r="2" spans="1:10" ht="15.75" x14ac:dyDescent="0.25">
      <c r="A2" s="1" t="s">
        <v>63</v>
      </c>
    </row>
    <row r="3" spans="1:10" s="5" customFormat="1" ht="12.75" x14ac:dyDescent="0.2">
      <c r="A3" s="4"/>
    </row>
    <row r="4" spans="1:10" s="5" customFormat="1" ht="12.75" x14ac:dyDescent="0.2">
      <c r="A4" s="4" t="s">
        <v>28</v>
      </c>
      <c r="B4" s="9" t="s">
        <v>0</v>
      </c>
      <c r="H4" s="9" t="s">
        <v>1</v>
      </c>
    </row>
    <row r="5" spans="1:10" s="5" customFormat="1" ht="12.75" x14ac:dyDescent="0.2">
      <c r="A5" s="4" t="s">
        <v>28</v>
      </c>
      <c r="B5" s="10" t="s">
        <v>17</v>
      </c>
      <c r="C5" s="10" t="s">
        <v>60</v>
      </c>
      <c r="D5" s="10" t="s">
        <v>61</v>
      </c>
      <c r="E5" s="10" t="s">
        <v>62</v>
      </c>
      <c r="F5" s="10" t="s">
        <v>59</v>
      </c>
      <c r="G5" s="11"/>
      <c r="H5" s="10" t="s">
        <v>60</v>
      </c>
      <c r="I5" s="10" t="s">
        <v>61</v>
      </c>
      <c r="J5" s="10" t="s">
        <v>62</v>
      </c>
    </row>
    <row r="6" spans="1:10" s="5" customFormat="1" ht="12.75" x14ac:dyDescent="0.2">
      <c r="A6" s="4" t="s">
        <v>85</v>
      </c>
      <c r="B6" s="12">
        <v>53366</v>
      </c>
      <c r="C6" s="12">
        <v>4649</v>
      </c>
      <c r="D6" s="12">
        <v>41989</v>
      </c>
      <c r="E6" s="12">
        <v>6593</v>
      </c>
      <c r="F6" s="12">
        <v>135</v>
      </c>
      <c r="H6" s="13">
        <v>8.7336326576618806</v>
      </c>
      <c r="I6" s="13">
        <v>78.8807273956904</v>
      </c>
      <c r="J6" s="13">
        <v>12.385639946647601</v>
      </c>
    </row>
    <row r="7" spans="1:10" s="5" customFormat="1" ht="12.75" x14ac:dyDescent="0.2">
      <c r="A7" s="4" t="s">
        <v>86</v>
      </c>
      <c r="B7" s="12">
        <v>52971</v>
      </c>
      <c r="C7" s="12">
        <v>4653</v>
      </c>
      <c r="D7" s="12">
        <v>41856</v>
      </c>
      <c r="E7" s="12">
        <v>6295</v>
      </c>
      <c r="F7" s="12">
        <v>167</v>
      </c>
      <c r="H7" s="13">
        <v>8.8118324369365908</v>
      </c>
      <c r="I7" s="13">
        <v>79.266722218013697</v>
      </c>
      <c r="J7" s="13">
        <v>11.9214453450496</v>
      </c>
    </row>
    <row r="8" spans="1:10" s="5" customFormat="1" ht="12.75" x14ac:dyDescent="0.2">
      <c r="A8" s="4" t="s">
        <v>87</v>
      </c>
      <c r="B8" s="12">
        <v>54982</v>
      </c>
      <c r="C8" s="12">
        <v>4479</v>
      </c>
      <c r="D8" s="12">
        <v>43513</v>
      </c>
      <c r="E8" s="12">
        <v>6822</v>
      </c>
      <c r="F8" s="12">
        <v>168</v>
      </c>
      <c r="H8" s="13">
        <v>8.1712701134746606</v>
      </c>
      <c r="I8" s="13">
        <v>79.383004341956394</v>
      </c>
      <c r="J8" s="13">
        <v>12.4457255445689</v>
      </c>
    </row>
    <row r="9" spans="1:10" s="5" customFormat="1" ht="12.75" x14ac:dyDescent="0.2">
      <c r="A9" s="4" t="s">
        <v>88</v>
      </c>
      <c r="B9" s="12">
        <v>57983</v>
      </c>
      <c r="C9" s="12">
        <v>4654</v>
      </c>
      <c r="D9" s="12">
        <v>46125</v>
      </c>
      <c r="E9" s="12">
        <v>6987</v>
      </c>
      <c r="F9" s="12">
        <v>217</v>
      </c>
      <c r="H9" s="13">
        <v>8.0566423155489293</v>
      </c>
      <c r="I9" s="13">
        <v>79.848007478447499</v>
      </c>
      <c r="J9" s="13">
        <v>12.0953502060035</v>
      </c>
    </row>
    <row r="10" spans="1:10" s="5" customFormat="1" ht="12.75" x14ac:dyDescent="0.2">
      <c r="A10" s="4" t="s">
        <v>89</v>
      </c>
      <c r="B10" s="12">
        <v>58525</v>
      </c>
      <c r="C10" s="12">
        <v>4669</v>
      </c>
      <c r="D10" s="12">
        <v>46259</v>
      </c>
      <c r="E10" s="12">
        <v>7338</v>
      </c>
      <c r="F10" s="12">
        <v>259</v>
      </c>
      <c r="H10" s="13">
        <v>8.0132495795146301</v>
      </c>
      <c r="I10" s="13">
        <v>79.392784814471497</v>
      </c>
      <c r="J10" s="13">
        <v>12.5939656060137</v>
      </c>
    </row>
    <row r="11" spans="1:10" s="5" customFormat="1" ht="12.75" x14ac:dyDescent="0.2">
      <c r="A11" s="4" t="s">
        <v>90</v>
      </c>
      <c r="B11" s="12">
        <v>58066</v>
      </c>
      <c r="C11" s="12">
        <v>4513</v>
      </c>
      <c r="D11" s="12">
        <v>46160</v>
      </c>
      <c r="E11" s="12">
        <v>7207</v>
      </c>
      <c r="F11" s="12">
        <v>186</v>
      </c>
      <c r="H11" s="13">
        <v>7.7971665514858302</v>
      </c>
      <c r="I11" s="13">
        <v>79.751209398756004</v>
      </c>
      <c r="J11" s="13">
        <v>12.451624049758101</v>
      </c>
    </row>
    <row r="12" spans="1:10" s="5" customFormat="1" ht="12.75" x14ac:dyDescent="0.2">
      <c r="A12" s="4" t="s">
        <v>91</v>
      </c>
      <c r="B12" s="12">
        <v>57696</v>
      </c>
      <c r="C12" s="12">
        <v>4341</v>
      </c>
      <c r="D12" s="12">
        <v>46195</v>
      </c>
      <c r="E12" s="12">
        <v>7066</v>
      </c>
      <c r="F12" s="12">
        <v>94</v>
      </c>
      <c r="H12" s="13">
        <v>7.5361966598381898</v>
      </c>
      <c r="I12" s="13">
        <v>80.196868164299801</v>
      </c>
      <c r="J12" s="13">
        <v>12.266935175861899</v>
      </c>
    </row>
    <row r="13" spans="1:10" s="5" customFormat="1" ht="12.75" x14ac:dyDescent="0.2">
      <c r="A13" s="4" t="s">
        <v>92</v>
      </c>
      <c r="B13" s="12">
        <v>57952</v>
      </c>
      <c r="C13" s="12">
        <v>4287</v>
      </c>
      <c r="D13" s="12">
        <v>46179</v>
      </c>
      <c r="E13" s="12">
        <v>7384</v>
      </c>
      <c r="F13" s="12">
        <v>102</v>
      </c>
      <c r="H13" s="13">
        <v>7.4105445116680997</v>
      </c>
      <c r="I13" s="13">
        <v>79.825410544511598</v>
      </c>
      <c r="J13" s="13">
        <v>12.764044943820201</v>
      </c>
    </row>
    <row r="14" spans="1:10" s="5" customFormat="1" ht="12.75" x14ac:dyDescent="0.2">
      <c r="A14" s="4" t="s">
        <v>93</v>
      </c>
      <c r="B14" s="12">
        <v>56406</v>
      </c>
      <c r="C14" s="12">
        <v>3988</v>
      </c>
      <c r="D14" s="12">
        <v>45035</v>
      </c>
      <c r="E14" s="12">
        <v>7216</v>
      </c>
      <c r="F14" s="12">
        <v>167</v>
      </c>
      <c r="H14" s="13">
        <v>7.0911644943900098</v>
      </c>
      <c r="I14" s="13">
        <v>80.077881896904202</v>
      </c>
      <c r="J14" s="13">
        <v>12.8309536087057</v>
      </c>
    </row>
    <row r="15" spans="1:10" s="5" customFormat="1" ht="12.75" x14ac:dyDescent="0.2">
      <c r="A15" s="4" t="s">
        <v>94</v>
      </c>
      <c r="B15" s="12">
        <v>55274</v>
      </c>
      <c r="C15" s="12">
        <v>3798</v>
      </c>
      <c r="D15" s="12">
        <v>44260</v>
      </c>
      <c r="E15" s="12">
        <v>6982</v>
      </c>
      <c r="F15" s="12">
        <v>234</v>
      </c>
      <c r="H15" s="13">
        <v>6.9004360465116203</v>
      </c>
      <c r="I15" s="13">
        <v>80.414244186046503</v>
      </c>
      <c r="J15" s="13">
        <v>12.685319767441801</v>
      </c>
    </row>
    <row r="16" spans="1:10" s="5" customFormat="1" ht="12.75" x14ac:dyDescent="0.2">
      <c r="A16" s="4" t="s">
        <v>95</v>
      </c>
      <c r="B16" s="12">
        <v>55365</v>
      </c>
      <c r="C16" s="12">
        <v>3589</v>
      </c>
      <c r="D16" s="12">
        <v>44246</v>
      </c>
      <c r="E16" s="12">
        <v>7124</v>
      </c>
      <c r="F16" s="12">
        <v>406</v>
      </c>
      <c r="H16" s="13">
        <v>6.5303226041230698</v>
      </c>
      <c r="I16" s="13">
        <v>80.507287250495807</v>
      </c>
      <c r="J16" s="13">
        <v>12.9623901453811</v>
      </c>
    </row>
    <row r="17" spans="1:10" s="5" customFormat="1" ht="12.75" x14ac:dyDescent="0.2">
      <c r="A17" s="4" t="s">
        <v>96</v>
      </c>
      <c r="B17" s="12">
        <v>54572</v>
      </c>
      <c r="C17" s="12">
        <v>3223</v>
      </c>
      <c r="D17" s="12">
        <v>43718</v>
      </c>
      <c r="E17" s="12">
        <v>7272</v>
      </c>
      <c r="F17" s="12">
        <v>359</v>
      </c>
      <c r="H17" s="13">
        <v>5.9450685259992904</v>
      </c>
      <c r="I17" s="13">
        <v>80.641174626012202</v>
      </c>
      <c r="J17" s="13">
        <v>13.413756847988401</v>
      </c>
    </row>
    <row r="18" spans="1:10" s="5" customFormat="1" ht="12.75" x14ac:dyDescent="0.2">
      <c r="A18" s="4" t="s">
        <v>97</v>
      </c>
      <c r="B18" s="12">
        <v>53644</v>
      </c>
      <c r="C18" s="12">
        <v>3104</v>
      </c>
      <c r="D18" s="12">
        <v>42847</v>
      </c>
      <c r="E18" s="12">
        <v>7075</v>
      </c>
      <c r="F18" s="12">
        <v>618</v>
      </c>
      <c r="H18" s="13">
        <v>5.8537321314072299</v>
      </c>
      <c r="I18" s="13">
        <v>80.803756647682206</v>
      </c>
      <c r="J18" s="13">
        <v>13.342511220910399</v>
      </c>
    </row>
    <row r="19" spans="1:10" s="5" customFormat="1" ht="12.75" x14ac:dyDescent="0.2">
      <c r="A19" s="4" t="s">
        <v>98</v>
      </c>
      <c r="B19" s="12">
        <v>51937</v>
      </c>
      <c r="C19" s="12">
        <v>2918</v>
      </c>
      <c r="D19" s="12">
        <v>41384</v>
      </c>
      <c r="E19" s="12">
        <v>7008</v>
      </c>
      <c r="F19" s="12">
        <v>627</v>
      </c>
      <c r="H19" s="13">
        <v>5.6870005846813401</v>
      </c>
      <c r="I19" s="13">
        <v>80.6548431105047</v>
      </c>
      <c r="J19" s="13">
        <v>13.658156304813801</v>
      </c>
    </row>
    <row r="20" spans="1:10" s="5" customFormat="1" ht="12.75" x14ac:dyDescent="0.2">
      <c r="A20" s="4" t="s">
        <v>99</v>
      </c>
      <c r="B20" s="12">
        <v>50559</v>
      </c>
      <c r="C20" s="12">
        <v>2610</v>
      </c>
      <c r="D20" s="12">
        <v>40867</v>
      </c>
      <c r="E20" s="12">
        <v>6930</v>
      </c>
      <c r="F20" s="12">
        <v>152</v>
      </c>
      <c r="H20" s="13">
        <v>5.1778522824210897</v>
      </c>
      <c r="I20" s="13">
        <v>81.074057174598707</v>
      </c>
      <c r="J20" s="13">
        <v>13.748090542980099</v>
      </c>
    </row>
    <row r="21" spans="1:10" s="5" customFormat="1" ht="12.75" x14ac:dyDescent="0.2">
      <c r="A21" s="4" t="s">
        <v>100</v>
      </c>
      <c r="B21" s="12">
        <v>48648</v>
      </c>
      <c r="C21" s="12">
        <v>2551</v>
      </c>
      <c r="D21" s="12">
        <v>39249</v>
      </c>
      <c r="E21" s="12">
        <v>6733</v>
      </c>
      <c r="F21" s="12">
        <v>115</v>
      </c>
      <c r="H21" s="13">
        <v>5.2562174190756803</v>
      </c>
      <c r="I21" s="13">
        <v>80.870747738652</v>
      </c>
      <c r="J21" s="13">
        <v>13.873034842272199</v>
      </c>
    </row>
    <row r="22" spans="1:10" s="5" customFormat="1" ht="12.75" x14ac:dyDescent="0.2">
      <c r="A22" s="4" t="s">
        <v>101</v>
      </c>
      <c r="B22" s="12">
        <v>46188</v>
      </c>
      <c r="C22" s="12">
        <v>2284</v>
      </c>
      <c r="D22" s="12">
        <v>37070</v>
      </c>
      <c r="E22" s="12">
        <v>6752</v>
      </c>
      <c r="F22" s="12">
        <v>82</v>
      </c>
      <c r="H22" s="13">
        <v>4.9538021081854797</v>
      </c>
      <c r="I22" s="13">
        <v>80.401683078124293</v>
      </c>
      <c r="J22" s="13">
        <v>14.644514813690099</v>
      </c>
    </row>
    <row r="23" spans="1:10" s="5" customFormat="1" ht="12.75" x14ac:dyDescent="0.2">
      <c r="A23" s="4" t="s">
        <v>102</v>
      </c>
      <c r="B23" s="12">
        <v>47571</v>
      </c>
      <c r="C23" s="12">
        <v>2270</v>
      </c>
      <c r="D23" s="12">
        <v>38174</v>
      </c>
      <c r="E23" s="12">
        <v>7036</v>
      </c>
      <c r="F23" s="12">
        <v>91</v>
      </c>
      <c r="H23" s="13">
        <v>4.7809604043807896</v>
      </c>
      <c r="I23" s="13">
        <v>80.400168491996595</v>
      </c>
      <c r="J23" s="13">
        <v>14.8188711036225</v>
      </c>
    </row>
    <row r="24" spans="1:10" s="5" customFormat="1" ht="12.75" x14ac:dyDescent="0.2">
      <c r="A24" s="4" t="s">
        <v>103</v>
      </c>
      <c r="B24" s="12">
        <v>45217</v>
      </c>
      <c r="C24" s="12">
        <v>2256</v>
      </c>
      <c r="D24" s="12">
        <v>36579</v>
      </c>
      <c r="E24" s="12">
        <v>6297</v>
      </c>
      <c r="F24" s="12">
        <v>85</v>
      </c>
      <c r="H24" s="13">
        <v>4.9986705663387401</v>
      </c>
      <c r="I24" s="13">
        <v>81.048923158734297</v>
      </c>
      <c r="J24" s="13">
        <v>13.952406274926799</v>
      </c>
    </row>
    <row r="25" spans="1:10" s="5" customFormat="1" ht="12.75" x14ac:dyDescent="0.2">
      <c r="A25" s="38" t="s">
        <v>1038</v>
      </c>
      <c r="B25" s="12">
        <v>44835</v>
      </c>
      <c r="C25" s="12">
        <v>2273</v>
      </c>
      <c r="D25" s="12">
        <v>36289</v>
      </c>
      <c r="E25" s="12">
        <v>6214</v>
      </c>
      <c r="F25" s="12">
        <v>59</v>
      </c>
      <c r="H25" s="13">
        <v>5.0763802036805403</v>
      </c>
      <c r="I25" s="13">
        <v>81.045649455065202</v>
      </c>
      <c r="J25" s="13">
        <v>13.877970341254199</v>
      </c>
    </row>
    <row r="26" spans="1:10" s="5" customFormat="1" ht="12.75" x14ac:dyDescent="0.2">
      <c r="A26" s="14"/>
      <c r="B26" s="15"/>
      <c r="C26" s="15"/>
      <c r="D26" s="15"/>
      <c r="E26" s="15"/>
      <c r="F26" s="15"/>
      <c r="G26" s="15"/>
      <c r="H26" s="15"/>
      <c r="I26" s="15"/>
      <c r="J26" s="15"/>
    </row>
    <row r="27" spans="1:10" x14ac:dyDescent="0.2">
      <c r="A27" s="16" t="s">
        <v>1039</v>
      </c>
    </row>
    <row r="28" spans="1:10" x14ac:dyDescent="0.2">
      <c r="A28" s="17" t="s">
        <v>1031</v>
      </c>
    </row>
    <row r="29" spans="1:10" x14ac:dyDescent="0.2">
      <c r="A29" s="18" t="s">
        <v>1029</v>
      </c>
    </row>
    <row r="30" spans="1:10" x14ac:dyDescent="0.2">
      <c r="A30" s="16" t="s">
        <v>84</v>
      </c>
    </row>
    <row r="31" spans="1:10" x14ac:dyDescent="0.2">
      <c r="A31" s="4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6738C-7644-4C8E-864F-6B5D9903E342}">
  <dimension ref="A1:K27"/>
  <sheetViews>
    <sheetView topLeftCell="B1" zoomScale="95" zoomScaleNormal="95" workbookViewId="0">
      <selection activeCell="B3" sqref="B3"/>
    </sheetView>
  </sheetViews>
  <sheetFormatPr defaultRowHeight="14.25" x14ac:dyDescent="0.2"/>
  <cols>
    <col min="1" max="1" width="29.42578125" style="2" hidden="1" customWidth="1"/>
    <col min="2" max="2" width="23.7109375" style="2" customWidth="1"/>
    <col min="3" max="4" width="10.7109375" style="2" customWidth="1"/>
    <col min="5" max="5" width="12.7109375" style="2" customWidth="1"/>
    <col min="6" max="7" width="10.7109375" style="2" customWidth="1"/>
    <col min="8" max="8" width="2.7109375" style="2" customWidth="1"/>
    <col min="9" max="9" width="10.7109375" style="2" customWidth="1"/>
    <col min="10" max="10" width="12.7109375" style="2" customWidth="1"/>
    <col min="11" max="11" width="10.7109375" style="2" customWidth="1"/>
    <col min="12" max="16384" width="9.140625" style="2"/>
  </cols>
  <sheetData>
    <row r="1" spans="1:11" ht="15.75" x14ac:dyDescent="0.25">
      <c r="B1" s="7" t="s">
        <v>1090</v>
      </c>
    </row>
    <row r="2" spans="1:11" ht="15.75" x14ac:dyDescent="0.25">
      <c r="B2" s="1" t="s">
        <v>63</v>
      </c>
    </row>
    <row r="3" spans="1:11" s="5" customFormat="1" ht="12.75" x14ac:dyDescent="0.2">
      <c r="B3" s="9"/>
    </row>
    <row r="4" spans="1:11" s="5" customFormat="1" ht="12.75" x14ac:dyDescent="0.2">
      <c r="B4" s="19" t="s">
        <v>27</v>
      </c>
    </row>
    <row r="5" spans="1:11" s="5" customFormat="1" ht="12.75" x14ac:dyDescent="0.2">
      <c r="C5" s="9" t="s">
        <v>0</v>
      </c>
      <c r="I5" s="9" t="s">
        <v>1</v>
      </c>
    </row>
    <row r="6" spans="1:11" s="5" customFormat="1" ht="12.75" x14ac:dyDescent="0.2">
      <c r="C6" s="10" t="s">
        <v>17</v>
      </c>
      <c r="D6" s="10" t="s">
        <v>60</v>
      </c>
      <c r="E6" s="10" t="s">
        <v>61</v>
      </c>
      <c r="F6" s="10" t="s">
        <v>62</v>
      </c>
      <c r="G6" s="10" t="s">
        <v>59</v>
      </c>
      <c r="H6" s="11"/>
      <c r="I6" s="10" t="s">
        <v>60</v>
      </c>
      <c r="J6" s="10" t="s">
        <v>61</v>
      </c>
      <c r="K6" s="10" t="s">
        <v>62</v>
      </c>
    </row>
    <row r="7" spans="1:11" s="5" customFormat="1" ht="12.75" x14ac:dyDescent="0.2">
      <c r="A7" s="6" t="s">
        <v>64</v>
      </c>
      <c r="B7" s="5" t="s">
        <v>3</v>
      </c>
      <c r="C7" s="24">
        <f>VLOOKUP(CONCATENATE(Lookup!$B$2,$A7), t8.2, 2,0)</f>
        <v>2674</v>
      </c>
      <c r="D7" s="24">
        <f>VLOOKUP(CONCATENATE(Lookup!$B$2,$A7), t8.2, 3,0)</f>
        <v>140</v>
      </c>
      <c r="E7" s="24">
        <f>VLOOKUP(CONCATENATE(Lookup!$B$2,$A7), t8.2, 4,0)</f>
        <v>2105</v>
      </c>
      <c r="F7" s="24">
        <f>VLOOKUP(CONCATENATE(Lookup!$B$2,$A7), t8.2, 5,0)</f>
        <v>429</v>
      </c>
      <c r="G7" s="24" t="str">
        <f>VLOOKUP(CONCATENATE(Lookup!$B$2,$A7), t8.2, 6,0)</f>
        <v>-</v>
      </c>
      <c r="H7" s="11" t="s">
        <v>28</v>
      </c>
      <c r="I7" s="25">
        <f>VLOOKUP(CONCATENATE(Lookup!$B$2,$A7), t8.2, 7,0)</f>
        <v>5.2356020942408303</v>
      </c>
      <c r="J7" s="25">
        <f>VLOOKUP(CONCATENATE(Lookup!$B$2,$A7), t8.2, 8,0)</f>
        <v>78.721017202692593</v>
      </c>
      <c r="K7" s="25">
        <f>VLOOKUP(CONCATENATE(Lookup!$B$2,$A7), t8.2, 9,0)</f>
        <v>16.0433807030665</v>
      </c>
    </row>
    <row r="8" spans="1:11" s="5" customFormat="1" ht="12.75" x14ac:dyDescent="0.2">
      <c r="A8" s="6" t="s">
        <v>65</v>
      </c>
      <c r="B8" s="5" t="s">
        <v>4</v>
      </c>
      <c r="C8" s="24">
        <f>VLOOKUP(CONCATENATE(Lookup!$B$2,$A8), t8.2, 2,0)</f>
        <v>622</v>
      </c>
      <c r="D8" s="24">
        <f>VLOOKUP(CONCATENATE(Lookup!$B$2,$A8), t8.2, 3,0)</f>
        <v>27</v>
      </c>
      <c r="E8" s="24">
        <f>VLOOKUP(CONCATENATE(Lookup!$B$2,$A8), t8.2, 4,0)</f>
        <v>511</v>
      </c>
      <c r="F8" s="24">
        <f>VLOOKUP(CONCATENATE(Lookup!$B$2,$A8), t8.2, 5,0)</f>
        <v>84</v>
      </c>
      <c r="G8" s="24" t="str">
        <f>VLOOKUP(CONCATENATE(Lookup!$B$2,$A8), t8.2, 6,0)</f>
        <v>-</v>
      </c>
      <c r="H8" s="11"/>
      <c r="I8" s="25">
        <f>VLOOKUP(CONCATENATE(Lookup!$B$2,$A8), t8.2, 7,0)</f>
        <v>4.3408360128617298</v>
      </c>
      <c r="J8" s="25">
        <f>VLOOKUP(CONCATENATE(Lookup!$B$2,$A8), t8.2, 8,0)</f>
        <v>82.154340836012807</v>
      </c>
      <c r="K8" s="25">
        <f>VLOOKUP(CONCATENATE(Lookup!$B$2,$A8), t8.2, 9,0)</f>
        <v>13.5048231511254</v>
      </c>
    </row>
    <row r="9" spans="1:11" s="5" customFormat="1" ht="12.75" x14ac:dyDescent="0.2">
      <c r="A9" s="6" t="s">
        <v>66</v>
      </c>
      <c r="B9" s="5" t="s">
        <v>5</v>
      </c>
      <c r="C9" s="24">
        <f>VLOOKUP(CONCATENATE(Lookup!$B$2,$A9), t8.2, 2,0)</f>
        <v>1088</v>
      </c>
      <c r="D9" s="24">
        <f>VLOOKUP(CONCATENATE(Lookup!$B$2,$A9), t8.2, 3,0)</f>
        <v>42</v>
      </c>
      <c r="E9" s="24">
        <f>VLOOKUP(CONCATENATE(Lookup!$B$2,$A9), t8.2, 4,0)</f>
        <v>859</v>
      </c>
      <c r="F9" s="24">
        <f>VLOOKUP(CONCATENATE(Lookup!$B$2,$A9), t8.2, 5,0)</f>
        <v>184</v>
      </c>
      <c r="G9" s="24">
        <f>VLOOKUP(CONCATENATE(Lookup!$B$2,$A9), t8.2, 6,0)</f>
        <v>3</v>
      </c>
      <c r="H9" s="11"/>
      <c r="I9" s="25">
        <f>VLOOKUP(CONCATENATE(Lookup!$B$2,$A9), t8.2, 7,0)</f>
        <v>3.87096774193548</v>
      </c>
      <c r="J9" s="25">
        <f>VLOOKUP(CONCATENATE(Lookup!$B$2,$A9), t8.2, 8,0)</f>
        <v>79.170506912442306</v>
      </c>
      <c r="K9" s="25">
        <f>VLOOKUP(CONCATENATE(Lookup!$B$2,$A9), t8.2, 9,0)</f>
        <v>16.9585253456221</v>
      </c>
    </row>
    <row r="10" spans="1:11" s="5" customFormat="1" ht="12.75" x14ac:dyDescent="0.2">
      <c r="A10" s="6" t="s">
        <v>67</v>
      </c>
      <c r="B10" s="5" t="s">
        <v>6</v>
      </c>
      <c r="C10" s="24">
        <f>VLOOKUP(CONCATENATE(Lookup!$B$2,$A10), t8.2, 2,0)</f>
        <v>2680</v>
      </c>
      <c r="D10" s="24">
        <f>VLOOKUP(CONCATENATE(Lookup!$B$2,$A10), t8.2, 3,0)</f>
        <v>153</v>
      </c>
      <c r="E10" s="24">
        <f>VLOOKUP(CONCATENATE(Lookup!$B$2,$A10), t8.2, 4,0)</f>
        <v>2121</v>
      </c>
      <c r="F10" s="24">
        <f>VLOOKUP(CONCATENATE(Lookup!$B$2,$A10), t8.2, 5,0)</f>
        <v>402</v>
      </c>
      <c r="G10" s="24">
        <f>VLOOKUP(CONCATENATE(Lookup!$B$2,$A10), t8.2, 6,0)</f>
        <v>4</v>
      </c>
      <c r="H10" s="11"/>
      <c r="I10" s="25">
        <f>VLOOKUP(CONCATENATE(Lookup!$B$2,$A10), t8.2, 7,0)</f>
        <v>5.7174887892376596</v>
      </c>
      <c r="J10" s="25">
        <f>VLOOKUP(CONCATENATE(Lookup!$B$2,$A10), t8.2, 8,0)</f>
        <v>79.260089686098596</v>
      </c>
      <c r="K10" s="25">
        <f>VLOOKUP(CONCATENATE(Lookup!$B$2,$A10), t8.2, 9,0)</f>
        <v>15.022421524663599</v>
      </c>
    </row>
    <row r="11" spans="1:11" s="5" customFormat="1" ht="12.75" x14ac:dyDescent="0.2">
      <c r="A11" s="6" t="s">
        <v>68</v>
      </c>
      <c r="B11" s="5" t="s">
        <v>7</v>
      </c>
      <c r="C11" s="24">
        <f>VLOOKUP(CONCATENATE(Lookup!$B$2,$A11), t8.2, 2,0)</f>
        <v>2693</v>
      </c>
      <c r="D11" s="24">
        <f>VLOOKUP(CONCATENATE(Lookup!$B$2,$A11), t8.2, 3,0)</f>
        <v>97</v>
      </c>
      <c r="E11" s="24">
        <f>VLOOKUP(CONCATENATE(Lookup!$B$2,$A11), t8.2, 4,0)</f>
        <v>2212</v>
      </c>
      <c r="F11" s="24">
        <f>VLOOKUP(CONCATENATE(Lookup!$B$2,$A11), t8.2, 5,0)</f>
        <v>384</v>
      </c>
      <c r="G11" s="24" t="str">
        <f>VLOOKUP(CONCATENATE(Lookup!$B$2,$A11), t8.2, 6,0)</f>
        <v>-</v>
      </c>
      <c r="H11" s="11"/>
      <c r="I11" s="25">
        <f>VLOOKUP(CONCATENATE(Lookup!$B$2,$A11), t8.2, 7,0)</f>
        <v>3.6019309320460402</v>
      </c>
      <c r="J11" s="25">
        <f>VLOOKUP(CONCATENATE(Lookup!$B$2,$A11), t8.2, 8,0)</f>
        <v>82.138878574080906</v>
      </c>
      <c r="K11" s="25">
        <f>VLOOKUP(CONCATENATE(Lookup!$B$2,$A11), t8.2, 9,0)</f>
        <v>14.259190493873</v>
      </c>
    </row>
    <row r="12" spans="1:11" s="5" customFormat="1" ht="12.75" x14ac:dyDescent="0.2">
      <c r="A12" s="6" t="s">
        <v>69</v>
      </c>
      <c r="B12" s="5" t="s">
        <v>8</v>
      </c>
      <c r="C12" s="24">
        <f>VLOOKUP(CONCATENATE(Lookup!$B$2,$A12), t8.2, 2,0)</f>
        <v>4666</v>
      </c>
      <c r="D12" s="24">
        <f>VLOOKUP(CONCATENATE(Lookup!$B$2,$A12), t8.2, 3,0)</f>
        <v>221</v>
      </c>
      <c r="E12" s="24">
        <f>VLOOKUP(CONCATENATE(Lookup!$B$2,$A12), t8.2, 4,0)</f>
        <v>3734</v>
      </c>
      <c r="F12" s="24">
        <f>VLOOKUP(CONCATENATE(Lookup!$B$2,$A12), t8.2, 5,0)</f>
        <v>707</v>
      </c>
      <c r="G12" s="24">
        <f>VLOOKUP(CONCATENATE(Lookup!$B$2,$A12), t8.2, 6,0)</f>
        <v>4</v>
      </c>
      <c r="H12" s="11"/>
      <c r="I12" s="25">
        <f>VLOOKUP(CONCATENATE(Lookup!$B$2,$A12), t8.2, 7,0)</f>
        <v>4.7404547404547399</v>
      </c>
      <c r="J12" s="25">
        <f>VLOOKUP(CONCATENATE(Lookup!$B$2,$A12), t8.2, 8,0)</f>
        <v>80.09438009438</v>
      </c>
      <c r="K12" s="25">
        <f>VLOOKUP(CONCATENATE(Lookup!$B$2,$A12), t8.2, 9,0)</f>
        <v>15.165165165165099</v>
      </c>
    </row>
    <row r="13" spans="1:11" s="5" customFormat="1" ht="12.75" x14ac:dyDescent="0.2">
      <c r="A13" s="6" t="s">
        <v>70</v>
      </c>
      <c r="B13" s="5" t="s">
        <v>9</v>
      </c>
      <c r="C13" s="24">
        <f>VLOOKUP(CONCATENATE(Lookup!$B$2,$A13), t8.2, 2,0)</f>
        <v>13402</v>
      </c>
      <c r="D13" s="24">
        <f>VLOOKUP(CONCATENATE(Lookup!$B$2,$A13), t8.2, 3,0)</f>
        <v>690</v>
      </c>
      <c r="E13" s="24">
        <f>VLOOKUP(CONCATENATE(Lookup!$B$2,$A13), t8.2, 4,0)</f>
        <v>10969</v>
      </c>
      <c r="F13" s="24">
        <f>VLOOKUP(CONCATENATE(Lookup!$B$2,$A13), t8.2, 5,0)</f>
        <v>1724</v>
      </c>
      <c r="G13" s="24">
        <f>VLOOKUP(CONCATENATE(Lookup!$B$2,$A13), t8.2, 6,0)</f>
        <v>19</v>
      </c>
      <c r="H13" s="11"/>
      <c r="I13" s="25">
        <f>VLOOKUP(CONCATENATE(Lookup!$B$2,$A13), t8.2, 7,0)</f>
        <v>5.1557946648733397</v>
      </c>
      <c r="J13" s="25">
        <f>VLOOKUP(CONCATENATE(Lookup!$B$2,$A13), t8.2, 8,0)</f>
        <v>81.962190839124204</v>
      </c>
      <c r="K13" s="25">
        <f>VLOOKUP(CONCATENATE(Lookup!$B$2,$A13), t8.2, 9,0)</f>
        <v>12.8820144960023</v>
      </c>
    </row>
    <row r="14" spans="1:11" s="5" customFormat="1" ht="12.75" x14ac:dyDescent="0.2">
      <c r="A14" s="6" t="s">
        <v>71</v>
      </c>
      <c r="B14" s="5" t="s">
        <v>10</v>
      </c>
      <c r="C14" s="24">
        <f>VLOOKUP(CONCATENATE(Lookup!$B$2,$A14), t8.2, 2,0)</f>
        <v>1801</v>
      </c>
      <c r="D14" s="24">
        <f>VLOOKUP(CONCATENATE(Lookup!$B$2,$A14), t8.2, 3,0)</f>
        <v>58</v>
      </c>
      <c r="E14" s="24">
        <f>VLOOKUP(CONCATENATE(Lookup!$B$2,$A14), t8.2, 4,0)</f>
        <v>1472</v>
      </c>
      <c r="F14" s="24">
        <f>VLOOKUP(CONCATENATE(Lookup!$B$2,$A14), t8.2, 5,0)</f>
        <v>270</v>
      </c>
      <c r="G14" s="24">
        <f>VLOOKUP(CONCATENATE(Lookup!$B$2,$A14), t8.2, 6,0)</f>
        <v>1</v>
      </c>
      <c r="H14" s="11"/>
      <c r="I14" s="25">
        <f>VLOOKUP(CONCATENATE(Lookup!$B$2,$A14), t8.2, 7,0)</f>
        <v>3.2222222222222201</v>
      </c>
      <c r="J14" s="25">
        <f>VLOOKUP(CONCATENATE(Lookup!$B$2,$A14), t8.2, 8,0)</f>
        <v>81.7777777777777</v>
      </c>
      <c r="K14" s="25">
        <f>VLOOKUP(CONCATENATE(Lookup!$B$2,$A14), t8.2, 9,0)</f>
        <v>15</v>
      </c>
    </row>
    <row r="15" spans="1:11" s="5" customFormat="1" ht="12.75" x14ac:dyDescent="0.2">
      <c r="A15" s="6" t="s">
        <v>72</v>
      </c>
      <c r="B15" s="5" t="s">
        <v>11</v>
      </c>
      <c r="C15" s="24">
        <f>VLOOKUP(CONCATENATE(Lookup!$B$2,$A15), t8.2, 2,0)</f>
        <v>4008</v>
      </c>
      <c r="D15" s="24">
        <f>VLOOKUP(CONCATENATE(Lookup!$B$2,$A15), t8.2, 3,0)</f>
        <v>200</v>
      </c>
      <c r="E15" s="24">
        <f>VLOOKUP(CONCATENATE(Lookup!$B$2,$A15), t8.2, 4,0)</f>
        <v>3244</v>
      </c>
      <c r="F15" s="24">
        <f>VLOOKUP(CONCATENATE(Lookup!$B$2,$A15), t8.2, 5,0)</f>
        <v>561</v>
      </c>
      <c r="G15" s="24">
        <f>VLOOKUP(CONCATENATE(Lookup!$B$2,$A15), t8.2, 6,0)</f>
        <v>3</v>
      </c>
      <c r="H15" s="11"/>
      <c r="I15" s="25">
        <f>VLOOKUP(CONCATENATE(Lookup!$B$2,$A15), t8.2, 7,0)</f>
        <v>4.9937578027465603</v>
      </c>
      <c r="J15" s="25">
        <f>VLOOKUP(CONCATENATE(Lookup!$B$2,$A15), t8.2, 8,0)</f>
        <v>80.998751560549294</v>
      </c>
      <c r="K15" s="25">
        <f>VLOOKUP(CONCATENATE(Lookup!$B$2,$A15), t8.2, 9,0)</f>
        <v>14.0074906367041</v>
      </c>
    </row>
    <row r="16" spans="1:11" s="5" customFormat="1" ht="12.75" x14ac:dyDescent="0.2">
      <c r="A16" s="6" t="s">
        <v>73</v>
      </c>
      <c r="B16" s="5" t="s">
        <v>12</v>
      </c>
      <c r="C16" s="24">
        <f>VLOOKUP(CONCATENATE(Lookup!$B$2,$A16), t8.2, 2,0)</f>
        <v>7472</v>
      </c>
      <c r="D16" s="24">
        <f>VLOOKUP(CONCATENATE(Lookup!$B$2,$A16), t8.2, 3,0)</f>
        <v>435</v>
      </c>
      <c r="E16" s="24">
        <f>VLOOKUP(CONCATENATE(Lookup!$B$2,$A16), t8.2, 4,0)</f>
        <v>6058</v>
      </c>
      <c r="F16" s="24">
        <f>VLOOKUP(CONCATENATE(Lookup!$B$2,$A16), t8.2, 5,0)</f>
        <v>963</v>
      </c>
      <c r="G16" s="24">
        <f>VLOOKUP(CONCATENATE(Lookup!$B$2,$A16), t8.2, 6,0)</f>
        <v>16</v>
      </c>
      <c r="H16" s="11"/>
      <c r="I16" s="25">
        <f>VLOOKUP(CONCATENATE(Lookup!$B$2,$A16), t8.2, 7,0)</f>
        <v>5.8342274678111501</v>
      </c>
      <c r="J16" s="25">
        <f>VLOOKUP(CONCATENATE(Lookup!$B$2,$A16), t8.2, 8,0)</f>
        <v>81.25</v>
      </c>
      <c r="K16" s="25">
        <f>VLOOKUP(CONCATENATE(Lookup!$B$2,$A16), t8.2, 9,0)</f>
        <v>12.9157725321888</v>
      </c>
    </row>
    <row r="17" spans="1:11" s="5" customFormat="1" ht="12.75" x14ac:dyDescent="0.2">
      <c r="A17" s="6" t="s">
        <v>74</v>
      </c>
      <c r="B17" s="5" t="s">
        <v>13</v>
      </c>
      <c r="C17" s="24">
        <f>VLOOKUP(CONCATENATE(Lookup!$B$2,$A17), t8.2, 2,0)</f>
        <v>107</v>
      </c>
      <c r="D17" s="24">
        <f>VLOOKUP(CONCATENATE(Lookup!$B$2,$A17), t8.2, 3,0)</f>
        <v>5</v>
      </c>
      <c r="E17" s="24">
        <f>VLOOKUP(CONCATENATE(Lookup!$B$2,$A17), t8.2, 4,0)</f>
        <v>82</v>
      </c>
      <c r="F17" s="24">
        <f>VLOOKUP(CONCATENATE(Lookup!$B$2,$A17), t8.2, 5,0)</f>
        <v>20</v>
      </c>
      <c r="G17" s="24" t="str">
        <f>VLOOKUP(CONCATENATE(Lookup!$B$2,$A17), t8.2, 6,0)</f>
        <v>-</v>
      </c>
      <c r="H17" s="11"/>
      <c r="I17" s="25">
        <f>VLOOKUP(CONCATENATE(Lookup!$B$2,$A17), t8.2, 7,0)</f>
        <v>4.6728971962616797</v>
      </c>
      <c r="J17" s="25">
        <f>VLOOKUP(CONCATENATE(Lookup!$B$2,$A17), t8.2, 8,0)</f>
        <v>76.635514018691495</v>
      </c>
      <c r="K17" s="25">
        <f>VLOOKUP(CONCATENATE(Lookup!$B$2,$A17), t8.2, 9,0)</f>
        <v>18.691588785046701</v>
      </c>
    </row>
    <row r="18" spans="1:11" s="5" customFormat="1" ht="12.75" x14ac:dyDescent="0.2">
      <c r="A18" s="6" t="s">
        <v>75</v>
      </c>
      <c r="B18" s="5" t="s">
        <v>14</v>
      </c>
      <c r="C18" s="24">
        <f>VLOOKUP(CONCATENATE(Lookup!$B$2,$A18), t8.2, 2,0)</f>
        <v>65</v>
      </c>
      <c r="D18" s="24">
        <f>VLOOKUP(CONCATENATE(Lookup!$B$2,$A18), t8.2, 3,0)</f>
        <v>1</v>
      </c>
      <c r="E18" s="24">
        <f>VLOOKUP(CONCATENATE(Lookup!$B$2,$A18), t8.2, 4,0)</f>
        <v>55</v>
      </c>
      <c r="F18" s="24">
        <f>VLOOKUP(CONCATENATE(Lookup!$B$2,$A18), t8.2, 5,0)</f>
        <v>9</v>
      </c>
      <c r="G18" s="24" t="str">
        <f>VLOOKUP(CONCATENATE(Lookup!$B$2,$A18), t8.2, 6,0)</f>
        <v>-</v>
      </c>
      <c r="H18" s="11"/>
      <c r="I18" s="25">
        <f>VLOOKUP(CONCATENATE(Lookup!$B$2,$A18), t8.2, 7,0)</f>
        <v>1.5384615384615301</v>
      </c>
      <c r="J18" s="25">
        <f>VLOOKUP(CONCATENATE(Lookup!$B$2,$A18), t8.2, 8,0)</f>
        <v>84.615384615384599</v>
      </c>
      <c r="K18" s="25">
        <f>VLOOKUP(CONCATENATE(Lookup!$B$2,$A18), t8.2, 9,0)</f>
        <v>13.846153846153801</v>
      </c>
    </row>
    <row r="19" spans="1:11" s="5" customFormat="1" ht="12.75" x14ac:dyDescent="0.2">
      <c r="A19" s="6" t="s">
        <v>76</v>
      </c>
      <c r="B19" s="5" t="s">
        <v>15</v>
      </c>
      <c r="C19" s="24">
        <f>VLOOKUP(CONCATENATE(Lookup!$B$2,$A19), t8.2, 2,0)</f>
        <v>3214</v>
      </c>
      <c r="D19" s="24">
        <f>VLOOKUP(CONCATENATE(Lookup!$B$2,$A19), t8.2, 3,0)</f>
        <v>199</v>
      </c>
      <c r="E19" s="24">
        <f>VLOOKUP(CONCATENATE(Lookup!$B$2,$A19), t8.2, 4,0)</f>
        <v>2578</v>
      </c>
      <c r="F19" s="24">
        <f>VLOOKUP(CONCATENATE(Lookup!$B$2,$A19), t8.2, 5,0)</f>
        <v>429</v>
      </c>
      <c r="G19" s="24">
        <f>VLOOKUP(CONCATENATE(Lookup!$B$2,$A19), t8.2, 6,0)</f>
        <v>8</v>
      </c>
      <c r="H19" s="11"/>
      <c r="I19" s="25">
        <f>VLOOKUP(CONCATENATE(Lookup!$B$2,$A19), t8.2, 7,0)</f>
        <v>6.2071116656269396</v>
      </c>
      <c r="J19" s="25">
        <f>VLOOKUP(CONCATENATE(Lookup!$B$2,$A19), t8.2, 8,0)</f>
        <v>80.411728009981204</v>
      </c>
      <c r="K19" s="25">
        <f>VLOOKUP(CONCATENATE(Lookup!$B$2,$A19), t8.2, 9,0)</f>
        <v>13.381160324391701</v>
      </c>
    </row>
    <row r="20" spans="1:11" s="5" customFormat="1" ht="12.75" x14ac:dyDescent="0.2">
      <c r="A20" s="6" t="s">
        <v>77</v>
      </c>
      <c r="B20" s="5" t="s">
        <v>16</v>
      </c>
      <c r="C20" s="24">
        <f>VLOOKUP(CONCATENATE(Lookup!$B$2,$A20), t8.2, 2,0)</f>
        <v>133</v>
      </c>
      <c r="D20" s="24">
        <f>VLOOKUP(CONCATENATE(Lookup!$B$2,$A20), t8.2, 3,0)</f>
        <v>2</v>
      </c>
      <c r="E20" s="24">
        <f>VLOOKUP(CONCATENATE(Lookup!$B$2,$A20), t8.2, 4,0)</f>
        <v>115</v>
      </c>
      <c r="F20" s="24">
        <f>VLOOKUP(CONCATENATE(Lookup!$B$2,$A20), t8.2, 5,0)</f>
        <v>16</v>
      </c>
      <c r="G20" s="24" t="str">
        <f>VLOOKUP(CONCATENATE(Lookup!$B$2,$A20), t8.2, 6,0)</f>
        <v>-</v>
      </c>
      <c r="H20" s="11"/>
      <c r="I20" s="25">
        <f>VLOOKUP(CONCATENATE(Lookup!$B$2,$A20), t8.2, 7,0)</f>
        <v>1.5037593984962401</v>
      </c>
      <c r="J20" s="25">
        <f>VLOOKUP(CONCATENATE(Lookup!$B$2,$A20), t8.2, 8,0)</f>
        <v>86.466165413533801</v>
      </c>
      <c r="K20" s="25">
        <f>VLOOKUP(CONCATENATE(Lookup!$B$2,$A20), t8.2, 9,0)</f>
        <v>12.030075187969899</v>
      </c>
    </row>
    <row r="21" spans="1:11" s="5" customFormat="1" ht="12.75" x14ac:dyDescent="0.2">
      <c r="A21" s="6" t="s">
        <v>2</v>
      </c>
      <c r="B21" s="9" t="s">
        <v>2</v>
      </c>
      <c r="C21" s="26">
        <f>VLOOKUP(CONCATENATE(Lookup!$B$2,$A21), t8.2, 2,0)</f>
        <v>44835</v>
      </c>
      <c r="D21" s="26">
        <f>VLOOKUP(CONCATENATE(Lookup!$B$2,$A21), t8.2, 3,0)</f>
        <v>2273</v>
      </c>
      <c r="E21" s="26">
        <f>VLOOKUP(CONCATENATE(Lookup!$B$2,$A21), t8.2, 4,0)</f>
        <v>36289</v>
      </c>
      <c r="F21" s="26">
        <f>VLOOKUP(CONCATENATE(Lookup!$B$2,$A21), t8.2, 5,0)</f>
        <v>6214</v>
      </c>
      <c r="G21" s="26">
        <f>VLOOKUP(CONCATENATE(Lookup!$B$2,$A21), t8.2, 6,0)</f>
        <v>59</v>
      </c>
      <c r="H21" s="27"/>
      <c r="I21" s="28">
        <f>VLOOKUP(CONCATENATE(Lookup!$B$2,$A21), t8.2, 7,0)</f>
        <v>5.0763802036805403</v>
      </c>
      <c r="J21" s="28">
        <f>VLOOKUP(CONCATENATE(Lookup!$B$2,$A21), t8.2, 8,0)</f>
        <v>81.045649455065202</v>
      </c>
      <c r="K21" s="28">
        <f>VLOOKUP(CONCATENATE(Lookup!$B$2,$A21), t8.2, 9,0)</f>
        <v>13.877970341254199</v>
      </c>
    </row>
    <row r="22" spans="1:11" s="5" customFormat="1" ht="12.75" x14ac:dyDescent="0.2">
      <c r="B22" s="15"/>
      <c r="C22" s="15"/>
      <c r="D22" s="15"/>
      <c r="E22" s="15"/>
      <c r="F22" s="15"/>
      <c r="G22" s="15"/>
      <c r="H22" s="15"/>
      <c r="I22" s="15"/>
      <c r="J22" s="15"/>
      <c r="K22" s="15"/>
    </row>
    <row r="23" spans="1:11" x14ac:dyDescent="0.2">
      <c r="B23" s="16" t="s">
        <v>1039</v>
      </c>
    </row>
    <row r="24" spans="1:11" x14ac:dyDescent="0.2">
      <c r="B24" s="16" t="s">
        <v>83</v>
      </c>
    </row>
    <row r="25" spans="1:11" x14ac:dyDescent="0.2">
      <c r="B25" s="17" t="s">
        <v>1031</v>
      </c>
    </row>
    <row r="26" spans="1:11" x14ac:dyDescent="0.2">
      <c r="B26" s="18" t="s">
        <v>1029</v>
      </c>
    </row>
    <row r="27" spans="1:11" x14ac:dyDescent="0.2">
      <c r="B27" s="16" t="s">
        <v>84</v>
      </c>
    </row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265" r:id="rId4" name="Drop Down 1">
              <controlPr defaultSize="0" autoLine="0" autoPict="0">
                <anchor moveWithCells="1">
                  <from>
                    <xdr:col>1</xdr:col>
                    <xdr:colOff>485775</xdr:colOff>
                    <xdr:row>2</xdr:row>
                    <xdr:rowOff>171450</xdr:rowOff>
                  </from>
                  <to>
                    <xdr:col>1</xdr:col>
                    <xdr:colOff>1552575</xdr:colOff>
                    <xdr:row>4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69C6F-A1EC-48D5-8A22-BC32D4086A64}">
  <dimension ref="A1:I317"/>
  <sheetViews>
    <sheetView zoomScale="90" zoomScaleNormal="90" workbookViewId="0"/>
  </sheetViews>
  <sheetFormatPr defaultRowHeight="15" x14ac:dyDescent="0.25"/>
  <cols>
    <col min="1" max="1" width="36.85546875" bestFit="1" customWidth="1"/>
    <col min="2" max="9" width="9.140625" style="31"/>
  </cols>
  <sheetData>
    <row r="1" spans="1:9" x14ac:dyDescent="0.25">
      <c r="A1" t="s">
        <v>79</v>
      </c>
      <c r="B1" s="31" t="s">
        <v>17</v>
      </c>
      <c r="C1" s="31" t="s">
        <v>60</v>
      </c>
      <c r="D1" s="31" t="s">
        <v>61</v>
      </c>
      <c r="E1" s="31" t="s">
        <v>62</v>
      </c>
      <c r="F1" s="31" t="s">
        <v>59</v>
      </c>
      <c r="G1" s="31" t="s">
        <v>80</v>
      </c>
      <c r="H1" s="31" t="s">
        <v>81</v>
      </c>
      <c r="I1" s="31" t="s">
        <v>82</v>
      </c>
    </row>
    <row r="2" spans="1:9" x14ac:dyDescent="0.25">
      <c r="A2" t="s">
        <v>104</v>
      </c>
      <c r="B2" s="31">
        <v>3584</v>
      </c>
      <c r="C2" s="31">
        <v>260</v>
      </c>
      <c r="D2" s="31">
        <v>2801</v>
      </c>
      <c r="E2" s="31">
        <v>517</v>
      </c>
      <c r="F2" s="31">
        <v>6</v>
      </c>
      <c r="G2" s="31">
        <v>7.2666294019005004</v>
      </c>
      <c r="H2" s="31">
        <v>78.283957518166503</v>
      </c>
      <c r="I2" s="31">
        <v>14.449413079932899</v>
      </c>
    </row>
    <row r="3" spans="1:9" x14ac:dyDescent="0.25">
      <c r="A3" t="s">
        <v>105</v>
      </c>
      <c r="B3" s="31">
        <v>1042</v>
      </c>
      <c r="C3" s="31">
        <v>91</v>
      </c>
      <c r="D3" s="31">
        <v>815</v>
      </c>
      <c r="E3" s="31">
        <v>136</v>
      </c>
      <c r="F3" s="31" t="s">
        <v>1091</v>
      </c>
      <c r="G3" s="31">
        <v>8.7332053742802298</v>
      </c>
      <c r="H3" s="31">
        <v>78.214971209213004</v>
      </c>
      <c r="I3" s="31">
        <v>13.0518234165067</v>
      </c>
    </row>
    <row r="4" spans="1:9" x14ac:dyDescent="0.25">
      <c r="A4" t="s">
        <v>106</v>
      </c>
      <c r="B4" s="31">
        <v>1380</v>
      </c>
      <c r="C4" s="31">
        <v>91</v>
      </c>
      <c r="D4" s="31">
        <v>1097</v>
      </c>
      <c r="E4" s="31">
        <v>190</v>
      </c>
      <c r="F4" s="31">
        <v>2</v>
      </c>
      <c r="G4" s="31">
        <v>6.6037735849056602</v>
      </c>
      <c r="H4" s="31">
        <v>79.608127721335194</v>
      </c>
      <c r="I4" s="31">
        <v>13.788098693759</v>
      </c>
    </row>
    <row r="5" spans="1:9" x14ac:dyDescent="0.25">
      <c r="A5" t="s">
        <v>107</v>
      </c>
      <c r="B5" s="31">
        <v>3325</v>
      </c>
      <c r="C5" s="31">
        <v>353</v>
      </c>
      <c r="D5" s="31">
        <v>2620</v>
      </c>
      <c r="E5" s="31">
        <v>339</v>
      </c>
      <c r="F5" s="31">
        <v>13</v>
      </c>
      <c r="G5" s="31">
        <v>10.658212560386399</v>
      </c>
      <c r="H5" s="31">
        <v>79.106280193236699</v>
      </c>
      <c r="I5" s="31">
        <v>10.2355072463768</v>
      </c>
    </row>
    <row r="6" spans="1:9" x14ac:dyDescent="0.25">
      <c r="A6" t="s">
        <v>108</v>
      </c>
      <c r="B6" s="31">
        <v>3115</v>
      </c>
      <c r="C6" s="31">
        <v>328</v>
      </c>
      <c r="D6" s="31">
        <v>2434</v>
      </c>
      <c r="E6" s="31">
        <v>342</v>
      </c>
      <c r="F6" s="31">
        <v>11</v>
      </c>
      <c r="G6" s="31">
        <v>10.567010309278301</v>
      </c>
      <c r="H6" s="31">
        <v>78.414948453608204</v>
      </c>
      <c r="I6" s="31">
        <v>11.018041237113399</v>
      </c>
    </row>
    <row r="7" spans="1:9" x14ac:dyDescent="0.25">
      <c r="A7" t="s">
        <v>109</v>
      </c>
      <c r="B7" s="31">
        <v>5415</v>
      </c>
      <c r="C7" s="31">
        <v>403</v>
      </c>
      <c r="D7" s="31">
        <v>4301</v>
      </c>
      <c r="E7" s="31">
        <v>705</v>
      </c>
      <c r="F7" s="31">
        <v>6</v>
      </c>
      <c r="G7" s="31">
        <v>7.4505453873174297</v>
      </c>
      <c r="H7" s="31">
        <v>79.515622111295997</v>
      </c>
      <c r="I7" s="31">
        <v>13.033832501386501</v>
      </c>
    </row>
    <row r="8" spans="1:9" x14ac:dyDescent="0.25">
      <c r="A8" t="s">
        <v>110</v>
      </c>
      <c r="B8" s="31">
        <v>15211</v>
      </c>
      <c r="C8" s="31">
        <v>1429</v>
      </c>
      <c r="D8" s="31">
        <v>11849</v>
      </c>
      <c r="E8" s="31">
        <v>1876</v>
      </c>
      <c r="F8" s="31">
        <v>57</v>
      </c>
      <c r="G8" s="31">
        <v>9.4298535040253402</v>
      </c>
      <c r="H8" s="31">
        <v>78.190576745413694</v>
      </c>
      <c r="I8" s="31">
        <v>12.379569750560901</v>
      </c>
    </row>
    <row r="9" spans="1:9" x14ac:dyDescent="0.25">
      <c r="A9" t="s">
        <v>111</v>
      </c>
      <c r="B9" s="31">
        <v>2259</v>
      </c>
      <c r="C9" s="31">
        <v>148</v>
      </c>
      <c r="D9" s="31">
        <v>1802</v>
      </c>
      <c r="E9" s="31">
        <v>308</v>
      </c>
      <c r="F9" s="31">
        <v>1</v>
      </c>
      <c r="G9" s="31">
        <v>6.5544729849424197</v>
      </c>
      <c r="H9" s="31">
        <v>79.805137289636804</v>
      </c>
      <c r="I9" s="31">
        <v>13.6403897254207</v>
      </c>
    </row>
    <row r="10" spans="1:9" x14ac:dyDescent="0.25">
      <c r="A10" t="s">
        <v>112</v>
      </c>
      <c r="B10" s="31">
        <v>4777</v>
      </c>
      <c r="C10" s="31">
        <v>459</v>
      </c>
      <c r="D10" s="31">
        <v>3756</v>
      </c>
      <c r="E10" s="31">
        <v>559</v>
      </c>
      <c r="F10" s="31">
        <v>3</v>
      </c>
      <c r="G10" s="31">
        <v>9.6145789694176802</v>
      </c>
      <c r="H10" s="31">
        <v>78.676162547130204</v>
      </c>
      <c r="I10" s="31">
        <v>11.709258483452</v>
      </c>
    </row>
    <row r="11" spans="1:9" x14ac:dyDescent="0.25">
      <c r="A11" t="s">
        <v>113</v>
      </c>
      <c r="B11" s="31">
        <v>8535</v>
      </c>
      <c r="C11" s="31">
        <v>758</v>
      </c>
      <c r="D11" s="31">
        <v>6735</v>
      </c>
      <c r="E11" s="31">
        <v>1026</v>
      </c>
      <c r="F11" s="31">
        <v>16</v>
      </c>
      <c r="G11" s="31">
        <v>8.8977579528113608</v>
      </c>
      <c r="H11" s="31">
        <v>79.058574950111506</v>
      </c>
      <c r="I11" s="31">
        <v>12.043667097077099</v>
      </c>
    </row>
    <row r="12" spans="1:9" x14ac:dyDescent="0.25">
      <c r="A12" t="s">
        <v>114</v>
      </c>
      <c r="B12" s="31">
        <v>127</v>
      </c>
      <c r="C12" s="31">
        <v>3</v>
      </c>
      <c r="D12" s="31">
        <v>108</v>
      </c>
      <c r="E12" s="31">
        <v>16</v>
      </c>
      <c r="F12" s="31" t="s">
        <v>1091</v>
      </c>
      <c r="G12" s="31">
        <v>2.3622047244094402</v>
      </c>
      <c r="H12" s="31">
        <v>85.039370078740106</v>
      </c>
      <c r="I12" s="31">
        <v>12.5984251968503</v>
      </c>
    </row>
    <row r="13" spans="1:9" x14ac:dyDescent="0.25">
      <c r="A13" t="s">
        <v>115</v>
      </c>
      <c r="B13" s="31">
        <v>154</v>
      </c>
      <c r="C13" s="31">
        <v>8</v>
      </c>
      <c r="D13" s="31">
        <v>118</v>
      </c>
      <c r="E13" s="31">
        <v>28</v>
      </c>
      <c r="F13" s="31" t="s">
        <v>1091</v>
      </c>
      <c r="G13" s="31">
        <v>5.1948051948051903</v>
      </c>
      <c r="H13" s="31">
        <v>76.6233766233766</v>
      </c>
      <c r="I13" s="31">
        <v>18.181818181818102</v>
      </c>
    </row>
    <row r="14" spans="1:9" x14ac:dyDescent="0.25">
      <c r="A14" t="s">
        <v>116</v>
      </c>
      <c r="B14" s="31">
        <v>4059</v>
      </c>
      <c r="C14" s="31">
        <v>301</v>
      </c>
      <c r="D14" s="31">
        <v>3242</v>
      </c>
      <c r="E14" s="31">
        <v>497</v>
      </c>
      <c r="F14" s="31">
        <v>19</v>
      </c>
      <c r="G14" s="31">
        <v>7.4504950495049496</v>
      </c>
      <c r="H14" s="31">
        <v>80.247524752475201</v>
      </c>
      <c r="I14" s="31">
        <v>12.3019801980198</v>
      </c>
    </row>
    <row r="15" spans="1:9" x14ac:dyDescent="0.25">
      <c r="A15" t="s">
        <v>117</v>
      </c>
      <c r="B15" s="31">
        <v>179</v>
      </c>
      <c r="C15" s="31">
        <v>6</v>
      </c>
      <c r="D15" s="31">
        <v>146</v>
      </c>
      <c r="E15" s="31">
        <v>27</v>
      </c>
      <c r="F15" s="31" t="s">
        <v>1091</v>
      </c>
      <c r="G15" s="31">
        <v>3.3519553072625698</v>
      </c>
      <c r="H15" s="31">
        <v>81.564245810055795</v>
      </c>
      <c r="I15" s="31">
        <v>15.083798882681499</v>
      </c>
    </row>
    <row r="16" spans="1:9" x14ac:dyDescent="0.25">
      <c r="A16" t="s">
        <v>118</v>
      </c>
      <c r="B16" s="31">
        <v>53366</v>
      </c>
      <c r="C16" s="31">
        <v>4649</v>
      </c>
      <c r="D16" s="31">
        <v>41989</v>
      </c>
      <c r="E16" s="31">
        <v>6593</v>
      </c>
      <c r="F16" s="31">
        <v>135</v>
      </c>
      <c r="G16" s="31">
        <v>8.7336326576618806</v>
      </c>
      <c r="H16" s="31">
        <v>78.8807273956904</v>
      </c>
      <c r="I16" s="31">
        <v>12.385639946647601</v>
      </c>
    </row>
    <row r="17" spans="1:9" x14ac:dyDescent="0.25">
      <c r="A17" t="s">
        <v>119</v>
      </c>
      <c r="B17" s="31">
        <v>204</v>
      </c>
      <c r="C17" s="31">
        <v>11</v>
      </c>
      <c r="D17" s="31">
        <v>165</v>
      </c>
      <c r="E17" s="31">
        <v>27</v>
      </c>
      <c r="F17" s="31">
        <v>1</v>
      </c>
      <c r="G17" s="31">
        <v>5.4187192118226601</v>
      </c>
      <c r="H17" s="31">
        <v>81.2807881773399</v>
      </c>
      <c r="I17" s="31">
        <v>13.3004926108374</v>
      </c>
    </row>
    <row r="18" spans="1:9" x14ac:dyDescent="0.25">
      <c r="A18" t="s">
        <v>120</v>
      </c>
      <c r="B18" s="31">
        <v>3561</v>
      </c>
      <c r="C18" s="31">
        <v>238</v>
      </c>
      <c r="D18" s="31">
        <v>2818</v>
      </c>
      <c r="E18" s="31">
        <v>499</v>
      </c>
      <c r="F18" s="31">
        <v>6</v>
      </c>
      <c r="G18" s="31">
        <v>6.69479606188467</v>
      </c>
      <c r="H18" s="31">
        <v>79.268635724331901</v>
      </c>
      <c r="I18" s="31">
        <v>14.036568213783401</v>
      </c>
    </row>
    <row r="19" spans="1:9" x14ac:dyDescent="0.25">
      <c r="A19" t="s">
        <v>121</v>
      </c>
      <c r="B19" s="31">
        <v>987</v>
      </c>
      <c r="C19" s="31">
        <v>87</v>
      </c>
      <c r="D19" s="31">
        <v>785</v>
      </c>
      <c r="E19" s="31">
        <v>114</v>
      </c>
      <c r="F19" s="31">
        <v>1</v>
      </c>
      <c r="G19" s="31">
        <v>8.8235294117646994</v>
      </c>
      <c r="H19" s="31">
        <v>79.614604462474603</v>
      </c>
      <c r="I19" s="31">
        <v>11.5618661257606</v>
      </c>
    </row>
    <row r="20" spans="1:9" x14ac:dyDescent="0.25">
      <c r="A20" t="s">
        <v>122</v>
      </c>
      <c r="B20" s="31">
        <v>1388</v>
      </c>
      <c r="C20" s="31">
        <v>98</v>
      </c>
      <c r="D20" s="31">
        <v>1104</v>
      </c>
      <c r="E20" s="31">
        <v>185</v>
      </c>
      <c r="F20" s="31">
        <v>1</v>
      </c>
      <c r="G20" s="31">
        <v>7.0656092285508203</v>
      </c>
      <c r="H20" s="31">
        <v>79.596250901225602</v>
      </c>
      <c r="I20" s="31">
        <v>13.3381398702235</v>
      </c>
    </row>
    <row r="21" spans="1:9" x14ac:dyDescent="0.25">
      <c r="A21" t="s">
        <v>123</v>
      </c>
      <c r="B21" s="31">
        <v>3344</v>
      </c>
      <c r="C21" s="31">
        <v>355</v>
      </c>
      <c r="D21" s="31">
        <v>2564</v>
      </c>
      <c r="E21" s="31">
        <v>406</v>
      </c>
      <c r="F21" s="31">
        <v>19</v>
      </c>
      <c r="G21" s="31">
        <v>10.6766917293233</v>
      </c>
      <c r="H21" s="31">
        <v>77.112781954887197</v>
      </c>
      <c r="I21" s="31">
        <v>12.2105263157894</v>
      </c>
    </row>
    <row r="22" spans="1:9" x14ac:dyDescent="0.25">
      <c r="A22" t="s">
        <v>124</v>
      </c>
      <c r="B22" s="31">
        <v>3168</v>
      </c>
      <c r="C22" s="31">
        <v>336</v>
      </c>
      <c r="D22" s="31">
        <v>2492</v>
      </c>
      <c r="E22" s="31">
        <v>330</v>
      </c>
      <c r="F22" s="31">
        <v>10</v>
      </c>
      <c r="G22" s="31">
        <v>10.639645345155101</v>
      </c>
      <c r="H22" s="31">
        <v>78.910702976567407</v>
      </c>
      <c r="I22" s="31">
        <v>10.4496516782773</v>
      </c>
    </row>
    <row r="23" spans="1:9" x14ac:dyDescent="0.25">
      <c r="A23" t="s">
        <v>125</v>
      </c>
      <c r="B23" s="31">
        <v>5458</v>
      </c>
      <c r="C23" s="31">
        <v>436</v>
      </c>
      <c r="D23" s="31">
        <v>4369</v>
      </c>
      <c r="E23" s="31">
        <v>646</v>
      </c>
      <c r="F23" s="31">
        <v>7</v>
      </c>
      <c r="G23" s="31">
        <v>7.9985323793799301</v>
      </c>
      <c r="H23" s="31">
        <v>80.150431113557104</v>
      </c>
      <c r="I23" s="31">
        <v>11.851036507062901</v>
      </c>
    </row>
    <row r="24" spans="1:9" x14ac:dyDescent="0.25">
      <c r="A24" t="s">
        <v>126</v>
      </c>
      <c r="B24" s="31">
        <v>14933</v>
      </c>
      <c r="C24" s="31">
        <v>1365</v>
      </c>
      <c r="D24" s="31">
        <v>11707</v>
      </c>
      <c r="E24" s="31">
        <v>1772</v>
      </c>
      <c r="F24" s="31">
        <v>89</v>
      </c>
      <c r="G24" s="31">
        <v>9.1956345998383195</v>
      </c>
      <c r="H24" s="31">
        <v>78.866882241983205</v>
      </c>
      <c r="I24" s="31">
        <v>11.937483158178299</v>
      </c>
    </row>
    <row r="25" spans="1:9" x14ac:dyDescent="0.25">
      <c r="A25" t="s">
        <v>127</v>
      </c>
      <c r="B25" s="31">
        <v>2281</v>
      </c>
      <c r="C25" s="31">
        <v>154</v>
      </c>
      <c r="D25" s="31">
        <v>1835</v>
      </c>
      <c r="E25" s="31">
        <v>290</v>
      </c>
      <c r="F25" s="31">
        <v>2</v>
      </c>
      <c r="G25" s="31">
        <v>6.7573497147871802</v>
      </c>
      <c r="H25" s="31">
        <v>80.517770952172</v>
      </c>
      <c r="I25" s="31">
        <v>12.7248793330408</v>
      </c>
    </row>
    <row r="26" spans="1:9" x14ac:dyDescent="0.25">
      <c r="A26" t="s">
        <v>128</v>
      </c>
      <c r="B26" s="31">
        <v>4542</v>
      </c>
      <c r="C26" s="31">
        <v>409</v>
      </c>
      <c r="D26" s="31">
        <v>3583</v>
      </c>
      <c r="E26" s="31">
        <v>546</v>
      </c>
      <c r="F26" s="31">
        <v>4</v>
      </c>
      <c r="G26" s="31">
        <v>9.0127809607756699</v>
      </c>
      <c r="H26" s="31">
        <v>78.955486998677799</v>
      </c>
      <c r="I26" s="31">
        <v>12.0317320405464</v>
      </c>
    </row>
    <row r="27" spans="1:9" x14ac:dyDescent="0.25">
      <c r="A27" t="s">
        <v>129</v>
      </c>
      <c r="B27" s="31">
        <v>8695</v>
      </c>
      <c r="C27" s="31">
        <v>775</v>
      </c>
      <c r="D27" s="31">
        <v>6977</v>
      </c>
      <c r="E27" s="31">
        <v>933</v>
      </c>
      <c r="F27" s="31">
        <v>10</v>
      </c>
      <c r="G27" s="31">
        <v>8.9234312032239504</v>
      </c>
      <c r="H27" s="31">
        <v>80.333909038572202</v>
      </c>
      <c r="I27" s="31">
        <v>10.7426597582038</v>
      </c>
    </row>
    <row r="28" spans="1:9" x14ac:dyDescent="0.25">
      <c r="A28" t="s">
        <v>130</v>
      </c>
      <c r="B28" s="31">
        <v>136</v>
      </c>
      <c r="C28" s="31">
        <v>13</v>
      </c>
      <c r="D28" s="31">
        <v>108</v>
      </c>
      <c r="E28" s="31">
        <v>15</v>
      </c>
      <c r="F28" s="31" t="s">
        <v>1091</v>
      </c>
      <c r="G28" s="31">
        <v>9.5588235294117592</v>
      </c>
      <c r="H28" s="31">
        <v>79.411764705882305</v>
      </c>
      <c r="I28" s="31">
        <v>11.029411764705801</v>
      </c>
    </row>
    <row r="29" spans="1:9" x14ac:dyDescent="0.25">
      <c r="A29" t="s">
        <v>131</v>
      </c>
      <c r="B29" s="31">
        <v>127</v>
      </c>
      <c r="C29" s="31">
        <v>4</v>
      </c>
      <c r="D29" s="31">
        <v>100</v>
      </c>
      <c r="E29" s="31">
        <v>22</v>
      </c>
      <c r="F29" s="31">
        <v>1</v>
      </c>
      <c r="G29" s="31">
        <v>3.17460317460317</v>
      </c>
      <c r="H29" s="31">
        <v>79.365079365079296</v>
      </c>
      <c r="I29" s="31">
        <v>17.460317460317398</v>
      </c>
    </row>
    <row r="30" spans="1:9" x14ac:dyDescent="0.25">
      <c r="A30" t="s">
        <v>132</v>
      </c>
      <c r="B30" s="31">
        <v>3994</v>
      </c>
      <c r="C30" s="31">
        <v>361</v>
      </c>
      <c r="D30" s="31">
        <v>3134</v>
      </c>
      <c r="E30" s="31">
        <v>482</v>
      </c>
      <c r="F30" s="31">
        <v>17</v>
      </c>
      <c r="G30" s="31">
        <v>9.0771938647221493</v>
      </c>
      <c r="H30" s="31">
        <v>78.803117928086493</v>
      </c>
      <c r="I30" s="31">
        <v>12.119688207191301</v>
      </c>
    </row>
    <row r="31" spans="1:9" x14ac:dyDescent="0.25">
      <c r="A31" t="s">
        <v>133</v>
      </c>
      <c r="B31" s="31">
        <v>180</v>
      </c>
      <c r="C31" s="31">
        <v>12</v>
      </c>
      <c r="D31" s="31">
        <v>146</v>
      </c>
      <c r="E31" s="31">
        <v>22</v>
      </c>
      <c r="F31" s="31" t="s">
        <v>1091</v>
      </c>
      <c r="G31" s="31">
        <v>6.6666666666666599</v>
      </c>
      <c r="H31" s="31">
        <v>81.1111111111111</v>
      </c>
      <c r="I31" s="31">
        <v>12.2222222222222</v>
      </c>
    </row>
    <row r="32" spans="1:9" x14ac:dyDescent="0.25">
      <c r="A32" t="s">
        <v>134</v>
      </c>
      <c r="B32" s="31">
        <v>52971</v>
      </c>
      <c r="C32" s="31">
        <v>4653</v>
      </c>
      <c r="D32" s="31">
        <v>41856</v>
      </c>
      <c r="E32" s="31">
        <v>6295</v>
      </c>
      <c r="F32" s="31">
        <v>167</v>
      </c>
      <c r="G32" s="31">
        <v>8.8118324369365908</v>
      </c>
      <c r="H32" s="31">
        <v>79.266722218013697</v>
      </c>
      <c r="I32" s="31">
        <v>11.9214453450496</v>
      </c>
    </row>
    <row r="33" spans="1:9" x14ac:dyDescent="0.25">
      <c r="A33" t="s">
        <v>135</v>
      </c>
      <c r="B33" s="31">
        <v>177</v>
      </c>
      <c r="C33" s="31">
        <v>10</v>
      </c>
      <c r="D33" s="31">
        <v>134</v>
      </c>
      <c r="E33" s="31">
        <v>33</v>
      </c>
      <c r="F33" s="31" t="s">
        <v>1091</v>
      </c>
      <c r="G33" s="31">
        <v>5.6497175141242897</v>
      </c>
      <c r="H33" s="31">
        <v>75.706214689265494</v>
      </c>
      <c r="I33" s="31">
        <v>18.644067796610098</v>
      </c>
    </row>
    <row r="34" spans="1:9" x14ac:dyDescent="0.25">
      <c r="A34" t="s">
        <v>136</v>
      </c>
      <c r="B34" s="31">
        <v>3728</v>
      </c>
      <c r="C34" s="31">
        <v>267</v>
      </c>
      <c r="D34" s="31">
        <v>2931</v>
      </c>
      <c r="E34" s="31">
        <v>524</v>
      </c>
      <c r="F34" s="31">
        <v>6</v>
      </c>
      <c r="G34" s="31">
        <v>7.1735626007522804</v>
      </c>
      <c r="H34" s="31">
        <v>78.747984954325602</v>
      </c>
      <c r="I34" s="31">
        <v>14.078452444922</v>
      </c>
    </row>
    <row r="35" spans="1:9" x14ac:dyDescent="0.25">
      <c r="A35" t="s">
        <v>137</v>
      </c>
      <c r="B35" s="31">
        <v>1107</v>
      </c>
      <c r="C35" s="31">
        <v>85</v>
      </c>
      <c r="D35" s="31">
        <v>885</v>
      </c>
      <c r="E35" s="31">
        <v>137</v>
      </c>
      <c r="F35" s="31" t="s">
        <v>1091</v>
      </c>
      <c r="G35" s="31">
        <v>7.6784101174344999</v>
      </c>
      <c r="H35" s="31">
        <v>79.945799457994497</v>
      </c>
      <c r="I35" s="31">
        <v>12.3757904245709</v>
      </c>
    </row>
    <row r="36" spans="1:9" x14ac:dyDescent="0.25">
      <c r="A36" t="s">
        <v>138</v>
      </c>
      <c r="B36" s="31">
        <v>1443</v>
      </c>
      <c r="C36" s="31">
        <v>95</v>
      </c>
      <c r="D36" s="31">
        <v>1137</v>
      </c>
      <c r="E36" s="31">
        <v>208</v>
      </c>
      <c r="F36" s="31">
        <v>3</v>
      </c>
      <c r="G36" s="31">
        <v>6.5972222222222197</v>
      </c>
      <c r="H36" s="31">
        <v>78.9583333333333</v>
      </c>
      <c r="I36" s="31">
        <v>14.4444444444444</v>
      </c>
    </row>
    <row r="37" spans="1:9" x14ac:dyDescent="0.25">
      <c r="A37" t="s">
        <v>139</v>
      </c>
      <c r="B37" s="31">
        <v>3509</v>
      </c>
      <c r="C37" s="31">
        <v>323</v>
      </c>
      <c r="D37" s="31">
        <v>2722</v>
      </c>
      <c r="E37" s="31">
        <v>451</v>
      </c>
      <c r="F37" s="31">
        <v>13</v>
      </c>
      <c r="G37" s="31">
        <v>9.2391304347826004</v>
      </c>
      <c r="H37" s="31">
        <v>77.860411899313505</v>
      </c>
      <c r="I37" s="31">
        <v>12.900457665903801</v>
      </c>
    </row>
    <row r="38" spans="1:9" x14ac:dyDescent="0.25">
      <c r="A38" t="s">
        <v>140</v>
      </c>
      <c r="B38" s="31">
        <v>3216</v>
      </c>
      <c r="C38" s="31">
        <v>350</v>
      </c>
      <c r="D38" s="31">
        <v>2522</v>
      </c>
      <c r="E38" s="31">
        <v>339</v>
      </c>
      <c r="F38" s="31">
        <v>5</v>
      </c>
      <c r="G38" s="31">
        <v>10.9000311429461</v>
      </c>
      <c r="H38" s="31">
        <v>78.542510121457397</v>
      </c>
      <c r="I38" s="31">
        <v>10.557458735596301</v>
      </c>
    </row>
    <row r="39" spans="1:9" x14ac:dyDescent="0.25">
      <c r="A39" t="s">
        <v>141</v>
      </c>
      <c r="B39" s="31">
        <v>5952</v>
      </c>
      <c r="C39" s="31">
        <v>386</v>
      </c>
      <c r="D39" s="31">
        <v>4818</v>
      </c>
      <c r="E39" s="31">
        <v>743</v>
      </c>
      <c r="F39" s="31">
        <v>5</v>
      </c>
      <c r="G39" s="31">
        <v>6.4906675634773796</v>
      </c>
      <c r="H39" s="31">
        <v>81.015638136875694</v>
      </c>
      <c r="I39" s="31">
        <v>12.493694299646799</v>
      </c>
    </row>
    <row r="40" spans="1:9" x14ac:dyDescent="0.25">
      <c r="A40" t="s">
        <v>142</v>
      </c>
      <c r="B40" s="31">
        <v>15323</v>
      </c>
      <c r="C40" s="31">
        <v>1242</v>
      </c>
      <c r="D40" s="31">
        <v>11986</v>
      </c>
      <c r="E40" s="31">
        <v>1995</v>
      </c>
      <c r="F40" s="31">
        <v>100</v>
      </c>
      <c r="G40" s="31">
        <v>8.1587072193391492</v>
      </c>
      <c r="H40" s="31">
        <v>78.736122971818901</v>
      </c>
      <c r="I40" s="31">
        <v>13.105169808841801</v>
      </c>
    </row>
    <row r="41" spans="1:9" x14ac:dyDescent="0.25">
      <c r="A41" t="s">
        <v>143</v>
      </c>
      <c r="B41" s="31">
        <v>2261</v>
      </c>
      <c r="C41" s="31">
        <v>157</v>
      </c>
      <c r="D41" s="31">
        <v>1810</v>
      </c>
      <c r="E41" s="31">
        <v>290</v>
      </c>
      <c r="F41" s="31">
        <v>4</v>
      </c>
      <c r="G41" s="31">
        <v>6.9561364643331798</v>
      </c>
      <c r="H41" s="31">
        <v>80.194949047408002</v>
      </c>
      <c r="I41" s="31">
        <v>12.8489144882587</v>
      </c>
    </row>
    <row r="42" spans="1:9" x14ac:dyDescent="0.25">
      <c r="A42" t="s">
        <v>144</v>
      </c>
      <c r="B42" s="31">
        <v>4887</v>
      </c>
      <c r="C42" s="31">
        <v>459</v>
      </c>
      <c r="D42" s="31">
        <v>3845</v>
      </c>
      <c r="E42" s="31">
        <v>582</v>
      </c>
      <c r="F42" s="31">
        <v>1</v>
      </c>
      <c r="G42" s="31">
        <v>9.3941874744167002</v>
      </c>
      <c r="H42" s="31">
        <v>78.694228407695405</v>
      </c>
      <c r="I42" s="31">
        <v>11.9115841178878</v>
      </c>
    </row>
    <row r="43" spans="1:9" x14ac:dyDescent="0.25">
      <c r="A43" t="s">
        <v>145</v>
      </c>
      <c r="B43" s="31">
        <v>8933</v>
      </c>
      <c r="C43" s="31">
        <v>762</v>
      </c>
      <c r="D43" s="31">
        <v>7114</v>
      </c>
      <c r="E43" s="31">
        <v>1044</v>
      </c>
      <c r="F43" s="31">
        <v>13</v>
      </c>
      <c r="G43" s="31">
        <v>8.5426008968609803</v>
      </c>
      <c r="H43" s="31">
        <v>79.753363228699499</v>
      </c>
      <c r="I43" s="31">
        <v>11.7040358744394</v>
      </c>
    </row>
    <row r="44" spans="1:9" x14ac:dyDescent="0.25">
      <c r="A44" t="s">
        <v>146</v>
      </c>
      <c r="B44" s="31">
        <v>140</v>
      </c>
      <c r="C44" s="31">
        <v>3</v>
      </c>
      <c r="D44" s="31">
        <v>112</v>
      </c>
      <c r="E44" s="31">
        <v>25</v>
      </c>
      <c r="F44" s="31" t="s">
        <v>1091</v>
      </c>
      <c r="G44" s="31">
        <v>2.1428571428571401</v>
      </c>
      <c r="H44" s="31">
        <v>80</v>
      </c>
      <c r="I44" s="31">
        <v>17.857142857142801</v>
      </c>
    </row>
    <row r="45" spans="1:9" x14ac:dyDescent="0.25">
      <c r="A45" t="s">
        <v>147</v>
      </c>
      <c r="B45" s="31">
        <v>163</v>
      </c>
      <c r="C45" s="31">
        <v>4</v>
      </c>
      <c r="D45" s="31">
        <v>140</v>
      </c>
      <c r="E45" s="31">
        <v>19</v>
      </c>
      <c r="F45" s="31" t="s">
        <v>1091</v>
      </c>
      <c r="G45" s="31">
        <v>2.45398773006134</v>
      </c>
      <c r="H45" s="31">
        <v>85.889570552147205</v>
      </c>
      <c r="I45" s="31">
        <v>11.656441717791401</v>
      </c>
    </row>
    <row r="46" spans="1:9" x14ac:dyDescent="0.25">
      <c r="A46" t="s">
        <v>148</v>
      </c>
      <c r="B46" s="31">
        <v>3910</v>
      </c>
      <c r="C46" s="31">
        <v>325</v>
      </c>
      <c r="D46" s="31">
        <v>3156</v>
      </c>
      <c r="E46" s="31">
        <v>413</v>
      </c>
      <c r="F46" s="31">
        <v>16</v>
      </c>
      <c r="G46" s="31">
        <v>8.3461736004108893</v>
      </c>
      <c r="H46" s="31">
        <v>81.047765793528498</v>
      </c>
      <c r="I46" s="31">
        <v>10.6060606060606</v>
      </c>
    </row>
    <row r="47" spans="1:9" x14ac:dyDescent="0.25">
      <c r="A47" t="s">
        <v>149</v>
      </c>
      <c r="B47" s="31">
        <v>243</v>
      </c>
      <c r="C47" s="31">
        <v>13</v>
      </c>
      <c r="D47" s="31">
        <v>198</v>
      </c>
      <c r="E47" s="31">
        <v>31</v>
      </c>
      <c r="F47" s="31">
        <v>1</v>
      </c>
      <c r="G47" s="31">
        <v>5.3719008264462804</v>
      </c>
      <c r="H47" s="31">
        <v>81.818181818181799</v>
      </c>
      <c r="I47" s="31">
        <v>12.809917355371899</v>
      </c>
    </row>
    <row r="48" spans="1:9" x14ac:dyDescent="0.25">
      <c r="A48" t="s">
        <v>150</v>
      </c>
      <c r="B48" s="31">
        <v>54982</v>
      </c>
      <c r="C48" s="31">
        <v>4479</v>
      </c>
      <c r="D48" s="31">
        <v>43513</v>
      </c>
      <c r="E48" s="31">
        <v>6822</v>
      </c>
      <c r="F48" s="31">
        <v>168</v>
      </c>
      <c r="G48" s="31">
        <v>8.1712701134746606</v>
      </c>
      <c r="H48" s="31">
        <v>79.383004341956394</v>
      </c>
      <c r="I48" s="31">
        <v>12.4457255445689</v>
      </c>
    </row>
    <row r="49" spans="1:9" x14ac:dyDescent="0.25">
      <c r="A49" t="s">
        <v>151</v>
      </c>
      <c r="B49" s="31">
        <v>167</v>
      </c>
      <c r="C49" s="31">
        <v>8</v>
      </c>
      <c r="D49" s="31">
        <v>137</v>
      </c>
      <c r="E49" s="31">
        <v>21</v>
      </c>
      <c r="F49" s="31">
        <v>1</v>
      </c>
      <c r="G49" s="31">
        <v>4.81927710843373</v>
      </c>
      <c r="H49" s="31">
        <v>82.530120481927696</v>
      </c>
      <c r="I49" s="31">
        <v>12.6506024096385</v>
      </c>
    </row>
    <row r="50" spans="1:9" x14ac:dyDescent="0.25">
      <c r="A50" t="s">
        <v>152</v>
      </c>
      <c r="B50" s="31">
        <v>3801</v>
      </c>
      <c r="C50" s="31">
        <v>259</v>
      </c>
      <c r="D50" s="31">
        <v>3007</v>
      </c>
      <c r="E50" s="31">
        <v>525</v>
      </c>
      <c r="F50" s="31">
        <v>10</v>
      </c>
      <c r="G50" s="31">
        <v>6.8319704563439698</v>
      </c>
      <c r="H50" s="31">
        <v>79.319440780796597</v>
      </c>
      <c r="I50" s="31">
        <v>13.8485887628594</v>
      </c>
    </row>
    <row r="51" spans="1:9" x14ac:dyDescent="0.25">
      <c r="A51" t="s">
        <v>153</v>
      </c>
      <c r="B51" s="31">
        <v>1141</v>
      </c>
      <c r="C51" s="31">
        <v>85</v>
      </c>
      <c r="D51" s="31">
        <v>909</v>
      </c>
      <c r="E51" s="31">
        <v>145</v>
      </c>
      <c r="F51" s="31">
        <v>2</v>
      </c>
      <c r="G51" s="31">
        <v>7.4626865671641696</v>
      </c>
      <c r="H51" s="31">
        <v>79.8068481123792</v>
      </c>
      <c r="I51" s="31">
        <v>12.730465320456499</v>
      </c>
    </row>
    <row r="52" spans="1:9" x14ac:dyDescent="0.25">
      <c r="A52" t="s">
        <v>154</v>
      </c>
      <c r="B52" s="31">
        <v>1455</v>
      </c>
      <c r="C52" s="31">
        <v>91</v>
      </c>
      <c r="D52" s="31">
        <v>1167</v>
      </c>
      <c r="E52" s="31">
        <v>195</v>
      </c>
      <c r="F52" s="31">
        <v>2</v>
      </c>
      <c r="G52" s="31">
        <v>6.2629043358568399</v>
      </c>
      <c r="H52" s="31">
        <v>80.316586373021295</v>
      </c>
      <c r="I52" s="31">
        <v>13.4205092911218</v>
      </c>
    </row>
    <row r="53" spans="1:9" x14ac:dyDescent="0.25">
      <c r="A53" t="s">
        <v>155</v>
      </c>
      <c r="B53" s="31">
        <v>3707</v>
      </c>
      <c r="C53" s="31">
        <v>318</v>
      </c>
      <c r="D53" s="31">
        <v>2918</v>
      </c>
      <c r="E53" s="31">
        <v>442</v>
      </c>
      <c r="F53" s="31">
        <v>29</v>
      </c>
      <c r="G53" s="31">
        <v>8.6460032626427399</v>
      </c>
      <c r="H53" s="31">
        <v>79.336595976073895</v>
      </c>
      <c r="I53" s="31">
        <v>12.0174007612833</v>
      </c>
    </row>
    <row r="54" spans="1:9" x14ac:dyDescent="0.25">
      <c r="A54" t="s">
        <v>156</v>
      </c>
      <c r="B54" s="31">
        <v>3312</v>
      </c>
      <c r="C54" s="31">
        <v>311</v>
      </c>
      <c r="D54" s="31">
        <v>2636</v>
      </c>
      <c r="E54" s="31">
        <v>354</v>
      </c>
      <c r="F54" s="31">
        <v>11</v>
      </c>
      <c r="G54" s="31">
        <v>9.4213874583459507</v>
      </c>
      <c r="H54" s="31">
        <v>79.8545895183277</v>
      </c>
      <c r="I54" s="31">
        <v>10.7240230233262</v>
      </c>
    </row>
    <row r="55" spans="1:9" x14ac:dyDescent="0.25">
      <c r="A55" t="s">
        <v>157</v>
      </c>
      <c r="B55" s="31">
        <v>6136</v>
      </c>
      <c r="C55" s="31">
        <v>474</v>
      </c>
      <c r="D55" s="31">
        <v>4901</v>
      </c>
      <c r="E55" s="31">
        <v>741</v>
      </c>
      <c r="F55" s="31">
        <v>20</v>
      </c>
      <c r="G55" s="31">
        <v>7.75016350555918</v>
      </c>
      <c r="H55" s="31">
        <v>80.134074558534905</v>
      </c>
      <c r="I55" s="31">
        <v>12.1157619359058</v>
      </c>
    </row>
    <row r="56" spans="1:9" x14ac:dyDescent="0.25">
      <c r="A56" t="s">
        <v>158</v>
      </c>
      <c r="B56" s="31">
        <v>16150</v>
      </c>
      <c r="C56" s="31">
        <v>1352</v>
      </c>
      <c r="D56" s="31">
        <v>12750</v>
      </c>
      <c r="E56" s="31">
        <v>1968</v>
      </c>
      <c r="F56" s="31">
        <v>80</v>
      </c>
      <c r="G56" s="31">
        <v>8.4131922837585496</v>
      </c>
      <c r="H56" s="31">
        <v>79.3403858120721</v>
      </c>
      <c r="I56" s="31">
        <v>12.2464219041692</v>
      </c>
    </row>
    <row r="57" spans="1:9" x14ac:dyDescent="0.25">
      <c r="A57" t="s">
        <v>159</v>
      </c>
      <c r="B57" s="31">
        <v>2418</v>
      </c>
      <c r="C57" s="31">
        <v>152</v>
      </c>
      <c r="D57" s="31">
        <v>1975</v>
      </c>
      <c r="E57" s="31">
        <v>289</v>
      </c>
      <c r="F57" s="31">
        <v>2</v>
      </c>
      <c r="G57" s="31">
        <v>6.29139072847682</v>
      </c>
      <c r="H57" s="31">
        <v>81.746688741721798</v>
      </c>
      <c r="I57" s="31">
        <v>11.961920529801301</v>
      </c>
    </row>
    <row r="58" spans="1:9" x14ac:dyDescent="0.25">
      <c r="A58" t="s">
        <v>160</v>
      </c>
      <c r="B58" s="31">
        <v>4846</v>
      </c>
      <c r="C58" s="31">
        <v>398</v>
      </c>
      <c r="D58" s="31">
        <v>3828</v>
      </c>
      <c r="E58" s="31">
        <v>606</v>
      </c>
      <c r="F58" s="31">
        <v>14</v>
      </c>
      <c r="G58" s="31">
        <v>8.2367549668874105</v>
      </c>
      <c r="H58" s="31">
        <v>79.221854304635698</v>
      </c>
      <c r="I58" s="31">
        <v>12.5413907284768</v>
      </c>
    </row>
    <row r="59" spans="1:9" x14ac:dyDescent="0.25">
      <c r="A59" t="s">
        <v>161</v>
      </c>
      <c r="B59" s="31">
        <v>9690</v>
      </c>
      <c r="C59" s="31">
        <v>780</v>
      </c>
      <c r="D59" s="31">
        <v>7784</v>
      </c>
      <c r="E59" s="31">
        <v>1102</v>
      </c>
      <c r="F59" s="31">
        <v>24</v>
      </c>
      <c r="G59" s="31">
        <v>8.0695220360024802</v>
      </c>
      <c r="H59" s="31">
        <v>80.529691702875994</v>
      </c>
      <c r="I59" s="31">
        <v>11.4007862611214</v>
      </c>
    </row>
    <row r="60" spans="1:9" x14ac:dyDescent="0.25">
      <c r="A60" t="s">
        <v>162</v>
      </c>
      <c r="B60" s="31">
        <v>133</v>
      </c>
      <c r="C60" s="31">
        <v>6</v>
      </c>
      <c r="D60" s="31">
        <v>108</v>
      </c>
      <c r="E60" s="31">
        <v>18</v>
      </c>
      <c r="F60" s="31">
        <v>1</v>
      </c>
      <c r="G60" s="31">
        <v>4.5454545454545396</v>
      </c>
      <c r="H60" s="31">
        <v>81.818181818181799</v>
      </c>
      <c r="I60" s="31">
        <v>13.636363636363599</v>
      </c>
    </row>
    <row r="61" spans="1:9" x14ac:dyDescent="0.25">
      <c r="A61" t="s">
        <v>163</v>
      </c>
      <c r="B61" s="31">
        <v>131</v>
      </c>
      <c r="C61" s="31">
        <v>7</v>
      </c>
      <c r="D61" s="31">
        <v>113</v>
      </c>
      <c r="E61" s="31">
        <v>11</v>
      </c>
      <c r="F61" s="31" t="s">
        <v>1091</v>
      </c>
      <c r="G61" s="31">
        <v>5.3435114503816701</v>
      </c>
      <c r="H61" s="31">
        <v>86.259541984732806</v>
      </c>
      <c r="I61" s="31">
        <v>8.3969465648854893</v>
      </c>
    </row>
    <row r="62" spans="1:9" x14ac:dyDescent="0.25">
      <c r="A62" t="s">
        <v>164</v>
      </c>
      <c r="B62" s="31">
        <v>4706</v>
      </c>
      <c r="C62" s="31">
        <v>405</v>
      </c>
      <c r="D62" s="31">
        <v>3751</v>
      </c>
      <c r="E62" s="31">
        <v>528</v>
      </c>
      <c r="F62" s="31">
        <v>22</v>
      </c>
      <c r="G62" s="31">
        <v>8.6464560204953003</v>
      </c>
      <c r="H62" s="31">
        <v>80.081127241673698</v>
      </c>
      <c r="I62" s="31">
        <v>11.2724167378309</v>
      </c>
    </row>
    <row r="63" spans="1:9" x14ac:dyDescent="0.25">
      <c r="A63" t="s">
        <v>165</v>
      </c>
      <c r="B63" s="31">
        <v>221</v>
      </c>
      <c r="C63" s="31">
        <v>11</v>
      </c>
      <c r="D63" s="31">
        <v>173</v>
      </c>
      <c r="E63" s="31">
        <v>37</v>
      </c>
      <c r="F63" s="31" t="s">
        <v>1091</v>
      </c>
      <c r="G63" s="31">
        <v>4.9773755656108598</v>
      </c>
      <c r="H63" s="31">
        <v>78.280542986425303</v>
      </c>
      <c r="I63" s="31">
        <v>16.742081447963798</v>
      </c>
    </row>
    <row r="64" spans="1:9" x14ac:dyDescent="0.25">
      <c r="A64" t="s">
        <v>166</v>
      </c>
      <c r="B64" s="31">
        <v>57983</v>
      </c>
      <c r="C64" s="31">
        <v>4654</v>
      </c>
      <c r="D64" s="31">
        <v>46125</v>
      </c>
      <c r="E64" s="31">
        <v>6987</v>
      </c>
      <c r="F64" s="31">
        <v>217</v>
      </c>
      <c r="G64" s="31">
        <v>8.0566423155489293</v>
      </c>
      <c r="H64" s="31">
        <v>79.848007478447499</v>
      </c>
      <c r="I64" s="31">
        <v>12.0953502060035</v>
      </c>
    </row>
    <row r="65" spans="1:9" x14ac:dyDescent="0.25">
      <c r="A65" t="s">
        <v>167</v>
      </c>
      <c r="B65" s="31">
        <v>136</v>
      </c>
      <c r="C65" s="31">
        <v>5</v>
      </c>
      <c r="D65" s="31">
        <v>105</v>
      </c>
      <c r="E65" s="31">
        <v>26</v>
      </c>
      <c r="F65" s="31" t="s">
        <v>1091</v>
      </c>
      <c r="G65" s="31">
        <v>3.6764705882352899</v>
      </c>
      <c r="H65" s="31">
        <v>77.205882352941103</v>
      </c>
      <c r="I65" s="31">
        <v>19.117647058823501</v>
      </c>
    </row>
    <row r="66" spans="1:9" x14ac:dyDescent="0.25">
      <c r="A66" t="s">
        <v>168</v>
      </c>
      <c r="B66" s="31">
        <v>3805</v>
      </c>
      <c r="C66" s="31">
        <v>288</v>
      </c>
      <c r="D66" s="31">
        <v>2962</v>
      </c>
      <c r="E66" s="31">
        <v>548</v>
      </c>
      <c r="F66" s="31">
        <v>7</v>
      </c>
      <c r="G66" s="31">
        <v>7.5829383886255899</v>
      </c>
      <c r="H66" s="31">
        <v>77.988414955239605</v>
      </c>
      <c r="I66" s="31">
        <v>14.4286466561348</v>
      </c>
    </row>
    <row r="67" spans="1:9" x14ac:dyDescent="0.25">
      <c r="A67" t="s">
        <v>169</v>
      </c>
      <c r="B67" s="31">
        <v>1196</v>
      </c>
      <c r="C67" s="31">
        <v>105</v>
      </c>
      <c r="D67" s="31">
        <v>940</v>
      </c>
      <c r="E67" s="31">
        <v>151</v>
      </c>
      <c r="F67" s="31" t="s">
        <v>1091</v>
      </c>
      <c r="G67" s="31">
        <v>8.7792642140468207</v>
      </c>
      <c r="H67" s="31">
        <v>78.595317725752494</v>
      </c>
      <c r="I67" s="31">
        <v>12.6254180602006</v>
      </c>
    </row>
    <row r="68" spans="1:9" x14ac:dyDescent="0.25">
      <c r="A68" t="s">
        <v>170</v>
      </c>
      <c r="B68" s="31">
        <v>1398</v>
      </c>
      <c r="C68" s="31">
        <v>75</v>
      </c>
      <c r="D68" s="31">
        <v>1118</v>
      </c>
      <c r="E68" s="31">
        <v>202</v>
      </c>
      <c r="F68" s="31">
        <v>3</v>
      </c>
      <c r="G68" s="31">
        <v>5.3763440860214997</v>
      </c>
      <c r="H68" s="31">
        <v>80.1433691756272</v>
      </c>
      <c r="I68" s="31">
        <v>14.4802867383512</v>
      </c>
    </row>
    <row r="69" spans="1:9" x14ac:dyDescent="0.25">
      <c r="A69" t="s">
        <v>171</v>
      </c>
      <c r="B69" s="31">
        <v>3844</v>
      </c>
      <c r="C69" s="31">
        <v>399</v>
      </c>
      <c r="D69" s="31">
        <v>2927</v>
      </c>
      <c r="E69" s="31">
        <v>463</v>
      </c>
      <c r="F69" s="31">
        <v>55</v>
      </c>
      <c r="G69" s="31">
        <v>10.5304829770387</v>
      </c>
      <c r="H69" s="31">
        <v>77.249934019530201</v>
      </c>
      <c r="I69" s="31">
        <v>12.2195830034309</v>
      </c>
    </row>
    <row r="70" spans="1:9" x14ac:dyDescent="0.25">
      <c r="A70" t="s">
        <v>172</v>
      </c>
      <c r="B70" s="31">
        <v>3272</v>
      </c>
      <c r="C70" s="31">
        <v>313</v>
      </c>
      <c r="D70" s="31">
        <v>2586</v>
      </c>
      <c r="E70" s="31">
        <v>365</v>
      </c>
      <c r="F70" s="31">
        <v>8</v>
      </c>
      <c r="G70" s="31">
        <v>9.5894607843137205</v>
      </c>
      <c r="H70" s="31">
        <v>79.227941176470495</v>
      </c>
      <c r="I70" s="31">
        <v>11.1825980392156</v>
      </c>
    </row>
    <row r="71" spans="1:9" x14ac:dyDescent="0.25">
      <c r="A71" t="s">
        <v>173</v>
      </c>
      <c r="B71" s="31">
        <v>6297</v>
      </c>
      <c r="C71" s="31">
        <v>471</v>
      </c>
      <c r="D71" s="31">
        <v>5054</v>
      </c>
      <c r="E71" s="31">
        <v>754</v>
      </c>
      <c r="F71" s="31">
        <v>18</v>
      </c>
      <c r="G71" s="31">
        <v>7.5011944577161902</v>
      </c>
      <c r="H71" s="31">
        <v>80.4905239687848</v>
      </c>
      <c r="I71" s="31">
        <v>12.0082815734989</v>
      </c>
    </row>
    <row r="72" spans="1:9" x14ac:dyDescent="0.25">
      <c r="A72" t="s">
        <v>174</v>
      </c>
      <c r="B72" s="31">
        <v>16142</v>
      </c>
      <c r="C72" s="31">
        <v>1192</v>
      </c>
      <c r="D72" s="31">
        <v>12843</v>
      </c>
      <c r="E72" s="31">
        <v>2013</v>
      </c>
      <c r="F72" s="31">
        <v>94</v>
      </c>
      <c r="G72" s="31">
        <v>7.4277168494516399</v>
      </c>
      <c r="H72" s="31">
        <v>80.028664007976005</v>
      </c>
      <c r="I72" s="31">
        <v>12.543619142572201</v>
      </c>
    </row>
    <row r="73" spans="1:9" x14ac:dyDescent="0.25">
      <c r="A73" t="s">
        <v>175</v>
      </c>
      <c r="B73" s="31">
        <v>2592</v>
      </c>
      <c r="C73" s="31">
        <v>196</v>
      </c>
      <c r="D73" s="31">
        <v>2086</v>
      </c>
      <c r="E73" s="31">
        <v>310</v>
      </c>
      <c r="F73" s="31" t="s">
        <v>1091</v>
      </c>
      <c r="G73" s="31">
        <v>7.5617283950617198</v>
      </c>
      <c r="H73" s="31">
        <v>80.478395061728307</v>
      </c>
      <c r="I73" s="31">
        <v>11.9598765432098</v>
      </c>
    </row>
    <row r="74" spans="1:9" x14ac:dyDescent="0.25">
      <c r="A74" t="s">
        <v>176</v>
      </c>
      <c r="B74" s="31">
        <v>4939</v>
      </c>
      <c r="C74" s="31">
        <v>425</v>
      </c>
      <c r="D74" s="31">
        <v>3910</v>
      </c>
      <c r="E74" s="31">
        <v>599</v>
      </c>
      <c r="F74" s="31">
        <v>5</v>
      </c>
      <c r="G74" s="31">
        <v>8.6137008512363202</v>
      </c>
      <c r="H74" s="31">
        <v>79.246047831374099</v>
      </c>
      <c r="I74" s="31">
        <v>12.140251317389501</v>
      </c>
    </row>
    <row r="75" spans="1:9" x14ac:dyDescent="0.25">
      <c r="A75" t="s">
        <v>177</v>
      </c>
      <c r="B75" s="31">
        <v>9745</v>
      </c>
      <c r="C75" s="31">
        <v>821</v>
      </c>
      <c r="D75" s="31">
        <v>7632</v>
      </c>
      <c r="E75" s="31">
        <v>1233</v>
      </c>
      <c r="F75" s="31">
        <v>59</v>
      </c>
      <c r="G75" s="31">
        <v>8.4761511459838896</v>
      </c>
      <c r="H75" s="31">
        <v>78.794135866198602</v>
      </c>
      <c r="I75" s="31">
        <v>12.7297129878174</v>
      </c>
    </row>
    <row r="76" spans="1:9" x14ac:dyDescent="0.25">
      <c r="A76" t="s">
        <v>178</v>
      </c>
      <c r="B76" s="31">
        <v>143</v>
      </c>
      <c r="C76" s="31">
        <v>5</v>
      </c>
      <c r="D76" s="31">
        <v>116</v>
      </c>
      <c r="E76" s="31">
        <v>22</v>
      </c>
      <c r="F76" s="31" t="s">
        <v>1091</v>
      </c>
      <c r="G76" s="31">
        <v>3.49650349650349</v>
      </c>
      <c r="H76" s="31">
        <v>81.118881118881106</v>
      </c>
      <c r="I76" s="31">
        <v>15.3846153846153</v>
      </c>
    </row>
    <row r="77" spans="1:9" x14ac:dyDescent="0.25">
      <c r="A77" t="s">
        <v>179</v>
      </c>
      <c r="B77" s="31">
        <v>143</v>
      </c>
      <c r="C77" s="31">
        <v>11</v>
      </c>
      <c r="D77" s="31">
        <v>109</v>
      </c>
      <c r="E77" s="31">
        <v>23</v>
      </c>
      <c r="F77" s="31" t="s">
        <v>1091</v>
      </c>
      <c r="G77" s="31">
        <v>7.6923076923076898</v>
      </c>
      <c r="H77" s="31">
        <v>76.223776223776198</v>
      </c>
      <c r="I77" s="31">
        <v>16.083916083916002</v>
      </c>
    </row>
    <row r="78" spans="1:9" x14ac:dyDescent="0.25">
      <c r="A78" t="s">
        <v>180</v>
      </c>
      <c r="B78" s="31">
        <v>4664</v>
      </c>
      <c r="C78" s="31">
        <v>347</v>
      </c>
      <c r="D78" s="31">
        <v>3706</v>
      </c>
      <c r="E78" s="31">
        <v>602</v>
      </c>
      <c r="F78" s="31">
        <v>9</v>
      </c>
      <c r="G78" s="31">
        <v>7.4543501611170697</v>
      </c>
      <c r="H78" s="31">
        <v>79.613319011815193</v>
      </c>
      <c r="I78" s="31">
        <v>12.932330827067601</v>
      </c>
    </row>
    <row r="79" spans="1:9" x14ac:dyDescent="0.25">
      <c r="A79" t="s">
        <v>181</v>
      </c>
      <c r="B79" s="31">
        <v>207</v>
      </c>
      <c r="C79" s="31">
        <v>16</v>
      </c>
      <c r="D79" s="31">
        <v>156</v>
      </c>
      <c r="E79" s="31">
        <v>35</v>
      </c>
      <c r="F79" s="31" t="s">
        <v>1091</v>
      </c>
      <c r="G79" s="31">
        <v>7.7294685990338099</v>
      </c>
      <c r="H79" s="31">
        <v>75.362318840579704</v>
      </c>
      <c r="I79" s="31">
        <v>16.908212560386399</v>
      </c>
    </row>
    <row r="80" spans="1:9" x14ac:dyDescent="0.25">
      <c r="A80" t="s">
        <v>182</v>
      </c>
      <c r="B80" s="31">
        <v>58525</v>
      </c>
      <c r="C80" s="31">
        <v>4669</v>
      </c>
      <c r="D80" s="31">
        <v>46259</v>
      </c>
      <c r="E80" s="31">
        <v>7338</v>
      </c>
      <c r="F80" s="31">
        <v>259</v>
      </c>
      <c r="G80" s="31">
        <v>8.0132495795146301</v>
      </c>
      <c r="H80" s="31">
        <v>79.392784814471497</v>
      </c>
      <c r="I80" s="31">
        <v>12.5939656060137</v>
      </c>
    </row>
    <row r="81" spans="1:9" x14ac:dyDescent="0.25">
      <c r="A81" t="s">
        <v>397</v>
      </c>
      <c r="B81" s="31">
        <v>138</v>
      </c>
      <c r="C81" s="31">
        <v>5</v>
      </c>
      <c r="D81" s="31">
        <v>114</v>
      </c>
      <c r="E81" s="31">
        <v>18</v>
      </c>
      <c r="F81" s="31">
        <v>1</v>
      </c>
      <c r="G81" s="31">
        <v>3.6496350364963499</v>
      </c>
      <c r="H81" s="31">
        <v>83.211678832116704</v>
      </c>
      <c r="I81" s="31">
        <v>13.1386861313868</v>
      </c>
    </row>
    <row r="82" spans="1:9" x14ac:dyDescent="0.25">
      <c r="A82" t="s">
        <v>183</v>
      </c>
      <c r="B82" s="31">
        <v>3735</v>
      </c>
      <c r="C82" s="31">
        <v>287</v>
      </c>
      <c r="D82" s="31">
        <v>2972</v>
      </c>
      <c r="E82" s="31">
        <v>469</v>
      </c>
      <c r="F82" s="31">
        <v>7</v>
      </c>
      <c r="G82" s="31">
        <v>7.6984978540772504</v>
      </c>
      <c r="H82" s="31">
        <v>79.7210300429184</v>
      </c>
      <c r="I82" s="31">
        <v>12.580472103004199</v>
      </c>
    </row>
    <row r="83" spans="1:9" x14ac:dyDescent="0.25">
      <c r="A83" t="s">
        <v>184</v>
      </c>
      <c r="B83" s="31">
        <v>1214</v>
      </c>
      <c r="C83" s="31">
        <v>80</v>
      </c>
      <c r="D83" s="31">
        <v>960</v>
      </c>
      <c r="E83" s="31">
        <v>174</v>
      </c>
      <c r="F83" s="31" t="s">
        <v>1091</v>
      </c>
      <c r="G83" s="31">
        <v>6.5897858319604596</v>
      </c>
      <c r="H83" s="31">
        <v>79.077429983525505</v>
      </c>
      <c r="I83" s="31">
        <v>14.332784184514001</v>
      </c>
    </row>
    <row r="84" spans="1:9" x14ac:dyDescent="0.25">
      <c r="A84" t="s">
        <v>185</v>
      </c>
      <c r="B84" s="31">
        <v>1457</v>
      </c>
      <c r="C84" s="31">
        <v>95</v>
      </c>
      <c r="D84" s="31">
        <v>1154</v>
      </c>
      <c r="E84" s="31">
        <v>208</v>
      </c>
      <c r="F84" s="31" t="s">
        <v>1091</v>
      </c>
      <c r="G84" s="31">
        <v>6.5202470830473498</v>
      </c>
      <c r="H84" s="31">
        <v>79.203843514070002</v>
      </c>
      <c r="I84" s="31">
        <v>14.275909402882601</v>
      </c>
    </row>
    <row r="85" spans="1:9" x14ac:dyDescent="0.25">
      <c r="A85" t="s">
        <v>186</v>
      </c>
      <c r="B85" s="31">
        <v>3793</v>
      </c>
      <c r="C85" s="31">
        <v>338</v>
      </c>
      <c r="D85" s="31">
        <v>3006</v>
      </c>
      <c r="E85" s="31">
        <v>409</v>
      </c>
      <c r="F85" s="31">
        <v>40</v>
      </c>
      <c r="G85" s="31">
        <v>9.0061284305888591</v>
      </c>
      <c r="H85" s="31">
        <v>80.095923261390894</v>
      </c>
      <c r="I85" s="31">
        <v>10.897948308020201</v>
      </c>
    </row>
    <row r="86" spans="1:9" x14ac:dyDescent="0.25">
      <c r="A86" t="s">
        <v>187</v>
      </c>
      <c r="B86" s="31">
        <v>3339</v>
      </c>
      <c r="C86" s="31">
        <v>255</v>
      </c>
      <c r="D86" s="31">
        <v>2653</v>
      </c>
      <c r="E86" s="31">
        <v>429</v>
      </c>
      <c r="F86" s="31">
        <v>2</v>
      </c>
      <c r="G86" s="31">
        <v>7.6415942463290296</v>
      </c>
      <c r="H86" s="31">
        <v>79.502547198082098</v>
      </c>
      <c r="I86" s="31">
        <v>12.855858555588799</v>
      </c>
    </row>
    <row r="87" spans="1:9" x14ac:dyDescent="0.25">
      <c r="A87" t="s">
        <v>188</v>
      </c>
      <c r="B87" s="31">
        <v>6441</v>
      </c>
      <c r="C87" s="31">
        <v>465</v>
      </c>
      <c r="D87" s="31">
        <v>5156</v>
      </c>
      <c r="E87" s="31">
        <v>801</v>
      </c>
      <c r="F87" s="31">
        <v>19</v>
      </c>
      <c r="G87" s="31">
        <v>7.2407349735284896</v>
      </c>
      <c r="H87" s="31">
        <v>80.286515104328799</v>
      </c>
      <c r="I87" s="31">
        <v>12.472749922142601</v>
      </c>
    </row>
    <row r="88" spans="1:9" x14ac:dyDescent="0.25">
      <c r="A88" t="s">
        <v>189</v>
      </c>
      <c r="B88" s="31">
        <v>16166</v>
      </c>
      <c r="C88" s="31">
        <v>1235</v>
      </c>
      <c r="D88" s="31">
        <v>12783</v>
      </c>
      <c r="E88" s="31">
        <v>2062</v>
      </c>
      <c r="F88" s="31">
        <v>86</v>
      </c>
      <c r="G88" s="31">
        <v>7.6803482587064602</v>
      </c>
      <c r="H88" s="31">
        <v>79.496268656716396</v>
      </c>
      <c r="I88" s="31">
        <v>12.823383084577101</v>
      </c>
    </row>
    <row r="89" spans="1:9" x14ac:dyDescent="0.25">
      <c r="A89" t="s">
        <v>190</v>
      </c>
      <c r="B89" s="31">
        <v>2435</v>
      </c>
      <c r="C89" s="31">
        <v>180</v>
      </c>
      <c r="D89" s="31">
        <v>1947</v>
      </c>
      <c r="E89" s="31">
        <v>308</v>
      </c>
      <c r="F89" s="31" t="s">
        <v>1091</v>
      </c>
      <c r="G89" s="31">
        <v>7.3921971252566703</v>
      </c>
      <c r="H89" s="31">
        <v>79.958932238193</v>
      </c>
      <c r="I89" s="31">
        <v>12.648870636550299</v>
      </c>
    </row>
    <row r="90" spans="1:9" x14ac:dyDescent="0.25">
      <c r="A90" t="s">
        <v>191</v>
      </c>
      <c r="B90" s="31">
        <v>4781</v>
      </c>
      <c r="C90" s="31">
        <v>403</v>
      </c>
      <c r="D90" s="31">
        <v>3769</v>
      </c>
      <c r="E90" s="31">
        <v>605</v>
      </c>
      <c r="F90" s="31">
        <v>4</v>
      </c>
      <c r="G90" s="31">
        <v>8.4362570651036197</v>
      </c>
      <c r="H90" s="31">
        <v>78.898890517060906</v>
      </c>
      <c r="I90" s="31">
        <v>12.6648524178354</v>
      </c>
    </row>
    <row r="91" spans="1:9" x14ac:dyDescent="0.25">
      <c r="A91" t="s">
        <v>192</v>
      </c>
      <c r="B91" s="31">
        <v>9495</v>
      </c>
      <c r="C91" s="31">
        <v>791</v>
      </c>
      <c r="D91" s="31">
        <v>7594</v>
      </c>
      <c r="E91" s="31">
        <v>1090</v>
      </c>
      <c r="F91" s="31">
        <v>20</v>
      </c>
      <c r="G91" s="31">
        <v>8.3482849604221592</v>
      </c>
      <c r="H91" s="31">
        <v>80.147757255936597</v>
      </c>
      <c r="I91" s="31">
        <v>11.5039577836411</v>
      </c>
    </row>
    <row r="92" spans="1:9" x14ac:dyDescent="0.25">
      <c r="A92" t="s">
        <v>193</v>
      </c>
      <c r="B92" s="31">
        <v>128</v>
      </c>
      <c r="C92" s="31">
        <v>2</v>
      </c>
      <c r="D92" s="31">
        <v>108</v>
      </c>
      <c r="E92" s="31">
        <v>18</v>
      </c>
      <c r="F92" s="31" t="s">
        <v>1091</v>
      </c>
      <c r="G92" s="31">
        <v>1.5625</v>
      </c>
      <c r="H92" s="31">
        <v>84.375</v>
      </c>
      <c r="I92" s="31">
        <v>14.0625</v>
      </c>
    </row>
    <row r="93" spans="1:9" x14ac:dyDescent="0.25">
      <c r="A93" t="s">
        <v>194</v>
      </c>
      <c r="B93" s="31">
        <v>157</v>
      </c>
      <c r="C93" s="31">
        <v>5</v>
      </c>
      <c r="D93" s="31">
        <v>135</v>
      </c>
      <c r="E93" s="31">
        <v>17</v>
      </c>
      <c r="F93" s="31" t="s">
        <v>1091</v>
      </c>
      <c r="G93" s="31">
        <v>3.1847133757961701</v>
      </c>
      <c r="H93" s="31">
        <v>85.987261146496806</v>
      </c>
      <c r="I93" s="31">
        <v>10.828025477707</v>
      </c>
    </row>
    <row r="94" spans="1:9" x14ac:dyDescent="0.25">
      <c r="A94" t="s">
        <v>195</v>
      </c>
      <c r="B94" s="31">
        <v>4665</v>
      </c>
      <c r="C94" s="31">
        <v>358</v>
      </c>
      <c r="D94" s="31">
        <v>3721</v>
      </c>
      <c r="E94" s="31">
        <v>578</v>
      </c>
      <c r="F94" s="31">
        <v>8</v>
      </c>
      <c r="G94" s="31">
        <v>7.6873523727721702</v>
      </c>
      <c r="H94" s="31">
        <v>79.901223963925204</v>
      </c>
      <c r="I94" s="31">
        <v>12.4114236633025</v>
      </c>
    </row>
    <row r="95" spans="1:9" x14ac:dyDescent="0.25">
      <c r="A95" t="s">
        <v>196</v>
      </c>
      <c r="B95" s="31">
        <v>185</v>
      </c>
      <c r="C95" s="31">
        <v>13</v>
      </c>
      <c r="D95" s="31">
        <v>145</v>
      </c>
      <c r="E95" s="31">
        <v>27</v>
      </c>
      <c r="F95" s="31" t="s">
        <v>1091</v>
      </c>
      <c r="G95" s="31">
        <v>7.0270270270270201</v>
      </c>
      <c r="H95" s="31">
        <v>78.378378378378301</v>
      </c>
      <c r="I95" s="31">
        <v>14.594594594594501</v>
      </c>
    </row>
    <row r="96" spans="1:9" x14ac:dyDescent="0.25">
      <c r="A96" t="s">
        <v>197</v>
      </c>
      <c r="B96" s="31">
        <v>58066</v>
      </c>
      <c r="C96" s="31">
        <v>4513</v>
      </c>
      <c r="D96" s="31">
        <v>46160</v>
      </c>
      <c r="E96" s="31">
        <v>7207</v>
      </c>
      <c r="F96" s="31">
        <v>186</v>
      </c>
      <c r="G96" s="31">
        <v>7.7971665514858302</v>
      </c>
      <c r="H96" s="31">
        <v>79.751209398756004</v>
      </c>
      <c r="I96" s="31">
        <v>12.451624049758101</v>
      </c>
    </row>
    <row r="97" spans="1:9" x14ac:dyDescent="0.25">
      <c r="A97" t="s">
        <v>398</v>
      </c>
      <c r="B97" s="31">
        <v>75</v>
      </c>
      <c r="C97" s="31">
        <v>6</v>
      </c>
      <c r="D97" s="31">
        <v>57</v>
      </c>
      <c r="E97" s="31">
        <v>12</v>
      </c>
      <c r="F97" s="31" t="s">
        <v>1091</v>
      </c>
      <c r="G97" s="31">
        <v>8</v>
      </c>
      <c r="H97" s="31">
        <v>76</v>
      </c>
      <c r="I97" s="31">
        <v>16</v>
      </c>
    </row>
    <row r="98" spans="1:9" x14ac:dyDescent="0.25">
      <c r="A98" t="s">
        <v>198</v>
      </c>
      <c r="B98" s="31">
        <v>3836</v>
      </c>
      <c r="C98" s="31">
        <v>273</v>
      </c>
      <c r="D98" s="31">
        <v>3069</v>
      </c>
      <c r="E98" s="31">
        <v>491</v>
      </c>
      <c r="F98" s="31">
        <v>3</v>
      </c>
      <c r="G98" s="31">
        <v>7.1223584659535604</v>
      </c>
      <c r="H98" s="31">
        <v>80.067831985390001</v>
      </c>
      <c r="I98" s="31">
        <v>12.8098095486564</v>
      </c>
    </row>
    <row r="99" spans="1:9" x14ac:dyDescent="0.25">
      <c r="A99" t="s">
        <v>199</v>
      </c>
      <c r="B99" s="31">
        <v>1184</v>
      </c>
      <c r="C99" s="31">
        <v>72</v>
      </c>
      <c r="D99" s="31">
        <v>966</v>
      </c>
      <c r="E99" s="31">
        <v>145</v>
      </c>
      <c r="F99" s="31">
        <v>1</v>
      </c>
      <c r="G99" s="31">
        <v>6.0862214708368496</v>
      </c>
      <c r="H99" s="31">
        <v>81.656804733727796</v>
      </c>
      <c r="I99" s="31">
        <v>12.2569737954353</v>
      </c>
    </row>
    <row r="100" spans="1:9" x14ac:dyDescent="0.25">
      <c r="A100" t="s">
        <v>200</v>
      </c>
      <c r="B100" s="31">
        <v>1391</v>
      </c>
      <c r="C100" s="31">
        <v>89</v>
      </c>
      <c r="D100" s="31">
        <v>1089</v>
      </c>
      <c r="E100" s="31">
        <v>213</v>
      </c>
      <c r="F100" s="31" t="s">
        <v>1091</v>
      </c>
      <c r="G100" s="31">
        <v>6.3982746225736804</v>
      </c>
      <c r="H100" s="31">
        <v>78.289000718907204</v>
      </c>
      <c r="I100" s="31">
        <v>15.312724658519</v>
      </c>
    </row>
    <row r="101" spans="1:9" x14ac:dyDescent="0.25">
      <c r="A101" t="s">
        <v>201</v>
      </c>
      <c r="B101" s="31">
        <v>3748</v>
      </c>
      <c r="C101" s="31">
        <v>326</v>
      </c>
      <c r="D101" s="31">
        <v>2915</v>
      </c>
      <c r="E101" s="31">
        <v>483</v>
      </c>
      <c r="F101" s="31">
        <v>24</v>
      </c>
      <c r="G101" s="31">
        <v>8.7540279269602497</v>
      </c>
      <c r="H101" s="31">
        <v>78.276047261009595</v>
      </c>
      <c r="I101" s="31">
        <v>12.969924812029999</v>
      </c>
    </row>
    <row r="102" spans="1:9" x14ac:dyDescent="0.25">
      <c r="A102" t="s">
        <v>202</v>
      </c>
      <c r="B102" s="31">
        <v>3216</v>
      </c>
      <c r="C102" s="31">
        <v>296</v>
      </c>
      <c r="D102" s="31">
        <v>2552</v>
      </c>
      <c r="E102" s="31">
        <v>368</v>
      </c>
      <c r="F102" s="31" t="s">
        <v>1091</v>
      </c>
      <c r="G102" s="31">
        <v>9.2039800995024805</v>
      </c>
      <c r="H102" s="31">
        <v>79.353233830845696</v>
      </c>
      <c r="I102" s="31">
        <v>11.442786069651699</v>
      </c>
    </row>
    <row r="103" spans="1:9" x14ac:dyDescent="0.25">
      <c r="A103" t="s">
        <v>203</v>
      </c>
      <c r="B103" s="31">
        <v>6229</v>
      </c>
      <c r="C103" s="31">
        <v>451</v>
      </c>
      <c r="D103" s="31">
        <v>5009</v>
      </c>
      <c r="E103" s="31">
        <v>758</v>
      </c>
      <c r="F103" s="31">
        <v>11</v>
      </c>
      <c r="G103" s="31">
        <v>7.25313605660984</v>
      </c>
      <c r="H103" s="31">
        <v>80.556449018977105</v>
      </c>
      <c r="I103" s="31">
        <v>12.190414924412901</v>
      </c>
    </row>
    <row r="104" spans="1:9" x14ac:dyDescent="0.25">
      <c r="A104" t="s">
        <v>204</v>
      </c>
      <c r="B104" s="31">
        <v>15856</v>
      </c>
      <c r="C104" s="31">
        <v>1190</v>
      </c>
      <c r="D104" s="31">
        <v>12679</v>
      </c>
      <c r="E104" s="31">
        <v>1960</v>
      </c>
      <c r="F104" s="31">
        <v>27</v>
      </c>
      <c r="G104" s="31">
        <v>7.5178469897024396</v>
      </c>
      <c r="H104" s="31">
        <v>80.099816791964102</v>
      </c>
      <c r="I104" s="31">
        <v>12.3823362183334</v>
      </c>
    </row>
    <row r="105" spans="1:9" x14ac:dyDescent="0.25">
      <c r="A105" t="s">
        <v>205</v>
      </c>
      <c r="B105" s="31">
        <v>2520</v>
      </c>
      <c r="C105" s="31">
        <v>177</v>
      </c>
      <c r="D105" s="31">
        <v>2059</v>
      </c>
      <c r="E105" s="31">
        <v>284</v>
      </c>
      <c r="F105" s="31" t="s">
        <v>1091</v>
      </c>
      <c r="G105" s="31">
        <v>7.0238095238095202</v>
      </c>
      <c r="H105" s="31">
        <v>81.706349206349202</v>
      </c>
      <c r="I105" s="31">
        <v>11.2698412698412</v>
      </c>
    </row>
    <row r="106" spans="1:9" x14ac:dyDescent="0.25">
      <c r="A106" t="s">
        <v>206</v>
      </c>
      <c r="B106" s="31">
        <v>4939</v>
      </c>
      <c r="C106" s="31">
        <v>370</v>
      </c>
      <c r="D106" s="31">
        <v>3932</v>
      </c>
      <c r="E106" s="31">
        <v>633</v>
      </c>
      <c r="F106" s="31">
        <v>4</v>
      </c>
      <c r="G106" s="31">
        <v>7.4974670719351497</v>
      </c>
      <c r="H106" s="31">
        <v>79.675785207700102</v>
      </c>
      <c r="I106" s="31">
        <v>12.8267477203647</v>
      </c>
    </row>
    <row r="107" spans="1:9" x14ac:dyDescent="0.25">
      <c r="A107" t="s">
        <v>207</v>
      </c>
      <c r="B107" s="31">
        <v>9694</v>
      </c>
      <c r="C107" s="31">
        <v>767</v>
      </c>
      <c r="D107" s="31">
        <v>7817</v>
      </c>
      <c r="E107" s="31">
        <v>1090</v>
      </c>
      <c r="F107" s="31">
        <v>20</v>
      </c>
      <c r="G107" s="31">
        <v>7.9284680587140697</v>
      </c>
      <c r="H107" s="31">
        <v>80.804217490179795</v>
      </c>
      <c r="I107" s="31">
        <v>11.267314451105999</v>
      </c>
    </row>
    <row r="108" spans="1:9" x14ac:dyDescent="0.25">
      <c r="A108" t="s">
        <v>208</v>
      </c>
      <c r="B108" s="31">
        <v>126</v>
      </c>
      <c r="C108" s="31">
        <v>4</v>
      </c>
      <c r="D108" s="31">
        <v>103</v>
      </c>
      <c r="E108" s="31">
        <v>19</v>
      </c>
      <c r="F108" s="31" t="s">
        <v>1091</v>
      </c>
      <c r="G108" s="31">
        <v>3.17460317460317</v>
      </c>
      <c r="H108" s="31">
        <v>81.746031746031704</v>
      </c>
      <c r="I108" s="31">
        <v>15.079365079364999</v>
      </c>
    </row>
    <row r="109" spans="1:9" x14ac:dyDescent="0.25">
      <c r="A109" t="s">
        <v>209</v>
      </c>
      <c r="B109" s="31">
        <v>147</v>
      </c>
      <c r="C109" s="31">
        <v>10</v>
      </c>
      <c r="D109" s="31">
        <v>119</v>
      </c>
      <c r="E109" s="31">
        <v>18</v>
      </c>
      <c r="F109" s="31" t="s">
        <v>1091</v>
      </c>
      <c r="G109" s="31">
        <v>6.8027210884353702</v>
      </c>
      <c r="H109" s="31">
        <v>80.952380952380906</v>
      </c>
      <c r="I109" s="31">
        <v>12.2448979591836</v>
      </c>
    </row>
    <row r="110" spans="1:9" x14ac:dyDescent="0.25">
      <c r="A110" t="s">
        <v>210</v>
      </c>
      <c r="B110" s="31">
        <v>4599</v>
      </c>
      <c r="C110" s="31">
        <v>303</v>
      </c>
      <c r="D110" s="31">
        <v>3722</v>
      </c>
      <c r="E110" s="31">
        <v>570</v>
      </c>
      <c r="F110" s="31">
        <v>4</v>
      </c>
      <c r="G110" s="31">
        <v>6.59412404787812</v>
      </c>
      <c r="H110" s="31">
        <v>81.001088139281805</v>
      </c>
      <c r="I110" s="31">
        <v>12.40478781284</v>
      </c>
    </row>
    <row r="111" spans="1:9" x14ac:dyDescent="0.25">
      <c r="A111" t="s">
        <v>211</v>
      </c>
      <c r="B111" s="31">
        <v>184</v>
      </c>
      <c r="C111" s="31">
        <v>11</v>
      </c>
      <c r="D111" s="31">
        <v>143</v>
      </c>
      <c r="E111" s="31">
        <v>30</v>
      </c>
      <c r="F111" s="31" t="s">
        <v>1091</v>
      </c>
      <c r="G111" s="31">
        <v>5.9782608695652097</v>
      </c>
      <c r="H111" s="31">
        <v>77.7173913043478</v>
      </c>
      <c r="I111" s="31">
        <v>16.3043478260869</v>
      </c>
    </row>
    <row r="112" spans="1:9" x14ac:dyDescent="0.25">
      <c r="A112" t="s">
        <v>212</v>
      </c>
      <c r="B112" s="31">
        <v>57696</v>
      </c>
      <c r="C112" s="31">
        <v>4341</v>
      </c>
      <c r="D112" s="31">
        <v>46195</v>
      </c>
      <c r="E112" s="31">
        <v>7066</v>
      </c>
      <c r="F112" s="31">
        <v>94</v>
      </c>
      <c r="G112" s="31">
        <v>7.5361966598381898</v>
      </c>
      <c r="H112" s="31">
        <v>80.196868164299801</v>
      </c>
      <c r="I112" s="31">
        <v>12.266935175861899</v>
      </c>
    </row>
    <row r="113" spans="1:9" x14ac:dyDescent="0.25">
      <c r="A113" t="s">
        <v>399</v>
      </c>
      <c r="B113" s="31">
        <v>27</v>
      </c>
      <c r="C113" s="31">
        <v>2</v>
      </c>
      <c r="D113" s="31">
        <v>21</v>
      </c>
      <c r="E113" s="31">
        <v>4</v>
      </c>
      <c r="F113" s="31" t="s">
        <v>1091</v>
      </c>
      <c r="G113" s="31">
        <v>7.4074074074074003</v>
      </c>
      <c r="H113" s="31">
        <v>77.7777777777777</v>
      </c>
      <c r="I113" s="31">
        <v>14.814814814814801</v>
      </c>
    </row>
    <row r="114" spans="1:9" x14ac:dyDescent="0.25">
      <c r="A114" t="s">
        <v>213</v>
      </c>
      <c r="B114" s="31">
        <v>3772</v>
      </c>
      <c r="C114" s="31">
        <v>285</v>
      </c>
      <c r="D114" s="31">
        <v>2974</v>
      </c>
      <c r="E114" s="31">
        <v>510</v>
      </c>
      <c r="F114" s="31">
        <v>3</v>
      </c>
      <c r="G114" s="31">
        <v>7.5616874502520499</v>
      </c>
      <c r="H114" s="31">
        <v>78.906871849296905</v>
      </c>
      <c r="I114" s="31">
        <v>13.531440700451</v>
      </c>
    </row>
    <row r="115" spans="1:9" x14ac:dyDescent="0.25">
      <c r="A115" t="s">
        <v>214</v>
      </c>
      <c r="B115" s="31">
        <v>1143</v>
      </c>
      <c r="C115" s="31">
        <v>84</v>
      </c>
      <c r="D115" s="31">
        <v>907</v>
      </c>
      <c r="E115" s="31">
        <v>152</v>
      </c>
      <c r="F115" s="31" t="s">
        <v>1091</v>
      </c>
      <c r="G115" s="31">
        <v>7.3490813648293898</v>
      </c>
      <c r="H115" s="31">
        <v>79.352580927383997</v>
      </c>
      <c r="I115" s="31">
        <v>13.2983377077865</v>
      </c>
    </row>
    <row r="116" spans="1:9" x14ac:dyDescent="0.25">
      <c r="A116" t="s">
        <v>215</v>
      </c>
      <c r="B116" s="31">
        <v>1380</v>
      </c>
      <c r="C116" s="31">
        <v>81</v>
      </c>
      <c r="D116" s="31">
        <v>1099</v>
      </c>
      <c r="E116" s="31">
        <v>198</v>
      </c>
      <c r="F116" s="31">
        <v>2</v>
      </c>
      <c r="G116" s="31">
        <v>5.87808417997097</v>
      </c>
      <c r="H116" s="31">
        <v>79.753265602322202</v>
      </c>
      <c r="I116" s="31">
        <v>14.368650217706801</v>
      </c>
    </row>
    <row r="117" spans="1:9" x14ac:dyDescent="0.25">
      <c r="A117" t="s">
        <v>216</v>
      </c>
      <c r="B117" s="31">
        <v>3759</v>
      </c>
      <c r="C117" s="31">
        <v>322</v>
      </c>
      <c r="D117" s="31">
        <v>2957</v>
      </c>
      <c r="E117" s="31">
        <v>461</v>
      </c>
      <c r="F117" s="31">
        <v>19</v>
      </c>
      <c r="G117" s="31">
        <v>8.6096256684491905</v>
      </c>
      <c r="H117" s="31">
        <v>79.064171122994594</v>
      </c>
      <c r="I117" s="31">
        <v>12.3262032085561</v>
      </c>
    </row>
    <row r="118" spans="1:9" x14ac:dyDescent="0.25">
      <c r="A118" t="s">
        <v>217</v>
      </c>
      <c r="B118" s="31">
        <v>3209</v>
      </c>
      <c r="C118" s="31">
        <v>306</v>
      </c>
      <c r="D118" s="31">
        <v>2517</v>
      </c>
      <c r="E118" s="31">
        <v>386</v>
      </c>
      <c r="F118" s="31" t="s">
        <v>1091</v>
      </c>
      <c r="G118" s="31">
        <v>9.5356808974758493</v>
      </c>
      <c r="H118" s="31">
        <v>78.435649735119895</v>
      </c>
      <c r="I118" s="31">
        <v>12.028669367404101</v>
      </c>
    </row>
    <row r="119" spans="1:9" x14ac:dyDescent="0.25">
      <c r="A119" t="s">
        <v>218</v>
      </c>
      <c r="B119" s="31">
        <v>6316</v>
      </c>
      <c r="C119" s="31">
        <v>396</v>
      </c>
      <c r="D119" s="31">
        <v>5074</v>
      </c>
      <c r="E119" s="31">
        <v>825</v>
      </c>
      <c r="F119" s="31">
        <v>21</v>
      </c>
      <c r="G119" s="31">
        <v>6.2907069102462199</v>
      </c>
      <c r="H119" s="31">
        <v>80.603653693407395</v>
      </c>
      <c r="I119" s="31">
        <v>13.1056393963463</v>
      </c>
    </row>
    <row r="120" spans="1:9" x14ac:dyDescent="0.25">
      <c r="A120" t="s">
        <v>219</v>
      </c>
      <c r="B120" s="31">
        <v>15969</v>
      </c>
      <c r="C120" s="31">
        <v>1148</v>
      </c>
      <c r="D120" s="31">
        <v>12767</v>
      </c>
      <c r="E120" s="31">
        <v>2034</v>
      </c>
      <c r="F120" s="31">
        <v>20</v>
      </c>
      <c r="G120" s="31">
        <v>7.1979434447300701</v>
      </c>
      <c r="H120" s="31">
        <v>80.048905887516398</v>
      </c>
      <c r="I120" s="31">
        <v>12.753150667753401</v>
      </c>
    </row>
    <row r="121" spans="1:9" x14ac:dyDescent="0.25">
      <c r="A121" t="s">
        <v>220</v>
      </c>
      <c r="B121" s="31">
        <v>2504</v>
      </c>
      <c r="C121" s="31">
        <v>173</v>
      </c>
      <c r="D121" s="31">
        <v>1987</v>
      </c>
      <c r="E121" s="31">
        <v>341</v>
      </c>
      <c r="F121" s="31">
        <v>3</v>
      </c>
      <c r="G121" s="31">
        <v>6.9172331067572896</v>
      </c>
      <c r="H121" s="31">
        <v>79.448220711715294</v>
      </c>
      <c r="I121" s="31">
        <v>13.6345461815273</v>
      </c>
    </row>
    <row r="122" spans="1:9" x14ac:dyDescent="0.25">
      <c r="A122" t="s">
        <v>221</v>
      </c>
      <c r="B122" s="31">
        <v>5007</v>
      </c>
      <c r="C122" s="31">
        <v>378</v>
      </c>
      <c r="D122" s="31">
        <v>3944</v>
      </c>
      <c r="E122" s="31">
        <v>680</v>
      </c>
      <c r="F122" s="31">
        <v>5</v>
      </c>
      <c r="G122" s="31">
        <v>7.5569772091163498</v>
      </c>
      <c r="H122" s="31">
        <v>78.848460615753694</v>
      </c>
      <c r="I122" s="31">
        <v>13.5945621751299</v>
      </c>
    </row>
    <row r="123" spans="1:9" x14ac:dyDescent="0.25">
      <c r="A123" t="s">
        <v>222</v>
      </c>
      <c r="B123" s="31">
        <v>9693</v>
      </c>
      <c r="C123" s="31">
        <v>721</v>
      </c>
      <c r="D123" s="31">
        <v>7848</v>
      </c>
      <c r="E123" s="31">
        <v>1101</v>
      </c>
      <c r="F123" s="31">
        <v>23</v>
      </c>
      <c r="G123" s="31">
        <v>7.4560496380558403</v>
      </c>
      <c r="H123" s="31">
        <v>81.158221302998896</v>
      </c>
      <c r="I123" s="31">
        <v>11.385729058945101</v>
      </c>
    </row>
    <row r="124" spans="1:9" x14ac:dyDescent="0.25">
      <c r="A124" t="s">
        <v>223</v>
      </c>
      <c r="B124" s="31">
        <v>139</v>
      </c>
      <c r="C124" s="31">
        <v>14</v>
      </c>
      <c r="D124" s="31">
        <v>108</v>
      </c>
      <c r="E124" s="31">
        <v>17</v>
      </c>
      <c r="F124" s="31" t="s">
        <v>1091</v>
      </c>
      <c r="G124" s="31">
        <v>10.071942446043099</v>
      </c>
      <c r="H124" s="31">
        <v>77.697841726618705</v>
      </c>
      <c r="I124" s="31">
        <v>12.2302158273381</v>
      </c>
    </row>
    <row r="125" spans="1:9" x14ac:dyDescent="0.25">
      <c r="A125" t="s">
        <v>224</v>
      </c>
      <c r="B125" s="31">
        <v>140</v>
      </c>
      <c r="C125" s="31">
        <v>7</v>
      </c>
      <c r="D125" s="31">
        <v>116</v>
      </c>
      <c r="E125" s="31">
        <v>17</v>
      </c>
      <c r="F125" s="31" t="s">
        <v>1091</v>
      </c>
      <c r="G125" s="31">
        <v>5</v>
      </c>
      <c r="H125" s="31">
        <v>82.857142857142804</v>
      </c>
      <c r="I125" s="31">
        <v>12.1428571428571</v>
      </c>
    </row>
    <row r="126" spans="1:9" x14ac:dyDescent="0.25">
      <c r="A126" t="s">
        <v>225</v>
      </c>
      <c r="B126" s="31">
        <v>4708</v>
      </c>
      <c r="C126" s="31">
        <v>363</v>
      </c>
      <c r="D126" s="31">
        <v>3717</v>
      </c>
      <c r="E126" s="31">
        <v>622</v>
      </c>
      <c r="F126" s="31">
        <v>6</v>
      </c>
      <c r="G126" s="31">
        <v>7.7201190982560597</v>
      </c>
      <c r="H126" s="31">
        <v>79.051467460655005</v>
      </c>
      <c r="I126" s="31">
        <v>13.228413441088801</v>
      </c>
    </row>
    <row r="127" spans="1:9" x14ac:dyDescent="0.25">
      <c r="A127" t="s">
        <v>226</v>
      </c>
      <c r="B127" s="31">
        <v>206</v>
      </c>
      <c r="C127" s="31">
        <v>8</v>
      </c>
      <c r="D127" s="31">
        <v>159</v>
      </c>
      <c r="E127" s="31">
        <v>39</v>
      </c>
      <c r="F127" s="31" t="s">
        <v>1091</v>
      </c>
      <c r="G127" s="31">
        <v>3.88349514563106</v>
      </c>
      <c r="H127" s="31">
        <v>77.1844660194174</v>
      </c>
      <c r="I127" s="31">
        <v>18.932038834951399</v>
      </c>
    </row>
    <row r="128" spans="1:9" x14ac:dyDescent="0.25">
      <c r="A128" t="s">
        <v>227</v>
      </c>
      <c r="B128" s="31">
        <v>57952</v>
      </c>
      <c r="C128" s="31">
        <v>4287</v>
      </c>
      <c r="D128" s="31">
        <v>46179</v>
      </c>
      <c r="E128" s="31">
        <v>7384</v>
      </c>
      <c r="F128" s="31">
        <v>102</v>
      </c>
      <c r="G128" s="31">
        <v>7.4105445116680997</v>
      </c>
      <c r="H128" s="31">
        <v>79.825410544511598</v>
      </c>
      <c r="I128" s="31">
        <v>12.764044943820201</v>
      </c>
    </row>
    <row r="129" spans="1:9" x14ac:dyDescent="0.25">
      <c r="A129" t="s">
        <v>400</v>
      </c>
      <c r="B129" s="31">
        <v>7</v>
      </c>
      <c r="C129" s="31">
        <v>1</v>
      </c>
      <c r="D129" s="31">
        <v>5</v>
      </c>
      <c r="E129" s="31">
        <v>1</v>
      </c>
      <c r="F129" s="31" t="s">
        <v>1091</v>
      </c>
      <c r="G129" s="31">
        <v>14.285714285714199</v>
      </c>
      <c r="H129" s="31">
        <v>71.428571428571402</v>
      </c>
      <c r="I129" s="31">
        <v>14.285714285714199</v>
      </c>
    </row>
    <row r="130" spans="1:9" x14ac:dyDescent="0.25">
      <c r="A130" t="s">
        <v>228</v>
      </c>
      <c r="B130" s="31">
        <v>3591</v>
      </c>
      <c r="C130" s="31">
        <v>253</v>
      </c>
      <c r="D130" s="31">
        <v>2843</v>
      </c>
      <c r="E130" s="31">
        <v>491</v>
      </c>
      <c r="F130" s="31">
        <v>4</v>
      </c>
      <c r="G130" s="31">
        <v>7.0532478394201199</v>
      </c>
      <c r="H130" s="31">
        <v>79.258433231112306</v>
      </c>
      <c r="I130" s="31">
        <v>13.688318929467499</v>
      </c>
    </row>
    <row r="131" spans="1:9" x14ac:dyDescent="0.25">
      <c r="A131" t="s">
        <v>229</v>
      </c>
      <c r="B131" s="31">
        <v>1171</v>
      </c>
      <c r="C131" s="31">
        <v>75</v>
      </c>
      <c r="D131" s="31">
        <v>948</v>
      </c>
      <c r="E131" s="31">
        <v>147</v>
      </c>
      <c r="F131" s="31">
        <v>1</v>
      </c>
      <c r="G131" s="31">
        <v>6.4102564102564097</v>
      </c>
      <c r="H131" s="31">
        <v>81.025641025640994</v>
      </c>
      <c r="I131" s="31">
        <v>12.5641025641025</v>
      </c>
    </row>
    <row r="132" spans="1:9" x14ac:dyDescent="0.25">
      <c r="A132" t="s">
        <v>230</v>
      </c>
      <c r="B132" s="31">
        <v>1350</v>
      </c>
      <c r="C132" s="31">
        <v>98</v>
      </c>
      <c r="D132" s="31">
        <v>1053</v>
      </c>
      <c r="E132" s="31">
        <v>191</v>
      </c>
      <c r="F132" s="31">
        <v>8</v>
      </c>
      <c r="G132" s="31">
        <v>7.3025335320417204</v>
      </c>
      <c r="H132" s="31">
        <v>78.464977645305495</v>
      </c>
      <c r="I132" s="31">
        <v>14.2324888226527</v>
      </c>
    </row>
    <row r="133" spans="1:9" x14ac:dyDescent="0.25">
      <c r="A133" t="s">
        <v>231</v>
      </c>
      <c r="B133" s="31">
        <v>3527</v>
      </c>
      <c r="C133" s="31">
        <v>293</v>
      </c>
      <c r="D133" s="31">
        <v>2785</v>
      </c>
      <c r="E133" s="31">
        <v>422</v>
      </c>
      <c r="F133" s="31">
        <v>27</v>
      </c>
      <c r="G133" s="31">
        <v>8.3714285714285701</v>
      </c>
      <c r="H133" s="31">
        <v>79.571428571428498</v>
      </c>
      <c r="I133" s="31">
        <v>12.0571428571428</v>
      </c>
    </row>
    <row r="134" spans="1:9" x14ac:dyDescent="0.25">
      <c r="A134" t="s">
        <v>232</v>
      </c>
      <c r="B134" s="31">
        <v>3170</v>
      </c>
      <c r="C134" s="31">
        <v>264</v>
      </c>
      <c r="D134" s="31">
        <v>2525</v>
      </c>
      <c r="E134" s="31">
        <v>378</v>
      </c>
      <c r="F134" s="31">
        <v>3</v>
      </c>
      <c r="G134" s="31">
        <v>8.33596463530154</v>
      </c>
      <c r="H134" s="31">
        <v>79.728449636880299</v>
      </c>
      <c r="I134" s="31">
        <v>11.935585727818101</v>
      </c>
    </row>
    <row r="135" spans="1:9" x14ac:dyDescent="0.25">
      <c r="A135" t="s">
        <v>233</v>
      </c>
      <c r="B135" s="31">
        <v>6384</v>
      </c>
      <c r="C135" s="31">
        <v>428</v>
      </c>
      <c r="D135" s="31">
        <v>5163</v>
      </c>
      <c r="E135" s="31">
        <v>767</v>
      </c>
      <c r="F135" s="31">
        <v>26</v>
      </c>
      <c r="G135" s="31">
        <v>6.7316766278703897</v>
      </c>
      <c r="H135" s="31">
        <v>81.204781377791704</v>
      </c>
      <c r="I135" s="31">
        <v>12.0635419943378</v>
      </c>
    </row>
    <row r="136" spans="1:9" x14ac:dyDescent="0.25">
      <c r="A136" t="s">
        <v>234</v>
      </c>
      <c r="B136" s="31">
        <v>15604</v>
      </c>
      <c r="C136" s="31">
        <v>1124</v>
      </c>
      <c r="D136" s="31">
        <v>12354</v>
      </c>
      <c r="E136" s="31">
        <v>2058</v>
      </c>
      <c r="F136" s="31">
        <v>68</v>
      </c>
      <c r="G136" s="31">
        <v>7.2348094747682801</v>
      </c>
      <c r="H136" s="31">
        <v>79.518537590113198</v>
      </c>
      <c r="I136" s="31">
        <v>13.2466529351184</v>
      </c>
    </row>
    <row r="137" spans="1:9" x14ac:dyDescent="0.25">
      <c r="A137" t="s">
        <v>235</v>
      </c>
      <c r="B137" s="31">
        <v>2391</v>
      </c>
      <c r="C137" s="31">
        <v>151</v>
      </c>
      <c r="D137" s="31">
        <v>1928</v>
      </c>
      <c r="E137" s="31">
        <v>311</v>
      </c>
      <c r="F137" s="31">
        <v>1</v>
      </c>
      <c r="G137" s="31">
        <v>6.3179916317991598</v>
      </c>
      <c r="H137" s="31">
        <v>80.6694560669456</v>
      </c>
      <c r="I137" s="31">
        <v>13.0125523012552</v>
      </c>
    </row>
    <row r="138" spans="1:9" x14ac:dyDescent="0.25">
      <c r="A138" t="s">
        <v>236</v>
      </c>
      <c r="B138" s="31">
        <v>4812</v>
      </c>
      <c r="C138" s="31">
        <v>339</v>
      </c>
      <c r="D138" s="31">
        <v>3861</v>
      </c>
      <c r="E138" s="31">
        <v>610</v>
      </c>
      <c r="F138" s="31">
        <v>2</v>
      </c>
      <c r="G138" s="31">
        <v>7.0478170478170403</v>
      </c>
      <c r="H138" s="31">
        <v>80.270270270270203</v>
      </c>
      <c r="I138" s="31">
        <v>12.6819126819126</v>
      </c>
    </row>
    <row r="139" spans="1:9" x14ac:dyDescent="0.25">
      <c r="A139" t="s">
        <v>237</v>
      </c>
      <c r="B139" s="31">
        <v>9445</v>
      </c>
      <c r="C139" s="31">
        <v>643</v>
      </c>
      <c r="D139" s="31">
        <v>7633</v>
      </c>
      <c r="E139" s="31">
        <v>1147</v>
      </c>
      <c r="F139" s="31">
        <v>22</v>
      </c>
      <c r="G139" s="31">
        <v>6.8237291732993697</v>
      </c>
      <c r="H139" s="31">
        <v>81.003926562665796</v>
      </c>
      <c r="I139" s="31">
        <v>12.1723442640348</v>
      </c>
    </row>
    <row r="140" spans="1:9" x14ac:dyDescent="0.25">
      <c r="A140" t="s">
        <v>238</v>
      </c>
      <c r="B140" s="31">
        <v>143</v>
      </c>
      <c r="C140" s="31">
        <v>9</v>
      </c>
      <c r="D140" s="31">
        <v>109</v>
      </c>
      <c r="E140" s="31">
        <v>25</v>
      </c>
      <c r="F140" s="31" t="s">
        <v>1091</v>
      </c>
      <c r="G140" s="31">
        <v>6.2937062937062898</v>
      </c>
      <c r="H140" s="31">
        <v>76.223776223776198</v>
      </c>
      <c r="I140" s="31">
        <v>17.482517482517402</v>
      </c>
    </row>
    <row r="141" spans="1:9" x14ac:dyDescent="0.25">
      <c r="A141" t="s">
        <v>239</v>
      </c>
      <c r="B141" s="31">
        <v>179</v>
      </c>
      <c r="C141" s="31">
        <v>9</v>
      </c>
      <c r="D141" s="31">
        <v>141</v>
      </c>
      <c r="E141" s="31">
        <v>29</v>
      </c>
      <c r="F141" s="31" t="s">
        <v>1091</v>
      </c>
      <c r="G141" s="31">
        <v>5.0279329608938497</v>
      </c>
      <c r="H141" s="31">
        <v>78.770949720670302</v>
      </c>
      <c r="I141" s="31">
        <v>16.201117318435699</v>
      </c>
    </row>
    <row r="142" spans="1:9" x14ac:dyDescent="0.25">
      <c r="A142" t="s">
        <v>240</v>
      </c>
      <c r="B142" s="31">
        <v>4438</v>
      </c>
      <c r="C142" s="31">
        <v>294</v>
      </c>
      <c r="D142" s="31">
        <v>3537</v>
      </c>
      <c r="E142" s="31">
        <v>602</v>
      </c>
      <c r="F142" s="31">
        <v>5</v>
      </c>
      <c r="G142" s="31">
        <v>6.6320775998195298</v>
      </c>
      <c r="H142" s="31">
        <v>79.787953981502298</v>
      </c>
      <c r="I142" s="31">
        <v>13.579968418678</v>
      </c>
    </row>
    <row r="143" spans="1:9" x14ac:dyDescent="0.25">
      <c r="A143" t="s">
        <v>241</v>
      </c>
      <c r="B143" s="31">
        <v>201</v>
      </c>
      <c r="C143" s="31">
        <v>8</v>
      </c>
      <c r="D143" s="31">
        <v>155</v>
      </c>
      <c r="E143" s="31">
        <v>38</v>
      </c>
      <c r="F143" s="31" t="s">
        <v>1091</v>
      </c>
      <c r="G143" s="31">
        <v>3.9800995024875601</v>
      </c>
      <c r="H143" s="31">
        <v>77.114427860696495</v>
      </c>
      <c r="I143" s="31">
        <v>18.905472636815901</v>
      </c>
    </row>
    <row r="144" spans="1:9" x14ac:dyDescent="0.25">
      <c r="A144" t="s">
        <v>242</v>
      </c>
      <c r="B144" s="31">
        <v>56406</v>
      </c>
      <c r="C144" s="31">
        <v>3988</v>
      </c>
      <c r="D144" s="31">
        <v>45035</v>
      </c>
      <c r="E144" s="31">
        <v>7216</v>
      </c>
      <c r="F144" s="31">
        <v>167</v>
      </c>
      <c r="G144" s="31">
        <v>7.0911644943900098</v>
      </c>
      <c r="H144" s="31">
        <v>80.077881896904202</v>
      </c>
      <c r="I144" s="31">
        <v>12.8309536087057</v>
      </c>
    </row>
    <row r="145" spans="1:9" x14ac:dyDescent="0.25">
      <c r="A145" t="s">
        <v>243</v>
      </c>
      <c r="B145" s="31">
        <v>3453</v>
      </c>
      <c r="C145" s="31">
        <v>212</v>
      </c>
      <c r="D145" s="31">
        <v>2768</v>
      </c>
      <c r="E145" s="31">
        <v>470</v>
      </c>
      <c r="F145" s="31">
        <v>3</v>
      </c>
      <c r="G145" s="31">
        <v>6.1449275362318803</v>
      </c>
      <c r="H145" s="31">
        <v>80.231884057971001</v>
      </c>
      <c r="I145" s="31">
        <v>13.6231884057971</v>
      </c>
    </row>
    <row r="146" spans="1:9" x14ac:dyDescent="0.25">
      <c r="A146" t="s">
        <v>244</v>
      </c>
      <c r="B146" s="31">
        <v>1126</v>
      </c>
      <c r="C146" s="31">
        <v>77</v>
      </c>
      <c r="D146" s="31">
        <v>920</v>
      </c>
      <c r="E146" s="31">
        <v>129</v>
      </c>
      <c r="F146" s="31" t="s">
        <v>1091</v>
      </c>
      <c r="G146" s="31">
        <v>6.8383658969804602</v>
      </c>
      <c r="H146" s="31">
        <v>81.705150976909394</v>
      </c>
      <c r="I146" s="31">
        <v>11.456483126110101</v>
      </c>
    </row>
    <row r="147" spans="1:9" x14ac:dyDescent="0.25">
      <c r="A147" t="s">
        <v>245</v>
      </c>
      <c r="B147" s="31">
        <v>1260</v>
      </c>
      <c r="C147" s="31">
        <v>71</v>
      </c>
      <c r="D147" s="31">
        <v>1003</v>
      </c>
      <c r="E147" s="31">
        <v>182</v>
      </c>
      <c r="F147" s="31">
        <v>4</v>
      </c>
      <c r="G147" s="31">
        <v>5.6528662420382103</v>
      </c>
      <c r="H147" s="31">
        <v>79.856687898089106</v>
      </c>
      <c r="I147" s="31">
        <v>14.490445859872599</v>
      </c>
    </row>
    <row r="148" spans="1:9" x14ac:dyDescent="0.25">
      <c r="A148" t="s">
        <v>246</v>
      </c>
      <c r="B148" s="31">
        <v>3477</v>
      </c>
      <c r="C148" s="31">
        <v>255</v>
      </c>
      <c r="D148" s="31">
        <v>2757</v>
      </c>
      <c r="E148" s="31">
        <v>423</v>
      </c>
      <c r="F148" s="31">
        <v>42</v>
      </c>
      <c r="G148" s="31">
        <v>7.4235807860262</v>
      </c>
      <c r="H148" s="31">
        <v>80.262008733624398</v>
      </c>
      <c r="I148" s="31">
        <v>12.3144104803493</v>
      </c>
    </row>
    <row r="149" spans="1:9" x14ac:dyDescent="0.25">
      <c r="A149" t="s">
        <v>247</v>
      </c>
      <c r="B149" s="31">
        <v>3145</v>
      </c>
      <c r="C149" s="31">
        <v>258</v>
      </c>
      <c r="D149" s="31">
        <v>2484</v>
      </c>
      <c r="E149" s="31">
        <v>401</v>
      </c>
      <c r="F149" s="31">
        <v>2</v>
      </c>
      <c r="G149" s="31">
        <v>8.2087177855551996</v>
      </c>
      <c r="H149" s="31">
        <v>79.032771237671</v>
      </c>
      <c r="I149" s="31">
        <v>12.758510976773699</v>
      </c>
    </row>
    <row r="150" spans="1:9" x14ac:dyDescent="0.25">
      <c r="A150" t="s">
        <v>248</v>
      </c>
      <c r="B150" s="31">
        <v>6337</v>
      </c>
      <c r="C150" s="31">
        <v>434</v>
      </c>
      <c r="D150" s="31">
        <v>5141</v>
      </c>
      <c r="E150" s="31">
        <v>739</v>
      </c>
      <c r="F150" s="31">
        <v>23</v>
      </c>
      <c r="G150" s="31">
        <v>6.87361419068736</v>
      </c>
      <c r="H150" s="31">
        <v>81.422236300284993</v>
      </c>
      <c r="I150" s="31">
        <v>11.7041495090275</v>
      </c>
    </row>
    <row r="151" spans="1:9" x14ac:dyDescent="0.25">
      <c r="A151" t="s">
        <v>249</v>
      </c>
      <c r="B151" s="31">
        <v>14984</v>
      </c>
      <c r="C151" s="31">
        <v>1073</v>
      </c>
      <c r="D151" s="31">
        <v>11922</v>
      </c>
      <c r="E151" s="31">
        <v>1879</v>
      </c>
      <c r="F151" s="31">
        <v>110</v>
      </c>
      <c r="G151" s="31">
        <v>7.2139303482586996</v>
      </c>
      <c r="H151" s="31">
        <v>80.153287615974094</v>
      </c>
      <c r="I151" s="31">
        <v>12.6327820357671</v>
      </c>
    </row>
    <row r="152" spans="1:9" x14ac:dyDescent="0.25">
      <c r="A152" t="s">
        <v>250</v>
      </c>
      <c r="B152" s="31">
        <v>2327</v>
      </c>
      <c r="C152" s="31">
        <v>135</v>
      </c>
      <c r="D152" s="31">
        <v>1875</v>
      </c>
      <c r="E152" s="31">
        <v>306</v>
      </c>
      <c r="F152" s="31">
        <v>11</v>
      </c>
      <c r="G152" s="31">
        <v>5.8290155440414502</v>
      </c>
      <c r="H152" s="31">
        <v>80.958549222797899</v>
      </c>
      <c r="I152" s="31">
        <v>13.212435233160599</v>
      </c>
    </row>
    <row r="153" spans="1:9" x14ac:dyDescent="0.25">
      <c r="A153" t="s">
        <v>251</v>
      </c>
      <c r="B153" s="31">
        <v>4746</v>
      </c>
      <c r="C153" s="31">
        <v>322</v>
      </c>
      <c r="D153" s="31">
        <v>3808</v>
      </c>
      <c r="E153" s="31">
        <v>608</v>
      </c>
      <c r="F153" s="31">
        <v>8</v>
      </c>
      <c r="G153" s="31">
        <v>6.7961165048543597</v>
      </c>
      <c r="H153" s="31">
        <v>80.371464753060295</v>
      </c>
      <c r="I153" s="31">
        <v>12.832418742085199</v>
      </c>
    </row>
    <row r="154" spans="1:9" x14ac:dyDescent="0.25">
      <c r="A154" t="s">
        <v>252</v>
      </c>
      <c r="B154" s="31">
        <v>9653</v>
      </c>
      <c r="C154" s="31">
        <v>659</v>
      </c>
      <c r="D154" s="31">
        <v>7785</v>
      </c>
      <c r="E154" s="31">
        <v>1180</v>
      </c>
      <c r="F154" s="31">
        <v>29</v>
      </c>
      <c r="G154" s="31">
        <v>6.8474646716541896</v>
      </c>
      <c r="H154" s="31">
        <v>80.891521197007407</v>
      </c>
      <c r="I154" s="31">
        <v>12.2610141313383</v>
      </c>
    </row>
    <row r="155" spans="1:9" x14ac:dyDescent="0.25">
      <c r="A155" t="s">
        <v>253</v>
      </c>
      <c r="B155" s="31">
        <v>124</v>
      </c>
      <c r="C155" s="31">
        <v>6</v>
      </c>
      <c r="D155" s="31">
        <v>95</v>
      </c>
      <c r="E155" s="31">
        <v>23</v>
      </c>
      <c r="F155" s="31" t="s">
        <v>1091</v>
      </c>
      <c r="G155" s="31">
        <v>4.8387096774193497</v>
      </c>
      <c r="H155" s="31">
        <v>76.612903225806406</v>
      </c>
      <c r="I155" s="31">
        <v>18.5483870967741</v>
      </c>
    </row>
    <row r="156" spans="1:9" x14ac:dyDescent="0.25">
      <c r="A156" t="s">
        <v>254</v>
      </c>
      <c r="B156" s="31">
        <v>143</v>
      </c>
      <c r="C156" s="31">
        <v>6</v>
      </c>
      <c r="D156" s="31">
        <v>113</v>
      </c>
      <c r="E156" s="31">
        <v>24</v>
      </c>
      <c r="F156" s="31" t="s">
        <v>1091</v>
      </c>
      <c r="G156" s="31">
        <v>4.1958041958041896</v>
      </c>
      <c r="H156" s="31">
        <v>79.020979020978999</v>
      </c>
      <c r="I156" s="31">
        <v>16.783216783216702</v>
      </c>
    </row>
    <row r="157" spans="1:9" x14ac:dyDescent="0.25">
      <c r="A157" t="s">
        <v>255</v>
      </c>
      <c r="B157" s="31">
        <v>4301</v>
      </c>
      <c r="C157" s="31">
        <v>279</v>
      </c>
      <c r="D157" s="31">
        <v>3427</v>
      </c>
      <c r="E157" s="31">
        <v>593</v>
      </c>
      <c r="F157" s="31">
        <v>2</v>
      </c>
      <c r="G157" s="31">
        <v>6.4898813677599403</v>
      </c>
      <c r="H157" s="31">
        <v>79.716213072807605</v>
      </c>
      <c r="I157" s="31">
        <v>13.7939055594324</v>
      </c>
    </row>
    <row r="158" spans="1:9" x14ac:dyDescent="0.25">
      <c r="A158" t="s">
        <v>256</v>
      </c>
      <c r="B158" s="31">
        <v>198</v>
      </c>
      <c r="C158" s="31">
        <v>11</v>
      </c>
      <c r="D158" s="31">
        <v>162</v>
      </c>
      <c r="E158" s="31">
        <v>25</v>
      </c>
      <c r="F158" s="31" t="s">
        <v>1091</v>
      </c>
      <c r="G158" s="31">
        <v>5.55555555555555</v>
      </c>
      <c r="H158" s="31">
        <v>81.818181818181799</v>
      </c>
      <c r="I158" s="31">
        <v>12.6262626262626</v>
      </c>
    </row>
    <row r="159" spans="1:9" x14ac:dyDescent="0.25">
      <c r="A159" t="s">
        <v>257</v>
      </c>
      <c r="B159" s="31">
        <v>55274</v>
      </c>
      <c r="C159" s="31">
        <v>3798</v>
      </c>
      <c r="D159" s="31">
        <v>44260</v>
      </c>
      <c r="E159" s="31">
        <v>6982</v>
      </c>
      <c r="F159" s="31">
        <v>234</v>
      </c>
      <c r="G159" s="31">
        <v>6.9004360465116203</v>
      </c>
      <c r="H159" s="31">
        <v>80.414244186046503</v>
      </c>
      <c r="I159" s="31">
        <v>12.685319767441801</v>
      </c>
    </row>
    <row r="160" spans="1:9" x14ac:dyDescent="0.25">
      <c r="A160" t="s">
        <v>258</v>
      </c>
      <c r="B160" s="31">
        <v>3554</v>
      </c>
      <c r="C160" s="31">
        <v>231</v>
      </c>
      <c r="D160" s="31">
        <v>2855</v>
      </c>
      <c r="E160" s="31">
        <v>466</v>
      </c>
      <c r="F160" s="31">
        <v>2</v>
      </c>
      <c r="G160" s="31">
        <v>6.5033783783783701</v>
      </c>
      <c r="H160" s="31">
        <v>80.377252252252205</v>
      </c>
      <c r="I160" s="31">
        <v>13.1193693693693</v>
      </c>
    </row>
    <row r="161" spans="1:9" x14ac:dyDescent="0.25">
      <c r="A161" t="s">
        <v>259</v>
      </c>
      <c r="B161" s="31">
        <v>1041</v>
      </c>
      <c r="C161" s="31">
        <v>58</v>
      </c>
      <c r="D161" s="31">
        <v>851</v>
      </c>
      <c r="E161" s="31">
        <v>132</v>
      </c>
      <c r="F161" s="31" t="s">
        <v>1091</v>
      </c>
      <c r="G161" s="31">
        <v>5.5715658021133496</v>
      </c>
      <c r="H161" s="31">
        <v>81.748318924111402</v>
      </c>
      <c r="I161" s="31">
        <v>12.680115273775201</v>
      </c>
    </row>
    <row r="162" spans="1:9" x14ac:dyDescent="0.25">
      <c r="A162" t="s">
        <v>260</v>
      </c>
      <c r="B162" s="31">
        <v>1210</v>
      </c>
      <c r="C162" s="31">
        <v>75</v>
      </c>
      <c r="D162" s="31">
        <v>993</v>
      </c>
      <c r="E162" s="31">
        <v>140</v>
      </c>
      <c r="F162" s="31">
        <v>2</v>
      </c>
      <c r="G162" s="31">
        <v>6.2086092715231702</v>
      </c>
      <c r="H162" s="31">
        <v>82.201986754966796</v>
      </c>
      <c r="I162" s="31">
        <v>11.589403973509899</v>
      </c>
    </row>
    <row r="163" spans="1:9" x14ac:dyDescent="0.25">
      <c r="A163" t="s">
        <v>261</v>
      </c>
      <c r="B163" s="31">
        <v>3473</v>
      </c>
      <c r="C163" s="31">
        <v>268</v>
      </c>
      <c r="D163" s="31">
        <v>2702</v>
      </c>
      <c r="E163" s="31">
        <v>445</v>
      </c>
      <c r="F163" s="31">
        <v>58</v>
      </c>
      <c r="G163" s="31">
        <v>7.8477306002928202</v>
      </c>
      <c r="H163" s="31">
        <v>79.121522693996994</v>
      </c>
      <c r="I163" s="31">
        <v>13.030746705710101</v>
      </c>
    </row>
    <row r="164" spans="1:9" x14ac:dyDescent="0.25">
      <c r="A164" t="s">
        <v>262</v>
      </c>
      <c r="B164" s="31">
        <v>3129</v>
      </c>
      <c r="C164" s="31">
        <v>219</v>
      </c>
      <c r="D164" s="31">
        <v>2500</v>
      </c>
      <c r="E164" s="31">
        <v>407</v>
      </c>
      <c r="F164" s="31">
        <v>3</v>
      </c>
      <c r="G164" s="31">
        <v>7.0057581573896304</v>
      </c>
      <c r="H164" s="31">
        <v>79.974408189379403</v>
      </c>
      <c r="I164" s="31">
        <v>13.019833653230901</v>
      </c>
    </row>
    <row r="165" spans="1:9" x14ac:dyDescent="0.25">
      <c r="A165" t="s">
        <v>263</v>
      </c>
      <c r="B165" s="31">
        <v>6293</v>
      </c>
      <c r="C165" s="31">
        <v>398</v>
      </c>
      <c r="D165" s="31">
        <v>5086</v>
      </c>
      <c r="E165" s="31">
        <v>776</v>
      </c>
      <c r="F165" s="31">
        <v>33</v>
      </c>
      <c r="G165" s="31">
        <v>6.35782747603833</v>
      </c>
      <c r="H165" s="31">
        <v>81.246006389776298</v>
      </c>
      <c r="I165" s="31">
        <v>12.3961661341853</v>
      </c>
    </row>
    <row r="166" spans="1:9" x14ac:dyDescent="0.25">
      <c r="A166" t="s">
        <v>264</v>
      </c>
      <c r="B166" s="31">
        <v>15256</v>
      </c>
      <c r="C166" s="31">
        <v>1039</v>
      </c>
      <c r="D166" s="31">
        <v>12100</v>
      </c>
      <c r="E166" s="31">
        <v>1864</v>
      </c>
      <c r="F166" s="31">
        <v>253</v>
      </c>
      <c r="G166" s="31">
        <v>6.92528161034459</v>
      </c>
      <c r="H166" s="31">
        <v>80.650536559354705</v>
      </c>
      <c r="I166" s="31">
        <v>12.424181830300601</v>
      </c>
    </row>
    <row r="167" spans="1:9" x14ac:dyDescent="0.25">
      <c r="A167" t="s">
        <v>265</v>
      </c>
      <c r="B167" s="31">
        <v>2328</v>
      </c>
      <c r="C167" s="31">
        <v>119</v>
      </c>
      <c r="D167" s="31">
        <v>1867</v>
      </c>
      <c r="E167" s="31">
        <v>315</v>
      </c>
      <c r="F167" s="31">
        <v>27</v>
      </c>
      <c r="G167" s="31">
        <v>5.1716644936983904</v>
      </c>
      <c r="H167" s="31">
        <v>81.138635375923499</v>
      </c>
      <c r="I167" s="31">
        <v>13.689700130378</v>
      </c>
    </row>
    <row r="168" spans="1:9" x14ac:dyDescent="0.25">
      <c r="A168" t="s">
        <v>266</v>
      </c>
      <c r="B168" s="31">
        <v>4768</v>
      </c>
      <c r="C168" s="31">
        <v>295</v>
      </c>
      <c r="D168" s="31">
        <v>3793</v>
      </c>
      <c r="E168" s="31">
        <v>675</v>
      </c>
      <c r="F168" s="31">
        <v>5</v>
      </c>
      <c r="G168" s="31">
        <v>6.1935754776401399</v>
      </c>
      <c r="H168" s="31">
        <v>79.634684022674705</v>
      </c>
      <c r="I168" s="31">
        <v>14.171740499685001</v>
      </c>
    </row>
    <row r="169" spans="1:9" x14ac:dyDescent="0.25">
      <c r="A169" t="s">
        <v>267</v>
      </c>
      <c r="B169" s="31">
        <v>9364</v>
      </c>
      <c r="C169" s="31">
        <v>564</v>
      </c>
      <c r="D169" s="31">
        <v>7541</v>
      </c>
      <c r="E169" s="31">
        <v>1240</v>
      </c>
      <c r="F169" s="31">
        <v>19</v>
      </c>
      <c r="G169" s="31">
        <v>6.0353130016051297</v>
      </c>
      <c r="H169" s="31">
        <v>80.695559122525395</v>
      </c>
      <c r="I169" s="31">
        <v>13.269127875869399</v>
      </c>
    </row>
    <row r="170" spans="1:9" x14ac:dyDescent="0.25">
      <c r="A170" t="s">
        <v>268</v>
      </c>
      <c r="B170" s="31">
        <v>139</v>
      </c>
      <c r="C170" s="31">
        <v>6</v>
      </c>
      <c r="D170" s="31">
        <v>117</v>
      </c>
      <c r="E170" s="31">
        <v>16</v>
      </c>
      <c r="F170" s="31" t="s">
        <v>1091</v>
      </c>
      <c r="G170" s="31">
        <v>4.3165467625899199</v>
      </c>
      <c r="H170" s="31">
        <v>84.172661870503504</v>
      </c>
      <c r="I170" s="31">
        <v>11.5107913669064</v>
      </c>
    </row>
    <row r="171" spans="1:9" x14ac:dyDescent="0.25">
      <c r="A171" t="s">
        <v>269</v>
      </c>
      <c r="B171" s="31">
        <v>153</v>
      </c>
      <c r="C171" s="31">
        <v>5</v>
      </c>
      <c r="D171" s="31">
        <v>119</v>
      </c>
      <c r="E171" s="31">
        <v>29</v>
      </c>
      <c r="F171" s="31" t="s">
        <v>1091</v>
      </c>
      <c r="G171" s="31">
        <v>3.2679738562091498</v>
      </c>
      <c r="H171" s="31">
        <v>77.7777777777777</v>
      </c>
      <c r="I171" s="31">
        <v>18.954248366013001</v>
      </c>
    </row>
    <row r="172" spans="1:9" x14ac:dyDescent="0.25">
      <c r="A172" t="s">
        <v>270</v>
      </c>
      <c r="B172" s="31">
        <v>4484</v>
      </c>
      <c r="C172" s="31">
        <v>296</v>
      </c>
      <c r="D172" s="31">
        <v>3590</v>
      </c>
      <c r="E172" s="31">
        <v>594</v>
      </c>
      <c r="F172" s="31">
        <v>4</v>
      </c>
      <c r="G172" s="31">
        <v>6.6071428571428497</v>
      </c>
      <c r="H172" s="31">
        <v>80.133928571428498</v>
      </c>
      <c r="I172" s="31">
        <v>13.2589285714285</v>
      </c>
    </row>
    <row r="173" spans="1:9" x14ac:dyDescent="0.25">
      <c r="A173" t="s">
        <v>271</v>
      </c>
      <c r="B173" s="31">
        <v>173</v>
      </c>
      <c r="C173" s="31">
        <v>16</v>
      </c>
      <c r="D173" s="31">
        <v>132</v>
      </c>
      <c r="E173" s="31">
        <v>25</v>
      </c>
      <c r="F173" s="31" t="s">
        <v>1091</v>
      </c>
      <c r="G173" s="31">
        <v>9.2485549132947895</v>
      </c>
      <c r="H173" s="31">
        <v>76.300578034682005</v>
      </c>
      <c r="I173" s="31">
        <v>14.450867052023099</v>
      </c>
    </row>
    <row r="174" spans="1:9" x14ac:dyDescent="0.25">
      <c r="A174" t="s">
        <v>272</v>
      </c>
      <c r="B174" s="31">
        <v>55365</v>
      </c>
      <c r="C174" s="31">
        <v>3589</v>
      </c>
      <c r="D174" s="31">
        <v>44246</v>
      </c>
      <c r="E174" s="31">
        <v>7124</v>
      </c>
      <c r="F174" s="31">
        <v>406</v>
      </c>
      <c r="G174" s="31">
        <v>6.5303226041230698</v>
      </c>
      <c r="H174" s="31">
        <v>80.507287250495807</v>
      </c>
      <c r="I174" s="31">
        <v>12.9623901453811</v>
      </c>
    </row>
    <row r="175" spans="1:9" x14ac:dyDescent="0.25">
      <c r="A175" t="s">
        <v>273</v>
      </c>
      <c r="B175" s="31">
        <v>3464</v>
      </c>
      <c r="C175" s="31">
        <v>186</v>
      </c>
      <c r="D175" s="31">
        <v>2765</v>
      </c>
      <c r="E175" s="31">
        <v>509</v>
      </c>
      <c r="F175" s="31">
        <v>4</v>
      </c>
      <c r="G175" s="31">
        <v>5.3757225433525999</v>
      </c>
      <c r="H175" s="31">
        <v>79.913294797687797</v>
      </c>
      <c r="I175" s="31">
        <v>14.7109826589595</v>
      </c>
    </row>
    <row r="176" spans="1:9" x14ac:dyDescent="0.25">
      <c r="A176" t="s">
        <v>274</v>
      </c>
      <c r="B176" s="31">
        <v>1055</v>
      </c>
      <c r="C176" s="31">
        <v>57</v>
      </c>
      <c r="D176" s="31">
        <v>852</v>
      </c>
      <c r="E176" s="31">
        <v>145</v>
      </c>
      <c r="F176" s="31">
        <v>1</v>
      </c>
      <c r="G176" s="31">
        <v>5.40796963946869</v>
      </c>
      <c r="H176" s="31">
        <v>80.834914611005601</v>
      </c>
      <c r="I176" s="31">
        <v>13.7571157495256</v>
      </c>
    </row>
    <row r="177" spans="1:9" x14ac:dyDescent="0.25">
      <c r="A177" t="s">
        <v>275</v>
      </c>
      <c r="B177" s="31">
        <v>1257</v>
      </c>
      <c r="C177" s="31">
        <v>81</v>
      </c>
      <c r="D177" s="31">
        <v>1004</v>
      </c>
      <c r="E177" s="31">
        <v>171</v>
      </c>
      <c r="F177" s="31">
        <v>1</v>
      </c>
      <c r="G177" s="31">
        <v>6.4490445859872603</v>
      </c>
      <c r="H177" s="31">
        <v>79.936305732484001</v>
      </c>
      <c r="I177" s="31">
        <v>13.614649681528601</v>
      </c>
    </row>
    <row r="178" spans="1:9" x14ac:dyDescent="0.25">
      <c r="A178" t="s">
        <v>276</v>
      </c>
      <c r="B178" s="31">
        <v>3353</v>
      </c>
      <c r="C178" s="31">
        <v>248</v>
      </c>
      <c r="D178" s="31">
        <v>2610</v>
      </c>
      <c r="E178" s="31">
        <v>453</v>
      </c>
      <c r="F178" s="31">
        <v>42</v>
      </c>
      <c r="G178" s="31">
        <v>7.4901842343702798</v>
      </c>
      <c r="H178" s="31">
        <v>78.828148595590406</v>
      </c>
      <c r="I178" s="31">
        <v>13.6816671700392</v>
      </c>
    </row>
    <row r="179" spans="1:9" x14ac:dyDescent="0.25">
      <c r="A179" t="s">
        <v>277</v>
      </c>
      <c r="B179" s="31">
        <v>3121</v>
      </c>
      <c r="C179" s="31">
        <v>225</v>
      </c>
      <c r="D179" s="31">
        <v>2506</v>
      </c>
      <c r="E179" s="31">
        <v>390</v>
      </c>
      <c r="F179" s="31" t="s">
        <v>1091</v>
      </c>
      <c r="G179" s="31">
        <v>7.20922781159884</v>
      </c>
      <c r="H179" s="31">
        <v>80.294777314963099</v>
      </c>
      <c r="I179" s="31">
        <v>12.495994873438001</v>
      </c>
    </row>
    <row r="180" spans="1:9" x14ac:dyDescent="0.25">
      <c r="A180" t="s">
        <v>278</v>
      </c>
      <c r="B180" s="31">
        <v>6469</v>
      </c>
      <c r="C180" s="31">
        <v>378</v>
      </c>
      <c r="D180" s="31">
        <v>5193</v>
      </c>
      <c r="E180" s="31">
        <v>876</v>
      </c>
      <c r="F180" s="31">
        <v>22</v>
      </c>
      <c r="G180" s="31">
        <v>5.8631921824104198</v>
      </c>
      <c r="H180" s="31">
        <v>80.549092601209793</v>
      </c>
      <c r="I180" s="31">
        <v>13.587715216379699</v>
      </c>
    </row>
    <row r="181" spans="1:9" x14ac:dyDescent="0.25">
      <c r="A181" t="s">
        <v>279</v>
      </c>
      <c r="B181" s="31">
        <v>15051</v>
      </c>
      <c r="C181" s="31">
        <v>893</v>
      </c>
      <c r="D181" s="31">
        <v>12054</v>
      </c>
      <c r="E181" s="31">
        <v>1881</v>
      </c>
      <c r="F181" s="31">
        <v>223</v>
      </c>
      <c r="G181" s="31">
        <v>6.0223900728351696</v>
      </c>
      <c r="H181" s="31">
        <v>81.292149986512001</v>
      </c>
      <c r="I181" s="31">
        <v>12.6854599406528</v>
      </c>
    </row>
    <row r="182" spans="1:9" x14ac:dyDescent="0.25">
      <c r="A182" t="s">
        <v>280</v>
      </c>
      <c r="B182" s="31">
        <v>2226</v>
      </c>
      <c r="C182" s="31">
        <v>92</v>
      </c>
      <c r="D182" s="31">
        <v>1817</v>
      </c>
      <c r="E182" s="31">
        <v>302</v>
      </c>
      <c r="F182" s="31">
        <v>15</v>
      </c>
      <c r="G182" s="31">
        <v>4.1610131162369903</v>
      </c>
      <c r="H182" s="31">
        <v>82.180009045680606</v>
      </c>
      <c r="I182" s="31">
        <v>13.658977838082301</v>
      </c>
    </row>
    <row r="183" spans="1:9" x14ac:dyDescent="0.25">
      <c r="A183" t="s">
        <v>281</v>
      </c>
      <c r="B183" s="31">
        <v>4493</v>
      </c>
      <c r="C183" s="31">
        <v>257</v>
      </c>
      <c r="D183" s="31">
        <v>3608</v>
      </c>
      <c r="E183" s="31">
        <v>625</v>
      </c>
      <c r="F183" s="31">
        <v>3</v>
      </c>
      <c r="G183" s="31">
        <v>5.7238307349665902</v>
      </c>
      <c r="H183" s="31">
        <v>80.356347438752707</v>
      </c>
      <c r="I183" s="31">
        <v>13.9198218262806</v>
      </c>
    </row>
    <row r="184" spans="1:9" x14ac:dyDescent="0.25">
      <c r="A184" t="s">
        <v>282</v>
      </c>
      <c r="B184" s="31">
        <v>9411</v>
      </c>
      <c r="C184" s="31">
        <v>544</v>
      </c>
      <c r="D184" s="31">
        <v>7549</v>
      </c>
      <c r="E184" s="31">
        <v>1275</v>
      </c>
      <c r="F184" s="31">
        <v>43</v>
      </c>
      <c r="G184" s="31">
        <v>5.8070025619128902</v>
      </c>
      <c r="H184" s="31">
        <v>80.582835183603706</v>
      </c>
      <c r="I184" s="31">
        <v>13.610162254483299</v>
      </c>
    </row>
    <row r="185" spans="1:9" x14ac:dyDescent="0.25">
      <c r="A185" t="s">
        <v>283</v>
      </c>
      <c r="B185" s="31">
        <v>124</v>
      </c>
      <c r="C185" s="31">
        <v>9</v>
      </c>
      <c r="D185" s="31">
        <v>102</v>
      </c>
      <c r="E185" s="31">
        <v>13</v>
      </c>
      <c r="F185" s="31" t="s">
        <v>1091</v>
      </c>
      <c r="G185" s="31">
        <v>7.2580645161290303</v>
      </c>
      <c r="H185" s="31">
        <v>82.258064516128997</v>
      </c>
      <c r="I185" s="31">
        <v>10.4838709677419</v>
      </c>
    </row>
    <row r="186" spans="1:9" x14ac:dyDescent="0.25">
      <c r="A186" t="s">
        <v>284</v>
      </c>
      <c r="B186" s="31">
        <v>125</v>
      </c>
      <c r="C186" s="31" t="s">
        <v>1091</v>
      </c>
      <c r="D186" s="31">
        <v>108</v>
      </c>
      <c r="E186" s="31">
        <v>17</v>
      </c>
      <c r="F186" s="31" t="s">
        <v>1091</v>
      </c>
      <c r="G186" s="31" t="s">
        <v>1091</v>
      </c>
      <c r="H186" s="31">
        <v>86.4</v>
      </c>
      <c r="I186" s="31">
        <v>13.6</v>
      </c>
    </row>
    <row r="187" spans="1:9" x14ac:dyDescent="0.25">
      <c r="A187" t="s">
        <v>285</v>
      </c>
      <c r="B187" s="31">
        <v>4241</v>
      </c>
      <c r="C187" s="31">
        <v>245</v>
      </c>
      <c r="D187" s="31">
        <v>3400</v>
      </c>
      <c r="E187" s="31">
        <v>591</v>
      </c>
      <c r="F187" s="31">
        <v>5</v>
      </c>
      <c r="G187" s="31">
        <v>5.7837582625117996</v>
      </c>
      <c r="H187" s="31">
        <v>80.264400377714793</v>
      </c>
      <c r="I187" s="31">
        <v>13.951841359773301</v>
      </c>
    </row>
    <row r="188" spans="1:9" x14ac:dyDescent="0.25">
      <c r="A188" t="s">
        <v>286</v>
      </c>
      <c r="B188" s="31">
        <v>182</v>
      </c>
      <c r="C188" s="31">
        <v>8</v>
      </c>
      <c r="D188" s="31">
        <v>150</v>
      </c>
      <c r="E188" s="31">
        <v>24</v>
      </c>
      <c r="F188" s="31" t="s">
        <v>1091</v>
      </c>
      <c r="G188" s="31">
        <v>4.3956043956043898</v>
      </c>
      <c r="H188" s="31">
        <v>82.417582417582395</v>
      </c>
      <c r="I188" s="31">
        <v>13.186813186813101</v>
      </c>
    </row>
    <row r="189" spans="1:9" x14ac:dyDescent="0.25">
      <c r="A189" t="s">
        <v>287</v>
      </c>
      <c r="B189" s="31">
        <v>54572</v>
      </c>
      <c r="C189" s="31">
        <v>3223</v>
      </c>
      <c r="D189" s="31">
        <v>43718</v>
      </c>
      <c r="E189" s="31">
        <v>7272</v>
      </c>
      <c r="F189" s="31">
        <v>359</v>
      </c>
      <c r="G189" s="31">
        <v>5.9450685259992904</v>
      </c>
      <c r="H189" s="31">
        <v>80.641174626012202</v>
      </c>
      <c r="I189" s="31">
        <v>13.413756847988401</v>
      </c>
    </row>
    <row r="190" spans="1:9" x14ac:dyDescent="0.25">
      <c r="A190" t="s">
        <v>288</v>
      </c>
      <c r="B190" s="31">
        <v>3327</v>
      </c>
      <c r="C190" s="31">
        <v>186</v>
      </c>
      <c r="D190" s="31">
        <v>2701</v>
      </c>
      <c r="E190" s="31">
        <v>435</v>
      </c>
      <c r="F190" s="31">
        <v>5</v>
      </c>
      <c r="G190" s="31">
        <v>5.5990367248645398</v>
      </c>
      <c r="H190" s="31">
        <v>81.306441902468293</v>
      </c>
      <c r="I190" s="31">
        <v>13.094521372667</v>
      </c>
    </row>
    <row r="191" spans="1:9" x14ac:dyDescent="0.25">
      <c r="A191" t="s">
        <v>289</v>
      </c>
      <c r="B191" s="31">
        <v>988</v>
      </c>
      <c r="C191" s="31">
        <v>43</v>
      </c>
      <c r="D191" s="31">
        <v>819</v>
      </c>
      <c r="E191" s="31">
        <v>125</v>
      </c>
      <c r="F191" s="31">
        <v>1</v>
      </c>
      <c r="G191" s="31">
        <v>4.3566362715298803</v>
      </c>
      <c r="H191" s="31">
        <v>82.978723404255305</v>
      </c>
      <c r="I191" s="31">
        <v>12.6646403242147</v>
      </c>
    </row>
    <row r="192" spans="1:9" x14ac:dyDescent="0.25">
      <c r="A192" t="s">
        <v>290</v>
      </c>
      <c r="B192" s="31">
        <v>1228</v>
      </c>
      <c r="C192" s="31">
        <v>82</v>
      </c>
      <c r="D192" s="31">
        <v>969</v>
      </c>
      <c r="E192" s="31">
        <v>176</v>
      </c>
      <c r="F192" s="31">
        <v>1</v>
      </c>
      <c r="G192" s="31">
        <v>6.6829665851670699</v>
      </c>
      <c r="H192" s="31">
        <v>78.973105134474295</v>
      </c>
      <c r="I192" s="31">
        <v>14.343928280358501</v>
      </c>
    </row>
    <row r="193" spans="1:9" x14ac:dyDescent="0.25">
      <c r="A193" t="s">
        <v>291</v>
      </c>
      <c r="B193" s="31">
        <v>3355</v>
      </c>
      <c r="C193" s="31">
        <v>238</v>
      </c>
      <c r="D193" s="31">
        <v>2620</v>
      </c>
      <c r="E193" s="31">
        <v>437</v>
      </c>
      <c r="F193" s="31">
        <v>60</v>
      </c>
      <c r="G193" s="31">
        <v>7.22306525037936</v>
      </c>
      <c r="H193" s="31">
        <v>79.514415781487102</v>
      </c>
      <c r="I193" s="31">
        <v>13.262518968133501</v>
      </c>
    </row>
    <row r="194" spans="1:9" x14ac:dyDescent="0.25">
      <c r="A194" t="s">
        <v>292</v>
      </c>
      <c r="B194" s="31">
        <v>3100</v>
      </c>
      <c r="C194" s="31">
        <v>211</v>
      </c>
      <c r="D194" s="31">
        <v>2542</v>
      </c>
      <c r="E194" s="31">
        <v>345</v>
      </c>
      <c r="F194" s="31">
        <v>2</v>
      </c>
      <c r="G194" s="31">
        <v>6.8108457069076804</v>
      </c>
      <c r="H194" s="31">
        <v>82.052937378954098</v>
      </c>
      <c r="I194" s="31">
        <v>11.1362169141381</v>
      </c>
    </row>
    <row r="195" spans="1:9" x14ac:dyDescent="0.25">
      <c r="A195" t="s">
        <v>293</v>
      </c>
      <c r="B195" s="31">
        <v>6296</v>
      </c>
      <c r="C195" s="31">
        <v>316</v>
      </c>
      <c r="D195" s="31">
        <v>5117</v>
      </c>
      <c r="E195" s="31">
        <v>855</v>
      </c>
      <c r="F195" s="31">
        <v>8</v>
      </c>
      <c r="G195" s="31">
        <v>5.0254452926208604</v>
      </c>
      <c r="H195" s="31">
        <v>81.377226463104293</v>
      </c>
      <c r="I195" s="31">
        <v>13.5973282442748</v>
      </c>
    </row>
    <row r="196" spans="1:9" x14ac:dyDescent="0.25">
      <c r="A196" t="s">
        <v>294</v>
      </c>
      <c r="B196" s="31">
        <v>14842</v>
      </c>
      <c r="C196" s="31">
        <v>916</v>
      </c>
      <c r="D196" s="31">
        <v>11648</v>
      </c>
      <c r="E196" s="31">
        <v>1857</v>
      </c>
      <c r="F196" s="31">
        <v>421</v>
      </c>
      <c r="G196" s="31">
        <v>6.3518479994452504</v>
      </c>
      <c r="H196" s="31">
        <v>80.771097704736107</v>
      </c>
      <c r="I196" s="31">
        <v>12.877054295818599</v>
      </c>
    </row>
    <row r="197" spans="1:9" x14ac:dyDescent="0.25">
      <c r="A197" t="s">
        <v>295</v>
      </c>
      <c r="B197" s="31">
        <v>2167</v>
      </c>
      <c r="C197" s="31">
        <v>94</v>
      </c>
      <c r="D197" s="31">
        <v>1739</v>
      </c>
      <c r="E197" s="31">
        <v>326</v>
      </c>
      <c r="F197" s="31">
        <v>8</v>
      </c>
      <c r="G197" s="31">
        <v>4.3538675312644699</v>
      </c>
      <c r="H197" s="31">
        <v>80.5465493283927</v>
      </c>
      <c r="I197" s="31">
        <v>15.0995831403427</v>
      </c>
    </row>
    <row r="198" spans="1:9" x14ac:dyDescent="0.25">
      <c r="A198" t="s">
        <v>296</v>
      </c>
      <c r="B198" s="31">
        <v>4487</v>
      </c>
      <c r="C198" s="31">
        <v>247</v>
      </c>
      <c r="D198" s="31">
        <v>3599</v>
      </c>
      <c r="E198" s="31">
        <v>588</v>
      </c>
      <c r="F198" s="31">
        <v>53</v>
      </c>
      <c r="G198" s="31">
        <v>5.5705908885881801</v>
      </c>
      <c r="H198" s="31">
        <v>81.168245376635099</v>
      </c>
      <c r="I198" s="31">
        <v>13.2611637347767</v>
      </c>
    </row>
    <row r="199" spans="1:9" x14ac:dyDescent="0.25">
      <c r="A199" t="s">
        <v>297</v>
      </c>
      <c r="B199" s="31">
        <v>9274</v>
      </c>
      <c r="C199" s="31">
        <v>533</v>
      </c>
      <c r="D199" s="31">
        <v>7413</v>
      </c>
      <c r="E199" s="31">
        <v>1272</v>
      </c>
      <c r="F199" s="31">
        <v>56</v>
      </c>
      <c r="G199" s="31">
        <v>5.7821653287046999</v>
      </c>
      <c r="H199" s="31">
        <v>80.418745931872394</v>
      </c>
      <c r="I199" s="31">
        <v>13.7990887394228</v>
      </c>
    </row>
    <row r="200" spans="1:9" x14ac:dyDescent="0.25">
      <c r="A200" t="s">
        <v>298</v>
      </c>
      <c r="B200" s="31">
        <v>111</v>
      </c>
      <c r="C200" s="31">
        <v>3</v>
      </c>
      <c r="D200" s="31">
        <v>91</v>
      </c>
      <c r="E200" s="31">
        <v>17</v>
      </c>
      <c r="F200" s="31" t="s">
        <v>1091</v>
      </c>
      <c r="G200" s="31">
        <v>2.7027027027027</v>
      </c>
      <c r="H200" s="31">
        <v>81.981981981981903</v>
      </c>
      <c r="I200" s="31">
        <v>15.315315315315299</v>
      </c>
    </row>
    <row r="201" spans="1:9" x14ac:dyDescent="0.25">
      <c r="A201" t="s">
        <v>299</v>
      </c>
      <c r="B201" s="31">
        <v>138</v>
      </c>
      <c r="C201" s="31">
        <v>4</v>
      </c>
      <c r="D201" s="31">
        <v>112</v>
      </c>
      <c r="E201" s="31">
        <v>22</v>
      </c>
      <c r="F201" s="31" t="s">
        <v>1091</v>
      </c>
      <c r="G201" s="31">
        <v>2.8985507246376798</v>
      </c>
      <c r="H201" s="31">
        <v>81.159420289855007</v>
      </c>
      <c r="I201" s="31">
        <v>15.9420289855072</v>
      </c>
    </row>
    <row r="202" spans="1:9" x14ac:dyDescent="0.25">
      <c r="A202" t="s">
        <v>300</v>
      </c>
      <c r="B202" s="31">
        <v>4141</v>
      </c>
      <c r="C202" s="31">
        <v>225</v>
      </c>
      <c r="D202" s="31">
        <v>3320</v>
      </c>
      <c r="E202" s="31">
        <v>593</v>
      </c>
      <c r="F202" s="31">
        <v>3</v>
      </c>
      <c r="G202" s="31">
        <v>5.4374093765103897</v>
      </c>
      <c r="H202" s="31">
        <v>80.231996133397701</v>
      </c>
      <c r="I202" s="31">
        <v>14.3305944900918</v>
      </c>
    </row>
    <row r="203" spans="1:9" x14ac:dyDescent="0.25">
      <c r="A203" t="s">
        <v>301</v>
      </c>
      <c r="B203" s="31">
        <v>186</v>
      </c>
      <c r="C203" s="31">
        <v>6</v>
      </c>
      <c r="D203" s="31">
        <v>154</v>
      </c>
      <c r="E203" s="31">
        <v>26</v>
      </c>
      <c r="F203" s="31" t="s">
        <v>1091</v>
      </c>
      <c r="G203" s="31">
        <v>3.2258064516128999</v>
      </c>
      <c r="H203" s="31">
        <v>82.795698924731099</v>
      </c>
      <c r="I203" s="31">
        <v>13.9784946236559</v>
      </c>
    </row>
    <row r="204" spans="1:9" x14ac:dyDescent="0.25">
      <c r="A204" t="s">
        <v>302</v>
      </c>
      <c r="B204" s="31">
        <v>53644</v>
      </c>
      <c r="C204" s="31">
        <v>3104</v>
      </c>
      <c r="D204" s="31">
        <v>42847</v>
      </c>
      <c r="E204" s="31">
        <v>7075</v>
      </c>
      <c r="F204" s="31">
        <v>618</v>
      </c>
      <c r="G204" s="31">
        <v>5.8537321314072299</v>
      </c>
      <c r="H204" s="31">
        <v>80.803756647682206</v>
      </c>
      <c r="I204" s="31">
        <v>13.342511220910399</v>
      </c>
    </row>
    <row r="205" spans="1:9" x14ac:dyDescent="0.25">
      <c r="A205" t="s">
        <v>405</v>
      </c>
      <c r="B205" s="31">
        <v>4</v>
      </c>
      <c r="C205" s="31" t="s">
        <v>1091</v>
      </c>
      <c r="D205" s="31">
        <v>3</v>
      </c>
      <c r="E205" s="31">
        <v>1</v>
      </c>
      <c r="F205" s="31" t="s">
        <v>1091</v>
      </c>
      <c r="G205" s="31" t="s">
        <v>1091</v>
      </c>
      <c r="H205" s="31">
        <v>75</v>
      </c>
      <c r="I205" s="31">
        <v>25</v>
      </c>
    </row>
    <row r="206" spans="1:9" x14ac:dyDescent="0.25">
      <c r="A206" t="s">
        <v>303</v>
      </c>
      <c r="B206" s="31">
        <v>3231</v>
      </c>
      <c r="C206" s="31">
        <v>179</v>
      </c>
      <c r="D206" s="31">
        <v>2609</v>
      </c>
      <c r="E206" s="31">
        <v>439</v>
      </c>
      <c r="F206" s="31">
        <v>4</v>
      </c>
      <c r="G206" s="31">
        <v>5.5469476293771303</v>
      </c>
      <c r="H206" s="31">
        <v>80.849085838239802</v>
      </c>
      <c r="I206" s="31">
        <v>13.603966532383</v>
      </c>
    </row>
    <row r="207" spans="1:9" x14ac:dyDescent="0.25">
      <c r="A207" t="s">
        <v>304</v>
      </c>
      <c r="B207" s="31">
        <v>991</v>
      </c>
      <c r="C207" s="31">
        <v>51</v>
      </c>
      <c r="D207" s="31">
        <v>801</v>
      </c>
      <c r="E207" s="31">
        <v>139</v>
      </c>
      <c r="F207" s="31" t="s">
        <v>1091</v>
      </c>
      <c r="G207" s="31">
        <v>5.14631685166498</v>
      </c>
      <c r="H207" s="31">
        <v>80.827447023208805</v>
      </c>
      <c r="I207" s="31">
        <v>14.026236125126101</v>
      </c>
    </row>
    <row r="208" spans="1:9" x14ac:dyDescent="0.25">
      <c r="A208" t="s">
        <v>305</v>
      </c>
      <c r="B208" s="31">
        <v>1264</v>
      </c>
      <c r="C208" s="31">
        <v>48</v>
      </c>
      <c r="D208" s="31">
        <v>1041</v>
      </c>
      <c r="E208" s="31">
        <v>175</v>
      </c>
      <c r="F208" s="31" t="s">
        <v>1091</v>
      </c>
      <c r="G208" s="31">
        <v>3.79746835443038</v>
      </c>
      <c r="H208" s="31">
        <v>82.357594936708793</v>
      </c>
      <c r="I208" s="31">
        <v>13.8449367088607</v>
      </c>
    </row>
    <row r="209" spans="1:9" x14ac:dyDescent="0.25">
      <c r="A209" t="s">
        <v>306</v>
      </c>
      <c r="B209" s="31">
        <v>3165</v>
      </c>
      <c r="C209" s="31">
        <v>242</v>
      </c>
      <c r="D209" s="31">
        <v>2507</v>
      </c>
      <c r="E209" s="31">
        <v>409</v>
      </c>
      <c r="F209" s="31">
        <v>7</v>
      </c>
      <c r="G209" s="31">
        <v>7.6630778974034097</v>
      </c>
      <c r="H209" s="31">
        <v>79.3856871437618</v>
      </c>
      <c r="I209" s="31">
        <v>12.9512349588347</v>
      </c>
    </row>
    <row r="210" spans="1:9" x14ac:dyDescent="0.25">
      <c r="A210" t="s">
        <v>307</v>
      </c>
      <c r="B210" s="31">
        <v>3014</v>
      </c>
      <c r="C210" s="31">
        <v>180</v>
      </c>
      <c r="D210" s="31">
        <v>2415</v>
      </c>
      <c r="E210" s="31">
        <v>416</v>
      </c>
      <c r="F210" s="31">
        <v>3</v>
      </c>
      <c r="G210" s="31">
        <v>5.9780803719694404</v>
      </c>
      <c r="H210" s="31">
        <v>80.205911657256706</v>
      </c>
      <c r="I210" s="31">
        <v>13.8160079707738</v>
      </c>
    </row>
    <row r="211" spans="1:9" x14ac:dyDescent="0.25">
      <c r="A211" t="s">
        <v>308</v>
      </c>
      <c r="B211" s="31">
        <v>5956</v>
      </c>
      <c r="C211" s="31">
        <v>270</v>
      </c>
      <c r="D211" s="31">
        <v>4850</v>
      </c>
      <c r="E211" s="31">
        <v>820</v>
      </c>
      <c r="F211" s="31">
        <v>16</v>
      </c>
      <c r="G211" s="31">
        <v>4.5454545454545396</v>
      </c>
      <c r="H211" s="31">
        <v>81.649831649831597</v>
      </c>
      <c r="I211" s="31">
        <v>13.804713804713799</v>
      </c>
    </row>
    <row r="212" spans="1:9" x14ac:dyDescent="0.25">
      <c r="A212" t="s">
        <v>309</v>
      </c>
      <c r="B212" s="31">
        <v>14614</v>
      </c>
      <c r="C212" s="31">
        <v>878</v>
      </c>
      <c r="D212" s="31">
        <v>11368</v>
      </c>
      <c r="E212" s="31">
        <v>1845</v>
      </c>
      <c r="F212" s="31">
        <v>523</v>
      </c>
      <c r="G212" s="31">
        <v>6.2309275424029504</v>
      </c>
      <c r="H212" s="31">
        <v>80.675608544460999</v>
      </c>
      <c r="I212" s="31">
        <v>13.093463913136</v>
      </c>
    </row>
    <row r="213" spans="1:9" x14ac:dyDescent="0.25">
      <c r="A213" t="s">
        <v>310</v>
      </c>
      <c r="B213" s="31">
        <v>2081</v>
      </c>
      <c r="C213" s="31">
        <v>75</v>
      </c>
      <c r="D213" s="31">
        <v>1677</v>
      </c>
      <c r="E213" s="31">
        <v>322</v>
      </c>
      <c r="F213" s="31">
        <v>7</v>
      </c>
      <c r="G213" s="31">
        <v>3.6162005785920899</v>
      </c>
      <c r="H213" s="31">
        <v>80.8582449373191</v>
      </c>
      <c r="I213" s="31">
        <v>15.525554484088699</v>
      </c>
    </row>
    <row r="214" spans="1:9" x14ac:dyDescent="0.25">
      <c r="A214" t="s">
        <v>311</v>
      </c>
      <c r="B214" s="31">
        <v>4402</v>
      </c>
      <c r="C214" s="31">
        <v>271</v>
      </c>
      <c r="D214" s="31">
        <v>3541</v>
      </c>
      <c r="E214" s="31">
        <v>565</v>
      </c>
      <c r="F214" s="31">
        <v>25</v>
      </c>
      <c r="G214" s="31">
        <v>6.1914553347041297</v>
      </c>
      <c r="H214" s="31">
        <v>80.900159926890495</v>
      </c>
      <c r="I214" s="31">
        <v>12.908384738405299</v>
      </c>
    </row>
    <row r="215" spans="1:9" x14ac:dyDescent="0.25">
      <c r="A215" t="s">
        <v>312</v>
      </c>
      <c r="B215" s="31">
        <v>8946</v>
      </c>
      <c r="C215" s="31">
        <v>485</v>
      </c>
      <c r="D215" s="31">
        <v>7160</v>
      </c>
      <c r="E215" s="31">
        <v>1264</v>
      </c>
      <c r="F215" s="31">
        <v>37</v>
      </c>
      <c r="G215" s="31">
        <v>5.4439331013581702</v>
      </c>
      <c r="H215" s="31">
        <v>80.368167022112402</v>
      </c>
      <c r="I215" s="31">
        <v>14.187899876529301</v>
      </c>
    </row>
    <row r="216" spans="1:9" x14ac:dyDescent="0.25">
      <c r="A216" t="s">
        <v>313</v>
      </c>
      <c r="B216" s="31">
        <v>115</v>
      </c>
      <c r="C216" s="31">
        <v>2</v>
      </c>
      <c r="D216" s="31">
        <v>89</v>
      </c>
      <c r="E216" s="31">
        <v>24</v>
      </c>
      <c r="F216" s="31" t="s">
        <v>1091</v>
      </c>
      <c r="G216" s="31">
        <v>1.7391304347826</v>
      </c>
      <c r="H216" s="31">
        <v>77.391304347825994</v>
      </c>
      <c r="I216" s="31">
        <v>20.869565217391301</v>
      </c>
    </row>
    <row r="217" spans="1:9" x14ac:dyDescent="0.25">
      <c r="A217" t="s">
        <v>314</v>
      </c>
      <c r="B217" s="31">
        <v>113</v>
      </c>
      <c r="C217" s="31">
        <v>1</v>
      </c>
      <c r="D217" s="31">
        <v>93</v>
      </c>
      <c r="E217" s="31">
        <v>19</v>
      </c>
      <c r="F217" s="31" t="s">
        <v>1091</v>
      </c>
      <c r="G217" s="31">
        <v>0.88495575221238898</v>
      </c>
      <c r="H217" s="31">
        <v>82.300884955752196</v>
      </c>
      <c r="I217" s="31">
        <v>16.814159292035399</v>
      </c>
    </row>
    <row r="218" spans="1:9" x14ac:dyDescent="0.25">
      <c r="A218" t="s">
        <v>315</v>
      </c>
      <c r="B218" s="31">
        <v>3894</v>
      </c>
      <c r="C218" s="31">
        <v>231</v>
      </c>
      <c r="D218" s="31">
        <v>3113</v>
      </c>
      <c r="E218" s="31">
        <v>545</v>
      </c>
      <c r="F218" s="31">
        <v>5</v>
      </c>
      <c r="G218" s="31">
        <v>5.93983029056312</v>
      </c>
      <c r="H218" s="31">
        <v>80.046284391874494</v>
      </c>
      <c r="I218" s="31">
        <v>14.0138853175623</v>
      </c>
    </row>
    <row r="219" spans="1:9" x14ac:dyDescent="0.25">
      <c r="A219" t="s">
        <v>316</v>
      </c>
      <c r="B219" s="31">
        <v>150</v>
      </c>
      <c r="C219" s="31">
        <v>5</v>
      </c>
      <c r="D219" s="31">
        <v>120</v>
      </c>
      <c r="E219" s="31">
        <v>25</v>
      </c>
      <c r="F219" s="31" t="s">
        <v>1091</v>
      </c>
      <c r="G219" s="31">
        <v>3.3333333333333299</v>
      </c>
      <c r="H219" s="31">
        <v>80</v>
      </c>
      <c r="I219" s="31">
        <v>16.6666666666666</v>
      </c>
    </row>
    <row r="220" spans="1:9" x14ac:dyDescent="0.25">
      <c r="A220" t="s">
        <v>317</v>
      </c>
      <c r="B220" s="31">
        <v>51937</v>
      </c>
      <c r="C220" s="31">
        <v>2918</v>
      </c>
      <c r="D220" s="31">
        <v>41384</v>
      </c>
      <c r="E220" s="31">
        <v>7008</v>
      </c>
      <c r="F220" s="31">
        <v>627</v>
      </c>
      <c r="G220" s="31">
        <v>5.6870005846813401</v>
      </c>
      <c r="H220" s="31">
        <v>80.6548431105047</v>
      </c>
      <c r="I220" s="31">
        <v>13.658156304813801</v>
      </c>
    </row>
    <row r="221" spans="1:9" x14ac:dyDescent="0.25">
      <c r="A221" t="s">
        <v>406</v>
      </c>
      <c r="B221" s="31">
        <v>1</v>
      </c>
      <c r="C221" s="31" t="s">
        <v>1091</v>
      </c>
      <c r="D221" s="31" t="s">
        <v>1091</v>
      </c>
      <c r="E221" s="31">
        <v>1</v>
      </c>
      <c r="F221" s="31" t="s">
        <v>1091</v>
      </c>
      <c r="G221" s="31" t="s">
        <v>1091</v>
      </c>
      <c r="H221" s="31" t="s">
        <v>1091</v>
      </c>
      <c r="I221" s="31">
        <v>100</v>
      </c>
    </row>
    <row r="222" spans="1:9" x14ac:dyDescent="0.25">
      <c r="A222" t="s">
        <v>318</v>
      </c>
      <c r="B222" s="31">
        <v>3021</v>
      </c>
      <c r="C222" s="31">
        <v>149</v>
      </c>
      <c r="D222" s="31">
        <v>2483</v>
      </c>
      <c r="E222" s="31">
        <v>387</v>
      </c>
      <c r="F222" s="31">
        <v>2</v>
      </c>
      <c r="G222" s="31">
        <v>4.9354090758529301</v>
      </c>
      <c r="H222" s="31">
        <v>82.2457767472673</v>
      </c>
      <c r="I222" s="31">
        <v>12.8188141768797</v>
      </c>
    </row>
    <row r="223" spans="1:9" x14ac:dyDescent="0.25">
      <c r="A223" t="s">
        <v>319</v>
      </c>
      <c r="B223" s="31">
        <v>974</v>
      </c>
      <c r="C223" s="31">
        <v>48</v>
      </c>
      <c r="D223" s="31">
        <v>794</v>
      </c>
      <c r="E223" s="31">
        <v>132</v>
      </c>
      <c r="F223" s="31" t="s">
        <v>1091</v>
      </c>
      <c r="G223" s="31">
        <v>4.9281314168377799</v>
      </c>
      <c r="H223" s="31">
        <v>81.519507186858306</v>
      </c>
      <c r="I223" s="31">
        <v>13.552361396303899</v>
      </c>
    </row>
    <row r="224" spans="1:9" x14ac:dyDescent="0.25">
      <c r="A224" t="s">
        <v>320</v>
      </c>
      <c r="B224" s="31">
        <v>1140</v>
      </c>
      <c r="C224" s="31">
        <v>41</v>
      </c>
      <c r="D224" s="31">
        <v>955</v>
      </c>
      <c r="E224" s="31">
        <v>144</v>
      </c>
      <c r="F224" s="31" t="s">
        <v>1091</v>
      </c>
      <c r="G224" s="31">
        <v>3.5964912280701702</v>
      </c>
      <c r="H224" s="31">
        <v>83.771929824561397</v>
      </c>
      <c r="I224" s="31">
        <v>12.6315789473684</v>
      </c>
    </row>
    <row r="225" spans="1:9" x14ac:dyDescent="0.25">
      <c r="A225" t="s">
        <v>321</v>
      </c>
      <c r="B225" s="31">
        <v>3140</v>
      </c>
      <c r="C225" s="31">
        <v>222</v>
      </c>
      <c r="D225" s="31">
        <v>2515</v>
      </c>
      <c r="E225" s="31">
        <v>400</v>
      </c>
      <c r="F225" s="31">
        <v>3</v>
      </c>
      <c r="G225" s="31">
        <v>7.0768249920306001</v>
      </c>
      <c r="H225" s="31">
        <v>80.172138986292595</v>
      </c>
      <c r="I225" s="31">
        <v>12.7510360216767</v>
      </c>
    </row>
    <row r="226" spans="1:9" x14ac:dyDescent="0.25">
      <c r="A226" t="s">
        <v>322</v>
      </c>
      <c r="B226" s="31">
        <v>2940</v>
      </c>
      <c r="C226" s="31">
        <v>112</v>
      </c>
      <c r="D226" s="31">
        <v>2401</v>
      </c>
      <c r="E226" s="31">
        <v>426</v>
      </c>
      <c r="F226" s="31">
        <v>1</v>
      </c>
      <c r="G226" s="31">
        <v>3.81082000680503</v>
      </c>
      <c r="H226" s="31">
        <v>81.694453895882901</v>
      </c>
      <c r="I226" s="31">
        <v>14.494726097312</v>
      </c>
    </row>
    <row r="227" spans="1:9" x14ac:dyDescent="0.25">
      <c r="A227" t="s">
        <v>323</v>
      </c>
      <c r="B227" s="31">
        <v>5856</v>
      </c>
      <c r="C227" s="31">
        <v>255</v>
      </c>
      <c r="D227" s="31">
        <v>4759</v>
      </c>
      <c r="E227" s="31">
        <v>837</v>
      </c>
      <c r="F227" s="31">
        <v>5</v>
      </c>
      <c r="G227" s="31">
        <v>4.3582293625021302</v>
      </c>
      <c r="H227" s="31">
        <v>81.336523671167299</v>
      </c>
      <c r="I227" s="31">
        <v>14.3052469663305</v>
      </c>
    </row>
    <row r="228" spans="1:9" x14ac:dyDescent="0.25">
      <c r="A228" t="s">
        <v>324</v>
      </c>
      <c r="B228" s="31">
        <v>14312</v>
      </c>
      <c r="C228" s="31">
        <v>736</v>
      </c>
      <c r="D228" s="31">
        <v>11593</v>
      </c>
      <c r="E228" s="31">
        <v>1920</v>
      </c>
      <c r="F228" s="31">
        <v>63</v>
      </c>
      <c r="G228" s="31">
        <v>5.1652747561232299</v>
      </c>
      <c r="H228" s="31">
        <v>81.360095445294405</v>
      </c>
      <c r="I228" s="31">
        <v>13.474629798582299</v>
      </c>
    </row>
    <row r="229" spans="1:9" x14ac:dyDescent="0.25">
      <c r="A229" t="s">
        <v>325</v>
      </c>
      <c r="B229" s="31">
        <v>2008</v>
      </c>
      <c r="C229" s="31">
        <v>81</v>
      </c>
      <c r="D229" s="31">
        <v>1599</v>
      </c>
      <c r="E229" s="31">
        <v>320</v>
      </c>
      <c r="F229" s="31">
        <v>8</v>
      </c>
      <c r="G229" s="31">
        <v>4.05</v>
      </c>
      <c r="H229" s="31">
        <v>79.95</v>
      </c>
      <c r="I229" s="31">
        <v>16</v>
      </c>
    </row>
    <row r="230" spans="1:9" x14ac:dyDescent="0.25">
      <c r="A230" t="s">
        <v>326</v>
      </c>
      <c r="B230" s="31">
        <v>4285</v>
      </c>
      <c r="C230" s="31">
        <v>248</v>
      </c>
      <c r="D230" s="31">
        <v>3429</v>
      </c>
      <c r="E230" s="31">
        <v>591</v>
      </c>
      <c r="F230" s="31">
        <v>17</v>
      </c>
      <c r="G230" s="31">
        <v>5.8106841611996201</v>
      </c>
      <c r="H230" s="31">
        <v>80.342080599812505</v>
      </c>
      <c r="I230" s="31">
        <v>13.8472352389878</v>
      </c>
    </row>
    <row r="231" spans="1:9" x14ac:dyDescent="0.25">
      <c r="A231" t="s">
        <v>327</v>
      </c>
      <c r="B231" s="31">
        <v>8742</v>
      </c>
      <c r="C231" s="31">
        <v>535</v>
      </c>
      <c r="D231" s="31">
        <v>7024</v>
      </c>
      <c r="E231" s="31">
        <v>1144</v>
      </c>
      <c r="F231" s="31">
        <v>39</v>
      </c>
      <c r="G231" s="31">
        <v>6.14730552682982</v>
      </c>
      <c r="H231" s="31">
        <v>80.707801907388202</v>
      </c>
      <c r="I231" s="31">
        <v>13.1448925657819</v>
      </c>
    </row>
    <row r="232" spans="1:9" x14ac:dyDescent="0.25">
      <c r="A232" t="s">
        <v>328</v>
      </c>
      <c r="B232" s="31">
        <v>132</v>
      </c>
      <c r="C232" s="31">
        <v>4</v>
      </c>
      <c r="D232" s="31">
        <v>93</v>
      </c>
      <c r="E232" s="31">
        <v>35</v>
      </c>
      <c r="F232" s="31" t="s">
        <v>1091</v>
      </c>
      <c r="G232" s="31">
        <v>3.0303030303030298</v>
      </c>
      <c r="H232" s="31">
        <v>70.454545454545396</v>
      </c>
      <c r="I232" s="31">
        <v>26.515151515151501</v>
      </c>
    </row>
    <row r="233" spans="1:9" x14ac:dyDescent="0.25">
      <c r="A233" t="s">
        <v>329</v>
      </c>
      <c r="B233" s="31">
        <v>92</v>
      </c>
      <c r="C233" s="31">
        <v>1</v>
      </c>
      <c r="D233" s="31">
        <v>73</v>
      </c>
      <c r="E233" s="31">
        <v>18</v>
      </c>
      <c r="F233" s="31" t="s">
        <v>1091</v>
      </c>
      <c r="G233" s="31">
        <v>1.0869565217391299</v>
      </c>
      <c r="H233" s="31">
        <v>79.347826086956502</v>
      </c>
      <c r="I233" s="31">
        <v>19.565217391304301</v>
      </c>
    </row>
    <row r="234" spans="1:9" x14ac:dyDescent="0.25">
      <c r="A234" t="s">
        <v>330</v>
      </c>
      <c r="B234" s="31">
        <v>3753</v>
      </c>
      <c r="C234" s="31">
        <v>174</v>
      </c>
      <c r="D234" s="31">
        <v>3021</v>
      </c>
      <c r="E234" s="31">
        <v>544</v>
      </c>
      <c r="F234" s="31">
        <v>14</v>
      </c>
      <c r="G234" s="31">
        <v>4.6536507087456496</v>
      </c>
      <c r="H234" s="31">
        <v>80.797004546670195</v>
      </c>
      <c r="I234" s="31">
        <v>14.549344744584101</v>
      </c>
    </row>
    <row r="235" spans="1:9" x14ac:dyDescent="0.25">
      <c r="A235" t="s">
        <v>331</v>
      </c>
      <c r="B235" s="31">
        <v>161</v>
      </c>
      <c r="C235" s="31">
        <v>4</v>
      </c>
      <c r="D235" s="31">
        <v>126</v>
      </c>
      <c r="E235" s="31">
        <v>31</v>
      </c>
      <c r="F235" s="31" t="s">
        <v>1091</v>
      </c>
      <c r="G235" s="31">
        <v>2.4844720496894399</v>
      </c>
      <c r="H235" s="31">
        <v>78.260869565217305</v>
      </c>
      <c r="I235" s="31">
        <v>19.254658385093101</v>
      </c>
    </row>
    <row r="236" spans="1:9" x14ac:dyDescent="0.25">
      <c r="A236" t="s">
        <v>332</v>
      </c>
      <c r="B236" s="31">
        <v>50559</v>
      </c>
      <c r="C236" s="31">
        <v>2610</v>
      </c>
      <c r="D236" s="31">
        <v>40867</v>
      </c>
      <c r="E236" s="31">
        <v>6930</v>
      </c>
      <c r="F236" s="31">
        <v>152</v>
      </c>
      <c r="G236" s="31">
        <v>5.1778522824210897</v>
      </c>
      <c r="H236" s="31">
        <v>81.074057174598707</v>
      </c>
      <c r="I236" s="31">
        <v>13.748090542980099</v>
      </c>
    </row>
    <row r="237" spans="1:9" x14ac:dyDescent="0.25">
      <c r="A237" t="s">
        <v>407</v>
      </c>
      <c r="B237" s="31">
        <v>3</v>
      </c>
      <c r="C237" s="31" t="s">
        <v>1091</v>
      </c>
      <c r="D237" s="31">
        <v>2</v>
      </c>
      <c r="E237" s="31">
        <v>1</v>
      </c>
      <c r="F237" s="31" t="s">
        <v>1091</v>
      </c>
      <c r="G237" s="31" t="s">
        <v>1091</v>
      </c>
      <c r="H237" s="31">
        <v>66.6666666666666</v>
      </c>
      <c r="I237" s="31">
        <v>33.3333333333333</v>
      </c>
    </row>
    <row r="238" spans="1:9" x14ac:dyDescent="0.25">
      <c r="A238" t="s">
        <v>333</v>
      </c>
      <c r="B238" s="31">
        <v>3112</v>
      </c>
      <c r="C238" s="31">
        <v>166</v>
      </c>
      <c r="D238" s="31">
        <v>2494</v>
      </c>
      <c r="E238" s="31">
        <v>450</v>
      </c>
      <c r="F238" s="31">
        <v>2</v>
      </c>
      <c r="G238" s="31">
        <v>5.3376205787781297</v>
      </c>
      <c r="H238" s="31">
        <v>80.192926045015994</v>
      </c>
      <c r="I238" s="31">
        <v>14.469453376205699</v>
      </c>
    </row>
    <row r="239" spans="1:9" x14ac:dyDescent="0.25">
      <c r="A239" t="s">
        <v>334</v>
      </c>
      <c r="B239" s="31">
        <v>890</v>
      </c>
      <c r="C239" s="31">
        <v>50</v>
      </c>
      <c r="D239" s="31">
        <v>704</v>
      </c>
      <c r="E239" s="31">
        <v>135</v>
      </c>
      <c r="F239" s="31">
        <v>1</v>
      </c>
      <c r="G239" s="31">
        <v>5.6242969628796402</v>
      </c>
      <c r="H239" s="31">
        <v>79.190101237345303</v>
      </c>
      <c r="I239" s="31">
        <v>15.185601799775</v>
      </c>
    </row>
    <row r="240" spans="1:9" x14ac:dyDescent="0.25">
      <c r="A240" t="s">
        <v>335</v>
      </c>
      <c r="B240" s="31">
        <v>1118</v>
      </c>
      <c r="C240" s="31">
        <v>45</v>
      </c>
      <c r="D240" s="31">
        <v>893</v>
      </c>
      <c r="E240" s="31">
        <v>179</v>
      </c>
      <c r="F240" s="31">
        <v>1</v>
      </c>
      <c r="G240" s="31">
        <v>4.0286481647269401</v>
      </c>
      <c r="H240" s="31">
        <v>79.946284691136896</v>
      </c>
      <c r="I240" s="31">
        <v>16.025067144135999</v>
      </c>
    </row>
    <row r="241" spans="1:9" x14ac:dyDescent="0.25">
      <c r="A241" t="s">
        <v>336</v>
      </c>
      <c r="B241" s="31">
        <v>2921</v>
      </c>
      <c r="C241" s="31">
        <v>176</v>
      </c>
      <c r="D241" s="31">
        <v>2354</v>
      </c>
      <c r="E241" s="31">
        <v>385</v>
      </c>
      <c r="F241" s="31">
        <v>6</v>
      </c>
      <c r="G241" s="31">
        <v>6.0377358490565998</v>
      </c>
      <c r="H241" s="31">
        <v>80.754716981132006</v>
      </c>
      <c r="I241" s="31">
        <v>13.207547169811299</v>
      </c>
    </row>
    <row r="242" spans="1:9" x14ac:dyDescent="0.25">
      <c r="A242" t="s">
        <v>337</v>
      </c>
      <c r="B242" s="31">
        <v>2816</v>
      </c>
      <c r="C242" s="31">
        <v>105</v>
      </c>
      <c r="D242" s="31">
        <v>2272</v>
      </c>
      <c r="E242" s="31">
        <v>439</v>
      </c>
      <c r="F242" s="31" t="s">
        <v>1091</v>
      </c>
      <c r="G242" s="31">
        <v>3.7286931818181799</v>
      </c>
      <c r="H242" s="31">
        <v>80.681818181818102</v>
      </c>
      <c r="I242" s="31">
        <v>15.589488636363599</v>
      </c>
    </row>
    <row r="243" spans="1:9" x14ac:dyDescent="0.25">
      <c r="A243" t="s">
        <v>338</v>
      </c>
      <c r="B243" s="31">
        <v>5428</v>
      </c>
      <c r="C243" s="31">
        <v>234</v>
      </c>
      <c r="D243" s="31">
        <v>4430</v>
      </c>
      <c r="E243" s="31">
        <v>759</v>
      </c>
      <c r="F243" s="31">
        <v>5</v>
      </c>
      <c r="G243" s="31">
        <v>4.3149548220542098</v>
      </c>
      <c r="H243" s="31">
        <v>81.689101973077598</v>
      </c>
      <c r="I243" s="31">
        <v>13.9959432048681</v>
      </c>
    </row>
    <row r="244" spans="1:9" x14ac:dyDescent="0.25">
      <c r="A244" t="s">
        <v>339</v>
      </c>
      <c r="B244" s="31">
        <v>13720</v>
      </c>
      <c r="C244" s="31">
        <v>754</v>
      </c>
      <c r="D244" s="31">
        <v>11103</v>
      </c>
      <c r="E244" s="31">
        <v>1835</v>
      </c>
      <c r="F244" s="31">
        <v>28</v>
      </c>
      <c r="G244" s="31">
        <v>5.5068653228162399</v>
      </c>
      <c r="H244" s="31">
        <v>81.091148115688</v>
      </c>
      <c r="I244" s="31">
        <v>13.401986561495701</v>
      </c>
    </row>
    <row r="245" spans="1:9" x14ac:dyDescent="0.25">
      <c r="A245" t="s">
        <v>340</v>
      </c>
      <c r="B245" s="31">
        <v>1994</v>
      </c>
      <c r="C245" s="31">
        <v>95</v>
      </c>
      <c r="D245" s="31">
        <v>1602</v>
      </c>
      <c r="E245" s="31">
        <v>297</v>
      </c>
      <c r="F245" s="31" t="s">
        <v>1091</v>
      </c>
      <c r="G245" s="31">
        <v>4.7642928786359002</v>
      </c>
      <c r="H245" s="31">
        <v>80.341023069207594</v>
      </c>
      <c r="I245" s="31">
        <v>14.8946840521564</v>
      </c>
    </row>
    <row r="246" spans="1:9" x14ac:dyDescent="0.25">
      <c r="A246" t="s">
        <v>341</v>
      </c>
      <c r="B246" s="31">
        <v>4203</v>
      </c>
      <c r="C246" s="31">
        <v>241</v>
      </c>
      <c r="D246" s="31">
        <v>3403</v>
      </c>
      <c r="E246" s="31">
        <v>548</v>
      </c>
      <c r="F246" s="31">
        <v>11</v>
      </c>
      <c r="G246" s="31">
        <v>5.7490458015267096</v>
      </c>
      <c r="H246" s="31">
        <v>81.178435114503799</v>
      </c>
      <c r="I246" s="31">
        <v>13.0725190839694</v>
      </c>
    </row>
    <row r="247" spans="1:9" x14ac:dyDescent="0.25">
      <c r="A247" t="s">
        <v>342</v>
      </c>
      <c r="B247" s="31">
        <v>8275</v>
      </c>
      <c r="C247" s="31">
        <v>456</v>
      </c>
      <c r="D247" s="31">
        <v>6704</v>
      </c>
      <c r="E247" s="31">
        <v>1074</v>
      </c>
      <c r="F247" s="31">
        <v>41</v>
      </c>
      <c r="G247" s="31">
        <v>5.5380131163468498</v>
      </c>
      <c r="H247" s="31">
        <v>81.418508622783506</v>
      </c>
      <c r="I247" s="31">
        <v>13.043478260869501</v>
      </c>
    </row>
    <row r="248" spans="1:9" x14ac:dyDescent="0.25">
      <c r="A248" t="s">
        <v>343</v>
      </c>
      <c r="B248" s="31">
        <v>138</v>
      </c>
      <c r="C248" s="31">
        <v>3</v>
      </c>
      <c r="D248" s="31">
        <v>103</v>
      </c>
      <c r="E248" s="31">
        <v>32</v>
      </c>
      <c r="F248" s="31" t="s">
        <v>1091</v>
      </c>
      <c r="G248" s="31">
        <v>2.1739130434782599</v>
      </c>
      <c r="H248" s="31">
        <v>74.637681159420197</v>
      </c>
      <c r="I248" s="31">
        <v>23.188405797101399</v>
      </c>
    </row>
    <row r="249" spans="1:9" x14ac:dyDescent="0.25">
      <c r="A249" t="s">
        <v>344</v>
      </c>
      <c r="B249" s="31">
        <v>114</v>
      </c>
      <c r="C249" s="31">
        <v>1</v>
      </c>
      <c r="D249" s="31">
        <v>79</v>
      </c>
      <c r="E249" s="31">
        <v>34</v>
      </c>
      <c r="F249" s="31" t="s">
        <v>1091</v>
      </c>
      <c r="G249" s="31">
        <v>0.87719298245613997</v>
      </c>
      <c r="H249" s="31">
        <v>69.298245614035096</v>
      </c>
      <c r="I249" s="31">
        <v>29.824561403508699</v>
      </c>
    </row>
    <row r="250" spans="1:9" x14ac:dyDescent="0.25">
      <c r="A250" t="s">
        <v>345</v>
      </c>
      <c r="B250" s="31">
        <v>3623</v>
      </c>
      <c r="C250" s="31">
        <v>217</v>
      </c>
      <c r="D250" s="31">
        <v>2874</v>
      </c>
      <c r="E250" s="31">
        <v>513</v>
      </c>
      <c r="F250" s="31">
        <v>19</v>
      </c>
      <c r="G250" s="31">
        <v>6.0210876803551603</v>
      </c>
      <c r="H250" s="31">
        <v>79.744728079911198</v>
      </c>
      <c r="I250" s="31">
        <v>14.234184239733599</v>
      </c>
    </row>
    <row r="251" spans="1:9" x14ac:dyDescent="0.25">
      <c r="A251" t="s">
        <v>346</v>
      </c>
      <c r="B251" s="31">
        <v>162</v>
      </c>
      <c r="C251" s="31">
        <v>8</v>
      </c>
      <c r="D251" s="31">
        <v>129</v>
      </c>
      <c r="E251" s="31">
        <v>25</v>
      </c>
      <c r="F251" s="31" t="s">
        <v>1091</v>
      </c>
      <c r="G251" s="31">
        <v>4.9382716049382704</v>
      </c>
      <c r="H251" s="31">
        <v>79.629629629629605</v>
      </c>
      <c r="I251" s="31">
        <v>15.432098765432</v>
      </c>
    </row>
    <row r="252" spans="1:9" x14ac:dyDescent="0.25">
      <c r="A252" t="s">
        <v>347</v>
      </c>
      <c r="B252" s="31">
        <v>48648</v>
      </c>
      <c r="C252" s="31">
        <v>2551</v>
      </c>
      <c r="D252" s="31">
        <v>39249</v>
      </c>
      <c r="E252" s="31">
        <v>6733</v>
      </c>
      <c r="F252" s="31">
        <v>115</v>
      </c>
      <c r="G252" s="31">
        <v>5.2562174190756803</v>
      </c>
      <c r="H252" s="31">
        <v>80.870747738652</v>
      </c>
      <c r="I252" s="31">
        <v>13.873034842272199</v>
      </c>
    </row>
    <row r="253" spans="1:9" x14ac:dyDescent="0.25">
      <c r="A253" t="s">
        <v>348</v>
      </c>
      <c r="B253" s="31">
        <v>134</v>
      </c>
      <c r="C253" s="31" t="s">
        <v>1091</v>
      </c>
      <c r="D253" s="31">
        <v>105</v>
      </c>
      <c r="E253" s="31">
        <v>28</v>
      </c>
      <c r="F253" s="31">
        <v>1</v>
      </c>
      <c r="G253" s="31" t="s">
        <v>1091</v>
      </c>
      <c r="H253" s="31">
        <v>78.947368421052602</v>
      </c>
      <c r="I253" s="31">
        <v>21.052631578947299</v>
      </c>
    </row>
    <row r="254" spans="1:9" x14ac:dyDescent="0.25">
      <c r="A254" t="s">
        <v>349</v>
      </c>
      <c r="B254" s="31">
        <v>2797</v>
      </c>
      <c r="C254" s="31">
        <v>134</v>
      </c>
      <c r="D254" s="31">
        <v>2237</v>
      </c>
      <c r="E254" s="31">
        <v>424</v>
      </c>
      <c r="F254" s="31">
        <v>2</v>
      </c>
      <c r="G254" s="31">
        <v>4.79427549194991</v>
      </c>
      <c r="H254" s="31">
        <v>80.035778175312998</v>
      </c>
      <c r="I254" s="31">
        <v>15.169946332737</v>
      </c>
    </row>
    <row r="255" spans="1:9" x14ac:dyDescent="0.25">
      <c r="A255" t="s">
        <v>350</v>
      </c>
      <c r="B255" s="31">
        <v>819</v>
      </c>
      <c r="C255" s="31">
        <v>48</v>
      </c>
      <c r="D255" s="31">
        <v>635</v>
      </c>
      <c r="E255" s="31">
        <v>136</v>
      </c>
      <c r="F255" s="31" t="s">
        <v>1091</v>
      </c>
      <c r="G255" s="31">
        <v>5.8608058608058604</v>
      </c>
      <c r="H255" s="31">
        <v>77.5335775335775</v>
      </c>
      <c r="I255" s="31">
        <v>16.6056166056166</v>
      </c>
    </row>
    <row r="256" spans="1:9" x14ac:dyDescent="0.25">
      <c r="A256" t="s">
        <v>351</v>
      </c>
      <c r="B256" s="31">
        <v>1099</v>
      </c>
      <c r="C256" s="31">
        <v>47</v>
      </c>
      <c r="D256" s="31">
        <v>874</v>
      </c>
      <c r="E256" s="31">
        <v>178</v>
      </c>
      <c r="F256" s="31" t="s">
        <v>1091</v>
      </c>
      <c r="G256" s="31">
        <v>4.2766151046405803</v>
      </c>
      <c r="H256" s="31">
        <v>79.526842584167397</v>
      </c>
      <c r="I256" s="31">
        <v>16.196542311191902</v>
      </c>
    </row>
    <row r="257" spans="1:9" x14ac:dyDescent="0.25">
      <c r="A257" t="s">
        <v>352</v>
      </c>
      <c r="B257" s="31">
        <v>2742</v>
      </c>
      <c r="C257" s="31">
        <v>171</v>
      </c>
      <c r="D257" s="31">
        <v>2196</v>
      </c>
      <c r="E257" s="31">
        <v>370</v>
      </c>
      <c r="F257" s="31">
        <v>5</v>
      </c>
      <c r="G257" s="31">
        <v>6.2477164778954997</v>
      </c>
      <c r="H257" s="31">
        <v>80.233832663500095</v>
      </c>
      <c r="I257" s="31">
        <v>13.5184508586043</v>
      </c>
    </row>
    <row r="258" spans="1:9" x14ac:dyDescent="0.25">
      <c r="A258" t="s">
        <v>353</v>
      </c>
      <c r="B258" s="31">
        <v>2862</v>
      </c>
      <c r="C258" s="31">
        <v>126</v>
      </c>
      <c r="D258" s="31">
        <v>2269</v>
      </c>
      <c r="E258" s="31">
        <v>466</v>
      </c>
      <c r="F258" s="31">
        <v>1</v>
      </c>
      <c r="G258" s="31">
        <v>4.4040545263893698</v>
      </c>
      <c r="H258" s="31">
        <v>79.3079342887102</v>
      </c>
      <c r="I258" s="31">
        <v>16.288011184900299</v>
      </c>
    </row>
    <row r="259" spans="1:9" x14ac:dyDescent="0.25">
      <c r="A259" t="s">
        <v>354</v>
      </c>
      <c r="B259" s="31">
        <v>4981</v>
      </c>
      <c r="C259" s="31">
        <v>210</v>
      </c>
      <c r="D259" s="31">
        <v>4047</v>
      </c>
      <c r="E259" s="31">
        <v>720</v>
      </c>
      <c r="F259" s="31">
        <v>4</v>
      </c>
      <c r="G259" s="31">
        <v>4.2194092827004201</v>
      </c>
      <c r="H259" s="31">
        <v>81.314044605183796</v>
      </c>
      <c r="I259" s="31">
        <v>14.466546112115701</v>
      </c>
    </row>
    <row r="260" spans="1:9" x14ac:dyDescent="0.25">
      <c r="A260" t="s">
        <v>355</v>
      </c>
      <c r="B260" s="31">
        <v>12883</v>
      </c>
      <c r="C260" s="31">
        <v>633</v>
      </c>
      <c r="D260" s="31">
        <v>10459</v>
      </c>
      <c r="E260" s="31">
        <v>1778</v>
      </c>
      <c r="F260" s="31">
        <v>13</v>
      </c>
      <c r="G260" s="31">
        <v>4.9184149184149097</v>
      </c>
      <c r="H260" s="31">
        <v>81.266511266511202</v>
      </c>
      <c r="I260" s="31">
        <v>13.8150738150738</v>
      </c>
    </row>
    <row r="261" spans="1:9" x14ac:dyDescent="0.25">
      <c r="A261" t="s">
        <v>356</v>
      </c>
      <c r="B261" s="31">
        <v>1864</v>
      </c>
      <c r="C261" s="31">
        <v>59</v>
      </c>
      <c r="D261" s="31">
        <v>1504</v>
      </c>
      <c r="E261" s="31">
        <v>298</v>
      </c>
      <c r="F261" s="31">
        <v>3</v>
      </c>
      <c r="G261" s="31">
        <v>3.1703385276732901</v>
      </c>
      <c r="H261" s="31">
        <v>80.816765180010705</v>
      </c>
      <c r="I261" s="31">
        <v>16.012896292315901</v>
      </c>
    </row>
    <row r="262" spans="1:9" x14ac:dyDescent="0.25">
      <c r="A262" t="s">
        <v>357</v>
      </c>
      <c r="B262" s="31">
        <v>4118</v>
      </c>
      <c r="C262" s="31">
        <v>256</v>
      </c>
      <c r="D262" s="31">
        <v>3269</v>
      </c>
      <c r="E262" s="31">
        <v>585</v>
      </c>
      <c r="F262" s="31">
        <v>8</v>
      </c>
      <c r="G262" s="31">
        <v>6.2287104622870997</v>
      </c>
      <c r="H262" s="31">
        <v>79.537712895377098</v>
      </c>
      <c r="I262" s="31">
        <v>14.2335766423357</v>
      </c>
    </row>
    <row r="263" spans="1:9" x14ac:dyDescent="0.25">
      <c r="A263" t="s">
        <v>358</v>
      </c>
      <c r="B263" s="31">
        <v>8145</v>
      </c>
      <c r="C263" s="31">
        <v>424</v>
      </c>
      <c r="D263" s="31">
        <v>6518</v>
      </c>
      <c r="E263" s="31">
        <v>1169</v>
      </c>
      <c r="F263" s="31">
        <v>34</v>
      </c>
      <c r="G263" s="31">
        <v>5.2274688694365601</v>
      </c>
      <c r="H263" s="31">
        <v>80.360004931574395</v>
      </c>
      <c r="I263" s="31">
        <v>14.412526198988999</v>
      </c>
    </row>
    <row r="264" spans="1:9" x14ac:dyDescent="0.25">
      <c r="A264" t="s">
        <v>359</v>
      </c>
      <c r="B264" s="31">
        <v>142</v>
      </c>
      <c r="C264" s="31">
        <v>2</v>
      </c>
      <c r="D264" s="31">
        <v>110</v>
      </c>
      <c r="E264" s="31">
        <v>30</v>
      </c>
      <c r="F264" s="31" t="s">
        <v>1091</v>
      </c>
      <c r="G264" s="31">
        <v>1.40845070422535</v>
      </c>
      <c r="H264" s="31">
        <v>77.464788732394297</v>
      </c>
      <c r="I264" s="31">
        <v>21.126760563380198</v>
      </c>
    </row>
    <row r="265" spans="1:9" x14ac:dyDescent="0.25">
      <c r="A265" t="s">
        <v>360</v>
      </c>
      <c r="B265" s="31">
        <v>105</v>
      </c>
      <c r="C265" s="31">
        <v>2</v>
      </c>
      <c r="D265" s="31">
        <v>77</v>
      </c>
      <c r="E265" s="31">
        <v>26</v>
      </c>
      <c r="F265" s="31" t="s">
        <v>1091</v>
      </c>
      <c r="G265" s="31">
        <v>1.9047619047619</v>
      </c>
      <c r="H265" s="31">
        <v>73.3333333333333</v>
      </c>
      <c r="I265" s="31">
        <v>24.761904761904699</v>
      </c>
    </row>
    <row r="266" spans="1:9" x14ac:dyDescent="0.25">
      <c r="A266" t="s">
        <v>361</v>
      </c>
      <c r="B266" s="31">
        <v>3371</v>
      </c>
      <c r="C266" s="31">
        <v>164</v>
      </c>
      <c r="D266" s="31">
        <v>2674</v>
      </c>
      <c r="E266" s="31">
        <v>522</v>
      </c>
      <c r="F266" s="31">
        <v>11</v>
      </c>
      <c r="G266" s="31">
        <v>4.8809523809523796</v>
      </c>
      <c r="H266" s="31">
        <v>79.5833333333333</v>
      </c>
      <c r="I266" s="31">
        <v>15.535714285714199</v>
      </c>
    </row>
    <row r="267" spans="1:9" x14ac:dyDescent="0.25">
      <c r="A267" t="s">
        <v>362</v>
      </c>
      <c r="B267" s="31">
        <v>123</v>
      </c>
      <c r="C267" s="31">
        <v>4</v>
      </c>
      <c r="D267" s="31">
        <v>95</v>
      </c>
      <c r="E267" s="31">
        <v>24</v>
      </c>
      <c r="F267" s="31" t="s">
        <v>1091</v>
      </c>
      <c r="G267" s="31">
        <v>3.2520325203252001</v>
      </c>
      <c r="H267" s="31">
        <v>77.235772357723505</v>
      </c>
      <c r="I267" s="31">
        <v>19.512195121951201</v>
      </c>
    </row>
    <row r="268" spans="1:9" x14ac:dyDescent="0.25">
      <c r="A268" t="s">
        <v>363</v>
      </c>
      <c r="B268" s="31">
        <v>46188</v>
      </c>
      <c r="C268" s="31">
        <v>2284</v>
      </c>
      <c r="D268" s="31">
        <v>37070</v>
      </c>
      <c r="E268" s="31">
        <v>6752</v>
      </c>
      <c r="F268" s="31">
        <v>82</v>
      </c>
      <c r="G268" s="31">
        <v>4.9538021081854797</v>
      </c>
      <c r="H268" s="31">
        <v>80.401683078124293</v>
      </c>
      <c r="I268" s="31">
        <v>14.644514813690099</v>
      </c>
    </row>
    <row r="269" spans="1:9" x14ac:dyDescent="0.25">
      <c r="A269" t="s">
        <v>364</v>
      </c>
      <c r="B269" s="31">
        <v>137</v>
      </c>
      <c r="C269" s="31">
        <v>4</v>
      </c>
      <c r="D269" s="31">
        <v>106</v>
      </c>
      <c r="E269" s="31">
        <v>26</v>
      </c>
      <c r="F269" s="31">
        <v>1</v>
      </c>
      <c r="G269" s="31">
        <v>2.9411764705882302</v>
      </c>
      <c r="H269" s="31">
        <v>77.941176470588204</v>
      </c>
      <c r="I269" s="31">
        <v>19.117647058823501</v>
      </c>
    </row>
    <row r="270" spans="1:9" x14ac:dyDescent="0.25">
      <c r="A270" t="s">
        <v>365</v>
      </c>
      <c r="B270" s="31">
        <v>2885</v>
      </c>
      <c r="C270" s="31">
        <v>124</v>
      </c>
      <c r="D270" s="31">
        <v>2305</v>
      </c>
      <c r="E270" s="31">
        <v>456</v>
      </c>
      <c r="F270" s="31" t="s">
        <v>1091</v>
      </c>
      <c r="G270" s="31">
        <v>4.2980935875216604</v>
      </c>
      <c r="H270" s="31">
        <v>79.896013864818002</v>
      </c>
      <c r="I270" s="31">
        <v>15.805892547660299</v>
      </c>
    </row>
    <row r="271" spans="1:9" x14ac:dyDescent="0.25">
      <c r="A271" t="s">
        <v>366</v>
      </c>
      <c r="B271" s="31">
        <v>853</v>
      </c>
      <c r="C271" s="31">
        <v>45</v>
      </c>
      <c r="D271" s="31">
        <v>683</v>
      </c>
      <c r="E271" s="31">
        <v>125</v>
      </c>
      <c r="F271" s="31" t="s">
        <v>1091</v>
      </c>
      <c r="G271" s="31">
        <v>5.2754982415005802</v>
      </c>
      <c r="H271" s="31">
        <v>80.070339976553299</v>
      </c>
      <c r="I271" s="31">
        <v>14.654161781946</v>
      </c>
    </row>
    <row r="272" spans="1:9" x14ac:dyDescent="0.25">
      <c r="A272" t="s">
        <v>367</v>
      </c>
      <c r="B272" s="31">
        <v>1081</v>
      </c>
      <c r="C272" s="31">
        <v>34</v>
      </c>
      <c r="D272" s="31">
        <v>866</v>
      </c>
      <c r="E272" s="31">
        <v>181</v>
      </c>
      <c r="F272" s="31" t="s">
        <v>1091</v>
      </c>
      <c r="G272" s="31">
        <v>3.1452358926919501</v>
      </c>
      <c r="H272" s="31">
        <v>80.111008325624397</v>
      </c>
      <c r="I272" s="31">
        <v>16.7437557816836</v>
      </c>
    </row>
    <row r="273" spans="1:9" x14ac:dyDescent="0.25">
      <c r="A273" t="s">
        <v>368</v>
      </c>
      <c r="B273" s="31">
        <v>2697</v>
      </c>
      <c r="C273" s="31">
        <v>134</v>
      </c>
      <c r="D273" s="31">
        <v>2161</v>
      </c>
      <c r="E273" s="31">
        <v>395</v>
      </c>
      <c r="F273" s="31">
        <v>7</v>
      </c>
      <c r="G273" s="31">
        <v>4.9814126394051996</v>
      </c>
      <c r="H273" s="31">
        <v>80.334572490706293</v>
      </c>
      <c r="I273" s="31">
        <v>14.684014869888401</v>
      </c>
    </row>
    <row r="274" spans="1:9" x14ac:dyDescent="0.25">
      <c r="A274" t="s">
        <v>369</v>
      </c>
      <c r="B274" s="31">
        <v>2889</v>
      </c>
      <c r="C274" s="31">
        <v>114</v>
      </c>
      <c r="D274" s="31">
        <v>2296</v>
      </c>
      <c r="E274" s="31">
        <v>479</v>
      </c>
      <c r="F274" s="31" t="s">
        <v>1091</v>
      </c>
      <c r="G274" s="31">
        <v>3.94600207684319</v>
      </c>
      <c r="H274" s="31">
        <v>79.473866389754207</v>
      </c>
      <c r="I274" s="31">
        <v>16.580131533402501</v>
      </c>
    </row>
    <row r="275" spans="1:9" x14ac:dyDescent="0.25">
      <c r="A275" t="s">
        <v>370</v>
      </c>
      <c r="B275" s="31">
        <v>5195</v>
      </c>
      <c r="C275" s="31">
        <v>210</v>
      </c>
      <c r="D275" s="31">
        <v>4154</v>
      </c>
      <c r="E275" s="31">
        <v>824</v>
      </c>
      <c r="F275" s="31">
        <v>7</v>
      </c>
      <c r="G275" s="31">
        <v>4.0478026214340703</v>
      </c>
      <c r="H275" s="31">
        <v>80.069390902081693</v>
      </c>
      <c r="I275" s="31">
        <v>15.882806476484101</v>
      </c>
    </row>
    <row r="276" spans="1:9" x14ac:dyDescent="0.25">
      <c r="A276" t="s">
        <v>371</v>
      </c>
      <c r="B276" s="31">
        <v>13184</v>
      </c>
      <c r="C276" s="31">
        <v>630</v>
      </c>
      <c r="D276" s="31">
        <v>10698</v>
      </c>
      <c r="E276" s="31">
        <v>1834</v>
      </c>
      <c r="F276" s="31">
        <v>22</v>
      </c>
      <c r="G276" s="31">
        <v>4.7865066099376996</v>
      </c>
      <c r="H276" s="31">
        <v>81.279440814465801</v>
      </c>
      <c r="I276" s="31">
        <v>13.9340525755964</v>
      </c>
    </row>
    <row r="277" spans="1:9" x14ac:dyDescent="0.25">
      <c r="A277" t="s">
        <v>372</v>
      </c>
      <c r="B277" s="31">
        <v>1890</v>
      </c>
      <c r="C277" s="31">
        <v>63</v>
      </c>
      <c r="D277" s="31">
        <v>1509</v>
      </c>
      <c r="E277" s="31">
        <v>311</v>
      </c>
      <c r="F277" s="31">
        <v>7</v>
      </c>
      <c r="G277" s="31">
        <v>3.34572490706319</v>
      </c>
      <c r="H277" s="31">
        <v>80.138077535847003</v>
      </c>
      <c r="I277" s="31">
        <v>16.516197557089701</v>
      </c>
    </row>
    <row r="278" spans="1:9" x14ac:dyDescent="0.25">
      <c r="A278" t="s">
        <v>373</v>
      </c>
      <c r="B278" s="31">
        <v>4214</v>
      </c>
      <c r="C278" s="31">
        <v>241</v>
      </c>
      <c r="D278" s="31">
        <v>3392</v>
      </c>
      <c r="E278" s="31">
        <v>577</v>
      </c>
      <c r="F278" s="31">
        <v>4</v>
      </c>
      <c r="G278" s="31">
        <v>5.7244655581947699</v>
      </c>
      <c r="H278" s="31">
        <v>80.570071258907305</v>
      </c>
      <c r="I278" s="31">
        <v>13.7054631828978</v>
      </c>
    </row>
    <row r="279" spans="1:9" x14ac:dyDescent="0.25">
      <c r="A279" t="s">
        <v>374</v>
      </c>
      <c r="B279" s="31">
        <v>8512</v>
      </c>
      <c r="C279" s="31">
        <v>466</v>
      </c>
      <c r="D279" s="31">
        <v>6790</v>
      </c>
      <c r="E279" s="31">
        <v>1226</v>
      </c>
      <c r="F279" s="31">
        <v>30</v>
      </c>
      <c r="G279" s="31">
        <v>5.4939872671539698</v>
      </c>
      <c r="H279" s="31">
        <v>80.051874557887203</v>
      </c>
      <c r="I279" s="31">
        <v>14.4541381749587</v>
      </c>
    </row>
    <row r="280" spans="1:9" x14ac:dyDescent="0.25">
      <c r="A280" t="s">
        <v>375</v>
      </c>
      <c r="B280" s="31">
        <v>143</v>
      </c>
      <c r="C280" s="31">
        <v>6</v>
      </c>
      <c r="D280" s="31">
        <v>103</v>
      </c>
      <c r="E280" s="31">
        <v>33</v>
      </c>
      <c r="F280" s="31">
        <v>1</v>
      </c>
      <c r="G280" s="31">
        <v>4.2253521126760498</v>
      </c>
      <c r="H280" s="31">
        <v>72.535211267605604</v>
      </c>
      <c r="I280" s="31">
        <v>23.239436619718301</v>
      </c>
    </row>
    <row r="281" spans="1:9" x14ac:dyDescent="0.25">
      <c r="A281" t="s">
        <v>376</v>
      </c>
      <c r="B281" s="31">
        <v>85</v>
      </c>
      <c r="C281" s="31">
        <v>1</v>
      </c>
      <c r="D281" s="31">
        <v>73</v>
      </c>
      <c r="E281" s="31">
        <v>11</v>
      </c>
      <c r="F281" s="31" t="s">
        <v>1091</v>
      </c>
      <c r="G281" s="31">
        <v>1.1764705882352899</v>
      </c>
      <c r="H281" s="31">
        <v>85.882352941176407</v>
      </c>
      <c r="I281" s="31">
        <v>12.9411764705882</v>
      </c>
    </row>
    <row r="282" spans="1:9" x14ac:dyDescent="0.25">
      <c r="A282" t="s">
        <v>377</v>
      </c>
      <c r="B282" s="31">
        <v>3560</v>
      </c>
      <c r="C282" s="31">
        <v>181</v>
      </c>
      <c r="D282" s="31">
        <v>2841</v>
      </c>
      <c r="E282" s="31">
        <v>525</v>
      </c>
      <c r="F282" s="31">
        <v>13</v>
      </c>
      <c r="G282" s="31">
        <v>5.1029038624189402</v>
      </c>
      <c r="H282" s="31">
        <v>80.095855652664198</v>
      </c>
      <c r="I282" s="31">
        <v>14.8012404849168</v>
      </c>
    </row>
    <row r="283" spans="1:9" x14ac:dyDescent="0.25">
      <c r="A283" t="s">
        <v>378</v>
      </c>
      <c r="B283" s="31">
        <v>157</v>
      </c>
      <c r="C283" s="31">
        <v>4</v>
      </c>
      <c r="D283" s="31">
        <v>124</v>
      </c>
      <c r="E283" s="31">
        <v>29</v>
      </c>
      <c r="F283" s="31" t="s">
        <v>1091</v>
      </c>
      <c r="G283" s="31">
        <v>2.5477707006369399</v>
      </c>
      <c r="H283" s="31">
        <v>78.980891719745202</v>
      </c>
      <c r="I283" s="31">
        <v>18.471337579617799</v>
      </c>
    </row>
    <row r="284" spans="1:9" x14ac:dyDescent="0.25">
      <c r="A284" t="s">
        <v>379</v>
      </c>
      <c r="B284" s="31">
        <v>47571</v>
      </c>
      <c r="C284" s="31">
        <v>2270</v>
      </c>
      <c r="D284" s="31">
        <v>38174</v>
      </c>
      <c r="E284" s="31">
        <v>7036</v>
      </c>
      <c r="F284" s="31">
        <v>91</v>
      </c>
      <c r="G284" s="31">
        <v>4.7809604043807896</v>
      </c>
      <c r="H284" s="31">
        <v>80.400168491996595</v>
      </c>
      <c r="I284" s="31">
        <v>14.8188711036225</v>
      </c>
    </row>
    <row r="285" spans="1:9" x14ac:dyDescent="0.25">
      <c r="A285" t="s">
        <v>380</v>
      </c>
      <c r="B285" s="31">
        <v>226</v>
      </c>
      <c r="C285" s="31">
        <v>17</v>
      </c>
      <c r="D285" s="31">
        <v>179</v>
      </c>
      <c r="E285" s="31">
        <v>30</v>
      </c>
      <c r="F285" s="31" t="s">
        <v>1091</v>
      </c>
      <c r="G285" s="31">
        <v>7.5221238938053103</v>
      </c>
      <c r="H285" s="31">
        <v>79.203539823008796</v>
      </c>
      <c r="I285" s="31">
        <v>13.2743362831858</v>
      </c>
    </row>
    <row r="286" spans="1:9" x14ac:dyDescent="0.25">
      <c r="A286" t="s">
        <v>381</v>
      </c>
      <c r="B286" s="31">
        <v>2690</v>
      </c>
      <c r="C286" s="31">
        <v>136</v>
      </c>
      <c r="D286" s="31">
        <v>2178</v>
      </c>
      <c r="E286" s="31">
        <v>374</v>
      </c>
      <c r="F286" s="31">
        <v>2</v>
      </c>
      <c r="G286" s="31">
        <v>5.0595238095238004</v>
      </c>
      <c r="H286" s="31">
        <v>81.026785714285694</v>
      </c>
      <c r="I286" s="31">
        <v>13.9136904761904</v>
      </c>
    </row>
    <row r="287" spans="1:9" x14ac:dyDescent="0.25">
      <c r="A287" t="s">
        <v>382</v>
      </c>
      <c r="B287" s="31">
        <v>670</v>
      </c>
      <c r="C287" s="31">
        <v>37</v>
      </c>
      <c r="D287" s="31">
        <v>550</v>
      </c>
      <c r="E287" s="31">
        <v>83</v>
      </c>
      <c r="F287" s="31" t="s">
        <v>1091</v>
      </c>
      <c r="G287" s="31">
        <v>5.5223880597014903</v>
      </c>
      <c r="H287" s="31">
        <v>82.089552238805894</v>
      </c>
      <c r="I287" s="31">
        <v>12.3880597014925</v>
      </c>
    </row>
    <row r="288" spans="1:9" x14ac:dyDescent="0.25">
      <c r="A288" t="s">
        <v>383</v>
      </c>
      <c r="B288" s="31">
        <v>1074</v>
      </c>
      <c r="C288" s="31">
        <v>42</v>
      </c>
      <c r="D288" s="31">
        <v>863</v>
      </c>
      <c r="E288" s="31">
        <v>169</v>
      </c>
      <c r="F288" s="31" t="s">
        <v>1091</v>
      </c>
      <c r="G288" s="31">
        <v>3.91061452513966</v>
      </c>
      <c r="H288" s="31">
        <v>80.353817504655495</v>
      </c>
      <c r="I288" s="31">
        <v>15.7355679702048</v>
      </c>
    </row>
    <row r="289" spans="1:9" x14ac:dyDescent="0.25">
      <c r="A289" t="s">
        <v>384</v>
      </c>
      <c r="B289" s="31">
        <v>2566</v>
      </c>
      <c r="C289" s="31">
        <v>146</v>
      </c>
      <c r="D289" s="31">
        <v>2067</v>
      </c>
      <c r="E289" s="31">
        <v>348</v>
      </c>
      <c r="F289" s="31">
        <v>5</v>
      </c>
      <c r="G289" s="31">
        <v>5.7008980866848802</v>
      </c>
      <c r="H289" s="31">
        <v>80.710659898477104</v>
      </c>
      <c r="I289" s="31">
        <v>13.5884420148379</v>
      </c>
    </row>
    <row r="290" spans="1:9" x14ac:dyDescent="0.25">
      <c r="A290" t="s">
        <v>385</v>
      </c>
      <c r="B290" s="31">
        <v>2772</v>
      </c>
      <c r="C290" s="31">
        <v>101</v>
      </c>
      <c r="D290" s="31">
        <v>2208</v>
      </c>
      <c r="E290" s="31">
        <v>462</v>
      </c>
      <c r="F290" s="31">
        <v>1</v>
      </c>
      <c r="G290" s="31">
        <v>3.6448935402381801</v>
      </c>
      <c r="H290" s="31">
        <v>79.682425117286101</v>
      </c>
      <c r="I290" s="31">
        <v>16.672681342475599</v>
      </c>
    </row>
    <row r="291" spans="1:9" x14ac:dyDescent="0.25">
      <c r="A291" t="s">
        <v>386</v>
      </c>
      <c r="B291" s="31">
        <v>4763</v>
      </c>
      <c r="C291" s="31">
        <v>205</v>
      </c>
      <c r="D291" s="31">
        <v>3852</v>
      </c>
      <c r="E291" s="31">
        <v>696</v>
      </c>
      <c r="F291" s="31">
        <v>10</v>
      </c>
      <c r="G291" s="31">
        <v>4.3130654323585098</v>
      </c>
      <c r="H291" s="31">
        <v>81.043551441195007</v>
      </c>
      <c r="I291" s="31">
        <v>14.6433831264464</v>
      </c>
    </row>
    <row r="292" spans="1:9" x14ac:dyDescent="0.25">
      <c r="A292" t="s">
        <v>387</v>
      </c>
      <c r="B292" s="31">
        <v>12934</v>
      </c>
      <c r="C292" s="31">
        <v>674</v>
      </c>
      <c r="D292" s="31">
        <v>10557</v>
      </c>
      <c r="E292" s="31">
        <v>1685</v>
      </c>
      <c r="F292" s="31">
        <v>18</v>
      </c>
      <c r="G292" s="31">
        <v>5.2183338494890004</v>
      </c>
      <c r="H292" s="31">
        <v>81.735831526788402</v>
      </c>
      <c r="I292" s="31">
        <v>13.0458346237225</v>
      </c>
    </row>
    <row r="293" spans="1:9" x14ac:dyDescent="0.25">
      <c r="A293" t="s">
        <v>388</v>
      </c>
      <c r="B293" s="31">
        <v>1886</v>
      </c>
      <c r="C293" s="31">
        <v>68</v>
      </c>
      <c r="D293" s="31">
        <v>1535</v>
      </c>
      <c r="E293" s="31">
        <v>282</v>
      </c>
      <c r="F293" s="31">
        <v>1</v>
      </c>
      <c r="G293" s="31">
        <v>3.6074270557029098</v>
      </c>
      <c r="H293" s="31">
        <v>81.432360742705498</v>
      </c>
      <c r="I293" s="31">
        <v>14.960212201591499</v>
      </c>
    </row>
    <row r="294" spans="1:9" x14ac:dyDescent="0.25">
      <c r="A294" t="s">
        <v>389</v>
      </c>
      <c r="B294" s="31">
        <v>4040</v>
      </c>
      <c r="C294" s="31">
        <v>209</v>
      </c>
      <c r="D294" s="31">
        <v>3245</v>
      </c>
      <c r="E294" s="31">
        <v>581</v>
      </c>
      <c r="F294" s="31">
        <v>5</v>
      </c>
      <c r="G294" s="31">
        <v>5.1796778190830199</v>
      </c>
      <c r="H294" s="31">
        <v>80.421313506815295</v>
      </c>
      <c r="I294" s="31">
        <v>14.3990086741016</v>
      </c>
    </row>
    <row r="295" spans="1:9" x14ac:dyDescent="0.25">
      <c r="A295" t="s">
        <v>390</v>
      </c>
      <c r="B295" s="31">
        <v>7885</v>
      </c>
      <c r="C295" s="31">
        <v>430</v>
      </c>
      <c r="D295" s="31">
        <v>6377</v>
      </c>
      <c r="E295" s="31">
        <v>1043</v>
      </c>
      <c r="F295" s="31">
        <v>35</v>
      </c>
      <c r="G295" s="31">
        <v>5.4777070063694202</v>
      </c>
      <c r="H295" s="31">
        <v>81.235668789808898</v>
      </c>
      <c r="I295" s="31">
        <v>13.286624203821599</v>
      </c>
    </row>
    <row r="296" spans="1:9" x14ac:dyDescent="0.25">
      <c r="A296" t="s">
        <v>391</v>
      </c>
      <c r="B296" s="31">
        <v>124</v>
      </c>
      <c r="C296" s="31">
        <v>4</v>
      </c>
      <c r="D296" s="31">
        <v>88</v>
      </c>
      <c r="E296" s="31">
        <v>32</v>
      </c>
      <c r="F296" s="31" t="s">
        <v>1091</v>
      </c>
      <c r="G296" s="31">
        <v>3.2258064516128999</v>
      </c>
      <c r="H296" s="31">
        <v>70.967741935483801</v>
      </c>
      <c r="I296" s="31">
        <v>25.806451612903199</v>
      </c>
    </row>
    <row r="297" spans="1:9" x14ac:dyDescent="0.25">
      <c r="A297" t="s">
        <v>392</v>
      </c>
      <c r="B297" s="31">
        <v>101</v>
      </c>
      <c r="C297" s="31">
        <v>1</v>
      </c>
      <c r="D297" s="31">
        <v>81</v>
      </c>
      <c r="E297" s="31">
        <v>19</v>
      </c>
      <c r="F297" s="31" t="s">
        <v>1091</v>
      </c>
      <c r="G297" s="31">
        <v>0.99009900990098998</v>
      </c>
      <c r="H297" s="31">
        <v>80.198019801980195</v>
      </c>
      <c r="I297" s="31">
        <v>18.8118811881188</v>
      </c>
    </row>
    <row r="298" spans="1:9" x14ac:dyDescent="0.25">
      <c r="A298" t="s">
        <v>393</v>
      </c>
      <c r="B298" s="31">
        <v>3381</v>
      </c>
      <c r="C298" s="31">
        <v>195</v>
      </c>
      <c r="D298" s="31">
        <v>2699</v>
      </c>
      <c r="E298" s="31">
        <v>479</v>
      </c>
      <c r="F298" s="31">
        <v>8</v>
      </c>
      <c r="G298" s="31">
        <v>5.7812036762525896</v>
      </c>
      <c r="H298" s="31">
        <v>80.017788319003799</v>
      </c>
      <c r="I298" s="31">
        <v>14.2010080047435</v>
      </c>
    </row>
    <row r="299" spans="1:9" x14ac:dyDescent="0.25">
      <c r="A299" t="s">
        <v>394</v>
      </c>
      <c r="B299" s="31">
        <v>120</v>
      </c>
      <c r="C299" s="31">
        <v>3</v>
      </c>
      <c r="D299" s="31">
        <v>103</v>
      </c>
      <c r="E299" s="31">
        <v>14</v>
      </c>
      <c r="F299" s="31" t="s">
        <v>1091</v>
      </c>
      <c r="G299" s="31">
        <v>2.5</v>
      </c>
      <c r="H299" s="31">
        <v>85.8333333333333</v>
      </c>
      <c r="I299" s="31">
        <v>11.6666666666666</v>
      </c>
    </row>
    <row r="300" spans="1:9" x14ac:dyDescent="0.25">
      <c r="A300" t="s">
        <v>395</v>
      </c>
      <c r="B300" s="31">
        <v>45217</v>
      </c>
      <c r="C300" s="31">
        <v>2256</v>
      </c>
      <c r="D300" s="31">
        <v>36579</v>
      </c>
      <c r="E300" s="31">
        <v>6297</v>
      </c>
      <c r="F300" s="31">
        <v>85</v>
      </c>
      <c r="G300" s="31">
        <v>4.9986705663387401</v>
      </c>
      <c r="H300" s="31">
        <v>81.048923158734297</v>
      </c>
      <c r="I300" s="31">
        <v>13.952406274926799</v>
      </c>
    </row>
    <row r="301" spans="1:9" x14ac:dyDescent="0.25">
      <c r="A301" t="s">
        <v>396</v>
      </c>
      <c r="B301" s="31">
        <v>211</v>
      </c>
      <c r="C301" s="31">
        <v>5</v>
      </c>
      <c r="D301" s="31">
        <v>176</v>
      </c>
      <c r="E301" s="31">
        <v>30</v>
      </c>
      <c r="F301" s="31" t="s">
        <v>1091</v>
      </c>
      <c r="G301" s="31">
        <v>2.3696682464454901</v>
      </c>
      <c r="H301" s="31">
        <v>83.412322274881504</v>
      </c>
      <c r="I301" s="31">
        <v>14.218009478672901</v>
      </c>
    </row>
    <row r="302" spans="1:9" x14ac:dyDescent="0.25">
      <c r="A302" t="s">
        <v>1041</v>
      </c>
      <c r="B302" s="31">
        <v>2674</v>
      </c>
      <c r="C302" s="31">
        <v>140</v>
      </c>
      <c r="D302" s="31">
        <v>2105</v>
      </c>
      <c r="E302" s="31">
        <v>429</v>
      </c>
      <c r="F302" s="31" t="s">
        <v>1091</v>
      </c>
      <c r="G302" s="31">
        <v>5.2356020942408303</v>
      </c>
      <c r="H302" s="31">
        <v>78.721017202692593</v>
      </c>
      <c r="I302" s="31">
        <v>16.0433807030665</v>
      </c>
    </row>
    <row r="303" spans="1:9" x14ac:dyDescent="0.25">
      <c r="A303" t="s">
        <v>1042</v>
      </c>
      <c r="B303" s="31">
        <v>622</v>
      </c>
      <c r="C303" s="31">
        <v>27</v>
      </c>
      <c r="D303" s="31">
        <v>511</v>
      </c>
      <c r="E303" s="31">
        <v>84</v>
      </c>
      <c r="F303" s="31" t="s">
        <v>1091</v>
      </c>
      <c r="G303" s="31">
        <v>4.3408360128617298</v>
      </c>
      <c r="H303" s="31">
        <v>82.154340836012807</v>
      </c>
      <c r="I303" s="31">
        <v>13.5048231511254</v>
      </c>
    </row>
    <row r="304" spans="1:9" x14ac:dyDescent="0.25">
      <c r="A304" t="s">
        <v>1043</v>
      </c>
      <c r="B304" s="31">
        <v>1088</v>
      </c>
      <c r="C304" s="31">
        <v>42</v>
      </c>
      <c r="D304" s="31">
        <v>859</v>
      </c>
      <c r="E304" s="31">
        <v>184</v>
      </c>
      <c r="F304" s="31">
        <v>3</v>
      </c>
      <c r="G304" s="31">
        <v>3.87096774193548</v>
      </c>
      <c r="H304" s="31">
        <v>79.170506912442306</v>
      </c>
      <c r="I304" s="31">
        <v>16.9585253456221</v>
      </c>
    </row>
    <row r="305" spans="1:9" x14ac:dyDescent="0.25">
      <c r="A305" t="s">
        <v>1044</v>
      </c>
      <c r="B305" s="31">
        <v>2680</v>
      </c>
      <c r="C305" s="31">
        <v>153</v>
      </c>
      <c r="D305" s="31">
        <v>2121</v>
      </c>
      <c r="E305" s="31">
        <v>402</v>
      </c>
      <c r="F305" s="31">
        <v>4</v>
      </c>
      <c r="G305" s="31">
        <v>5.7174887892376596</v>
      </c>
      <c r="H305" s="31">
        <v>79.260089686098596</v>
      </c>
      <c r="I305" s="31">
        <v>15.022421524663599</v>
      </c>
    </row>
    <row r="306" spans="1:9" x14ac:dyDescent="0.25">
      <c r="A306" t="s">
        <v>1045</v>
      </c>
      <c r="B306" s="31">
        <v>2693</v>
      </c>
      <c r="C306" s="31">
        <v>97</v>
      </c>
      <c r="D306" s="31">
        <v>2212</v>
      </c>
      <c r="E306" s="31">
        <v>384</v>
      </c>
      <c r="F306" s="31" t="s">
        <v>1091</v>
      </c>
      <c r="G306" s="31">
        <v>3.6019309320460402</v>
      </c>
      <c r="H306" s="31">
        <v>82.138878574080906</v>
      </c>
      <c r="I306" s="31">
        <v>14.259190493873</v>
      </c>
    </row>
    <row r="307" spans="1:9" x14ac:dyDescent="0.25">
      <c r="A307" t="s">
        <v>1046</v>
      </c>
      <c r="B307" s="31">
        <v>4666</v>
      </c>
      <c r="C307" s="31">
        <v>221</v>
      </c>
      <c r="D307" s="31">
        <v>3734</v>
      </c>
      <c r="E307" s="31">
        <v>707</v>
      </c>
      <c r="F307" s="31">
        <v>4</v>
      </c>
      <c r="G307" s="31">
        <v>4.7404547404547399</v>
      </c>
      <c r="H307" s="31">
        <v>80.09438009438</v>
      </c>
      <c r="I307" s="31">
        <v>15.165165165165099</v>
      </c>
    </row>
    <row r="308" spans="1:9" x14ac:dyDescent="0.25">
      <c r="A308" t="s">
        <v>1047</v>
      </c>
      <c r="B308" s="31">
        <v>13402</v>
      </c>
      <c r="C308" s="31">
        <v>690</v>
      </c>
      <c r="D308" s="31">
        <v>10969</v>
      </c>
      <c r="E308" s="31">
        <v>1724</v>
      </c>
      <c r="F308" s="31">
        <v>19</v>
      </c>
      <c r="G308" s="31">
        <v>5.1557946648733397</v>
      </c>
      <c r="H308" s="31">
        <v>81.962190839124204</v>
      </c>
      <c r="I308" s="31">
        <v>12.8820144960023</v>
      </c>
    </row>
    <row r="309" spans="1:9" x14ac:dyDescent="0.25">
      <c r="A309" t="s">
        <v>1048</v>
      </c>
      <c r="B309" s="31">
        <v>1801</v>
      </c>
      <c r="C309" s="31">
        <v>58</v>
      </c>
      <c r="D309" s="31">
        <v>1472</v>
      </c>
      <c r="E309" s="31">
        <v>270</v>
      </c>
      <c r="F309" s="31">
        <v>1</v>
      </c>
      <c r="G309" s="31">
        <v>3.2222222222222201</v>
      </c>
      <c r="H309" s="31">
        <v>81.7777777777777</v>
      </c>
      <c r="I309" s="31">
        <v>15</v>
      </c>
    </row>
    <row r="310" spans="1:9" x14ac:dyDescent="0.25">
      <c r="A310" t="s">
        <v>1049</v>
      </c>
      <c r="B310" s="31">
        <v>4008</v>
      </c>
      <c r="C310" s="31">
        <v>200</v>
      </c>
      <c r="D310" s="31">
        <v>3244</v>
      </c>
      <c r="E310" s="31">
        <v>561</v>
      </c>
      <c r="F310" s="31">
        <v>3</v>
      </c>
      <c r="G310" s="31">
        <v>4.9937578027465603</v>
      </c>
      <c r="H310" s="31">
        <v>80.998751560549294</v>
      </c>
      <c r="I310" s="31">
        <v>14.0074906367041</v>
      </c>
    </row>
    <row r="311" spans="1:9" x14ac:dyDescent="0.25">
      <c r="A311" t="s">
        <v>1050</v>
      </c>
      <c r="B311" s="31">
        <v>7472</v>
      </c>
      <c r="C311" s="31">
        <v>435</v>
      </c>
      <c r="D311" s="31">
        <v>6058</v>
      </c>
      <c r="E311" s="31">
        <v>963</v>
      </c>
      <c r="F311" s="31">
        <v>16</v>
      </c>
      <c r="G311" s="31">
        <v>5.8342274678111501</v>
      </c>
      <c r="H311" s="31">
        <v>81.25</v>
      </c>
      <c r="I311" s="31">
        <v>12.9157725321888</v>
      </c>
    </row>
    <row r="312" spans="1:9" x14ac:dyDescent="0.25">
      <c r="A312" t="s">
        <v>1051</v>
      </c>
      <c r="B312" s="31">
        <v>107</v>
      </c>
      <c r="C312" s="31">
        <v>5</v>
      </c>
      <c r="D312" s="31">
        <v>82</v>
      </c>
      <c r="E312" s="31">
        <v>20</v>
      </c>
      <c r="F312" s="31" t="s">
        <v>1091</v>
      </c>
      <c r="G312" s="31">
        <v>4.6728971962616797</v>
      </c>
      <c r="H312" s="31">
        <v>76.635514018691495</v>
      </c>
      <c r="I312" s="31">
        <v>18.691588785046701</v>
      </c>
    </row>
    <row r="313" spans="1:9" x14ac:dyDescent="0.25">
      <c r="A313" t="s">
        <v>1052</v>
      </c>
      <c r="B313" s="31">
        <v>65</v>
      </c>
      <c r="C313" s="31">
        <v>1</v>
      </c>
      <c r="D313" s="31">
        <v>55</v>
      </c>
      <c r="E313" s="31">
        <v>9</v>
      </c>
      <c r="F313" s="31" t="s">
        <v>1091</v>
      </c>
      <c r="G313" s="31">
        <v>1.5384615384615301</v>
      </c>
      <c r="H313" s="31">
        <v>84.615384615384599</v>
      </c>
      <c r="I313" s="31">
        <v>13.846153846153801</v>
      </c>
    </row>
    <row r="314" spans="1:9" x14ac:dyDescent="0.25">
      <c r="A314" t="s">
        <v>1053</v>
      </c>
      <c r="B314" s="31">
        <v>3214</v>
      </c>
      <c r="C314" s="31">
        <v>199</v>
      </c>
      <c r="D314" s="31">
        <v>2578</v>
      </c>
      <c r="E314" s="31">
        <v>429</v>
      </c>
      <c r="F314" s="31">
        <v>8</v>
      </c>
      <c r="G314" s="31">
        <v>6.2071116656269396</v>
      </c>
      <c r="H314" s="31">
        <v>80.411728009981204</v>
      </c>
      <c r="I314" s="31">
        <v>13.381160324391701</v>
      </c>
    </row>
    <row r="315" spans="1:9" x14ac:dyDescent="0.25">
      <c r="A315" t="s">
        <v>1054</v>
      </c>
      <c r="B315" s="31">
        <v>133</v>
      </c>
      <c r="C315" s="31">
        <v>2</v>
      </c>
      <c r="D315" s="31">
        <v>115</v>
      </c>
      <c r="E315" s="31">
        <v>16</v>
      </c>
      <c r="F315" s="31" t="s">
        <v>1091</v>
      </c>
      <c r="G315" s="31">
        <v>1.5037593984962401</v>
      </c>
      <c r="H315" s="31">
        <v>86.466165413533801</v>
      </c>
      <c r="I315" s="31">
        <v>12.030075187969899</v>
      </c>
    </row>
    <row r="316" spans="1:9" x14ac:dyDescent="0.25">
      <c r="A316" t="s">
        <v>1055</v>
      </c>
      <c r="B316" s="31">
        <v>44835</v>
      </c>
      <c r="C316" s="31">
        <v>2273</v>
      </c>
      <c r="D316" s="31">
        <v>36289</v>
      </c>
      <c r="E316" s="31">
        <v>6214</v>
      </c>
      <c r="F316" s="31">
        <v>59</v>
      </c>
      <c r="G316" s="31">
        <v>5.0763802036805403</v>
      </c>
      <c r="H316" s="31">
        <v>81.045649455065202</v>
      </c>
      <c r="I316" s="31">
        <v>13.877970341254199</v>
      </c>
    </row>
    <row r="317" spans="1:9" x14ac:dyDescent="0.25">
      <c r="A317" t="s">
        <v>1056</v>
      </c>
      <c r="B317" s="31">
        <v>210</v>
      </c>
      <c r="C317" s="31">
        <v>3</v>
      </c>
      <c r="D317" s="31">
        <v>174</v>
      </c>
      <c r="E317" s="31">
        <v>32</v>
      </c>
      <c r="F317" s="31">
        <v>1</v>
      </c>
      <c r="G317" s="31">
        <v>1.4354066985645899</v>
      </c>
      <c r="H317" s="31">
        <v>83.253588516746404</v>
      </c>
      <c r="I317" s="31">
        <v>15.311004784688899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31F5C-3CF6-40C6-A00B-E54958EDA872}">
  <dimension ref="A1:K27"/>
  <sheetViews>
    <sheetView topLeftCell="B1" zoomScale="95" zoomScaleNormal="95" workbookViewId="0">
      <selection activeCell="B3" sqref="B3"/>
    </sheetView>
  </sheetViews>
  <sheetFormatPr defaultRowHeight="14.25" x14ac:dyDescent="0.2"/>
  <cols>
    <col min="1" max="1" width="29.42578125" style="2" hidden="1" customWidth="1"/>
    <col min="2" max="2" width="23.7109375" style="2" customWidth="1"/>
    <col min="3" max="4" width="10.7109375" style="2" customWidth="1"/>
    <col min="5" max="5" width="12.7109375" style="2" customWidth="1"/>
    <col min="6" max="7" width="10.7109375" style="2" customWidth="1"/>
    <col min="8" max="8" width="2.7109375" style="2" customWidth="1"/>
    <col min="9" max="9" width="10.7109375" style="2" customWidth="1"/>
    <col min="10" max="10" width="12.7109375" style="2" customWidth="1"/>
    <col min="11" max="11" width="10.7109375" style="2" customWidth="1"/>
    <col min="12" max="16384" width="9.140625" style="2"/>
  </cols>
  <sheetData>
    <row r="1" spans="1:11" ht="15.75" x14ac:dyDescent="0.25">
      <c r="B1" s="7" t="s">
        <v>1089</v>
      </c>
    </row>
    <row r="2" spans="1:11" ht="15.75" x14ac:dyDescent="0.25">
      <c r="B2" s="1" t="s">
        <v>63</v>
      </c>
    </row>
    <row r="3" spans="1:11" s="5" customFormat="1" ht="12.75" x14ac:dyDescent="0.2">
      <c r="B3" s="9"/>
    </row>
    <row r="4" spans="1:11" s="5" customFormat="1" ht="12.75" x14ac:dyDescent="0.2">
      <c r="B4" s="19" t="s">
        <v>27</v>
      </c>
    </row>
    <row r="5" spans="1:11" s="5" customFormat="1" ht="12.75" x14ac:dyDescent="0.2">
      <c r="C5" s="9" t="s">
        <v>0</v>
      </c>
      <c r="I5" s="9" t="s">
        <v>1</v>
      </c>
    </row>
    <row r="6" spans="1:11" s="5" customFormat="1" ht="12.75" x14ac:dyDescent="0.2">
      <c r="C6" s="10" t="s">
        <v>17</v>
      </c>
      <c r="D6" s="10" t="s">
        <v>60</v>
      </c>
      <c r="E6" s="10" t="s">
        <v>61</v>
      </c>
      <c r="F6" s="10" t="s">
        <v>62</v>
      </c>
      <c r="G6" s="10" t="s">
        <v>59</v>
      </c>
      <c r="H6" s="11"/>
      <c r="I6" s="10" t="s">
        <v>60</v>
      </c>
      <c r="J6" s="10" t="s">
        <v>61</v>
      </c>
      <c r="K6" s="10" t="s">
        <v>62</v>
      </c>
    </row>
    <row r="7" spans="1:11" s="5" customFormat="1" ht="12.75" x14ac:dyDescent="0.2">
      <c r="A7" s="6" t="s">
        <v>64</v>
      </c>
      <c r="B7" s="5" t="s">
        <v>3</v>
      </c>
      <c r="C7" s="24">
        <f>VLOOKUP(CONCATENATE(Lookup!$B$2,$A7), t8.3, 2,0)</f>
        <v>2820</v>
      </c>
      <c r="D7" s="24">
        <f>VLOOKUP(CONCATENATE(Lookup!$B$2,$A7), t8.3, 3,0)</f>
        <v>145</v>
      </c>
      <c r="E7" s="24">
        <f>VLOOKUP(CONCATENATE(Lookup!$B$2,$A7), t8.3, 4,0)</f>
        <v>2227</v>
      </c>
      <c r="F7" s="24">
        <f>VLOOKUP(CONCATENATE(Lookup!$B$2,$A7), t8.3, 5,0)</f>
        <v>445</v>
      </c>
      <c r="G7" s="24">
        <f>VLOOKUP(CONCATENATE(Lookup!$B$2,$A7), t8.3, 6,0)</f>
        <v>3</v>
      </c>
      <c r="H7" s="24" t="s">
        <v>28</v>
      </c>
      <c r="I7" s="29">
        <f>VLOOKUP(CONCATENATE(Lookup!$B$2,$A7), t8.3, 7,0)</f>
        <v>5.1473198438054597</v>
      </c>
      <c r="J7" s="29">
        <f>VLOOKUP(CONCATENATE(Lookup!$B$2,$A7), t8.3, 8,0)</f>
        <v>79.055733049343203</v>
      </c>
      <c r="K7" s="29">
        <f>VLOOKUP(CONCATENATE(Lookup!$B$2,$A7), t8.3, 9,0)</f>
        <v>15.796947106851199</v>
      </c>
    </row>
    <row r="8" spans="1:11" s="5" customFormat="1" ht="12.75" x14ac:dyDescent="0.2">
      <c r="A8" s="6" t="s">
        <v>65</v>
      </c>
      <c r="B8" s="5" t="s">
        <v>4</v>
      </c>
      <c r="C8" s="24">
        <f>VLOOKUP(CONCATENATE(Lookup!$B$2,$A8), t8.3, 2,0)</f>
        <v>587</v>
      </c>
      <c r="D8" s="24">
        <f>VLOOKUP(CONCATENATE(Lookup!$B$2,$A8), t8.3, 3,0)</f>
        <v>28</v>
      </c>
      <c r="E8" s="24">
        <f>VLOOKUP(CONCATENATE(Lookup!$B$2,$A8), t8.3, 4,0)</f>
        <v>474</v>
      </c>
      <c r="F8" s="24">
        <f>VLOOKUP(CONCATENATE(Lookup!$B$2,$A8), t8.3, 5,0)</f>
        <v>84</v>
      </c>
      <c r="G8" s="24">
        <f>VLOOKUP(CONCATENATE(Lookup!$B$2,$A8), t8.3, 6,0)</f>
        <v>1</v>
      </c>
      <c r="H8" s="11"/>
      <c r="I8" s="29">
        <f>VLOOKUP(CONCATENATE(Lookup!$B$2,$A8), t8.3, 7,0)</f>
        <v>4.7781569965870299</v>
      </c>
      <c r="J8" s="29">
        <f>VLOOKUP(CONCATENATE(Lookup!$B$2,$A8), t8.3, 8,0)</f>
        <v>80.887372013651799</v>
      </c>
      <c r="K8" s="29">
        <f>VLOOKUP(CONCATENATE(Lookup!$B$2,$A8), t8.3, 9,0)</f>
        <v>14.334470989761</v>
      </c>
    </row>
    <row r="9" spans="1:11" s="5" customFormat="1" ht="12.75" x14ac:dyDescent="0.2">
      <c r="A9" s="6" t="s">
        <v>66</v>
      </c>
      <c r="B9" s="5" t="s">
        <v>5</v>
      </c>
      <c r="C9" s="24">
        <f>VLOOKUP(CONCATENATE(Lookup!$B$2,$A9), t8.3, 2,0)</f>
        <v>1099</v>
      </c>
      <c r="D9" s="24">
        <f>VLOOKUP(CONCATENATE(Lookup!$B$2,$A9), t8.3, 3,0)</f>
        <v>45</v>
      </c>
      <c r="E9" s="24">
        <f>VLOOKUP(CONCATENATE(Lookup!$B$2,$A9), t8.3, 4,0)</f>
        <v>868</v>
      </c>
      <c r="F9" s="24">
        <f>VLOOKUP(CONCATENATE(Lookup!$B$2,$A9), t8.3, 5,0)</f>
        <v>183</v>
      </c>
      <c r="G9" s="24">
        <f>VLOOKUP(CONCATENATE(Lookup!$B$2,$A9), t8.3, 6,0)</f>
        <v>3</v>
      </c>
      <c r="H9" s="11"/>
      <c r="I9" s="29">
        <f>VLOOKUP(CONCATENATE(Lookup!$B$2,$A9), t8.3, 7,0)</f>
        <v>4.10583941605839</v>
      </c>
      <c r="J9" s="29">
        <f>VLOOKUP(CONCATENATE(Lookup!$B$2,$A9), t8.3, 8,0)</f>
        <v>79.197080291970806</v>
      </c>
      <c r="K9" s="29">
        <f>VLOOKUP(CONCATENATE(Lookup!$B$2,$A9), t8.3, 9,0)</f>
        <v>16.697080291970799</v>
      </c>
    </row>
    <row r="10" spans="1:11" s="5" customFormat="1" ht="12.75" x14ac:dyDescent="0.2">
      <c r="A10" s="6" t="s">
        <v>67</v>
      </c>
      <c r="B10" s="5" t="s">
        <v>6</v>
      </c>
      <c r="C10" s="24">
        <f>VLOOKUP(CONCATENATE(Lookup!$B$2,$A10), t8.3, 2,0)</f>
        <v>2903</v>
      </c>
      <c r="D10" s="24">
        <f>VLOOKUP(CONCATENATE(Lookup!$B$2,$A10), t8.3, 3,0)</f>
        <v>168</v>
      </c>
      <c r="E10" s="24">
        <f>VLOOKUP(CONCATENATE(Lookup!$B$2,$A10), t8.3, 4,0)</f>
        <v>2288</v>
      </c>
      <c r="F10" s="24">
        <f>VLOOKUP(CONCATENATE(Lookup!$B$2,$A10), t8.3, 5,0)</f>
        <v>441</v>
      </c>
      <c r="G10" s="24">
        <f>VLOOKUP(CONCATENATE(Lookup!$B$2,$A10), t8.3, 6,0)</f>
        <v>6</v>
      </c>
      <c r="H10" s="11"/>
      <c r="I10" s="29">
        <f>VLOOKUP(CONCATENATE(Lookup!$B$2,$A10), t8.3, 7,0)</f>
        <v>5.7991025198481099</v>
      </c>
      <c r="J10" s="29">
        <f>VLOOKUP(CONCATENATE(Lookup!$B$2,$A10), t8.3, 8,0)</f>
        <v>78.978253365550501</v>
      </c>
      <c r="K10" s="29">
        <f>VLOOKUP(CONCATENATE(Lookup!$B$2,$A10), t8.3, 9,0)</f>
        <v>15.2226441146013</v>
      </c>
    </row>
    <row r="11" spans="1:11" s="5" customFormat="1" ht="12.75" x14ac:dyDescent="0.2">
      <c r="A11" s="6" t="s">
        <v>68</v>
      </c>
      <c r="B11" s="5" t="s">
        <v>7</v>
      </c>
      <c r="C11" s="24">
        <f>VLOOKUP(CONCATENATE(Lookup!$B$2,$A11), t8.3, 2,0)</f>
        <v>2368</v>
      </c>
      <c r="D11" s="24">
        <f>VLOOKUP(CONCATENATE(Lookup!$B$2,$A11), t8.3, 3,0)</f>
        <v>91</v>
      </c>
      <c r="E11" s="24">
        <f>VLOOKUP(CONCATENATE(Lookup!$B$2,$A11), t8.3, 4,0)</f>
        <v>1940</v>
      </c>
      <c r="F11" s="24">
        <f>VLOOKUP(CONCATENATE(Lookup!$B$2,$A11), t8.3, 5,0)</f>
        <v>335</v>
      </c>
      <c r="G11" s="24">
        <f>VLOOKUP(CONCATENATE(Lookup!$B$2,$A11), t8.3, 6,0)</f>
        <v>2</v>
      </c>
      <c r="H11" s="11"/>
      <c r="I11" s="29">
        <f>VLOOKUP(CONCATENATE(Lookup!$B$2,$A11), t8.3, 7,0)</f>
        <v>3.84615384615384</v>
      </c>
      <c r="J11" s="29">
        <f>VLOOKUP(CONCATENATE(Lookup!$B$2,$A11), t8.3, 8,0)</f>
        <v>81.994928148774306</v>
      </c>
      <c r="K11" s="29">
        <f>VLOOKUP(CONCATENATE(Lookup!$B$2,$A11), t8.3, 9,0)</f>
        <v>14.158918005071801</v>
      </c>
    </row>
    <row r="12" spans="1:11" s="5" customFormat="1" ht="12.75" x14ac:dyDescent="0.2">
      <c r="A12" s="6" t="s">
        <v>69</v>
      </c>
      <c r="B12" s="5" t="s">
        <v>8</v>
      </c>
      <c r="C12" s="24">
        <f>VLOOKUP(CONCATENATE(Lookup!$B$2,$A12), t8.3, 2,0)</f>
        <v>4586</v>
      </c>
      <c r="D12" s="24">
        <f>VLOOKUP(CONCATENATE(Lookup!$B$2,$A12), t8.3, 3,0)</f>
        <v>218</v>
      </c>
      <c r="E12" s="24">
        <f>VLOOKUP(CONCATENATE(Lookup!$B$2,$A12), t8.3, 4,0)</f>
        <v>3675</v>
      </c>
      <c r="F12" s="24">
        <f>VLOOKUP(CONCATENATE(Lookup!$B$2,$A12), t8.3, 5,0)</f>
        <v>688</v>
      </c>
      <c r="G12" s="24">
        <f>VLOOKUP(CONCATENATE(Lookup!$B$2,$A12), t8.3, 6,0)</f>
        <v>5</v>
      </c>
      <c r="H12" s="11"/>
      <c r="I12" s="29">
        <f>VLOOKUP(CONCATENATE(Lookup!$B$2,$A12), t8.3, 7,0)</f>
        <v>4.7587862912027896</v>
      </c>
      <c r="J12" s="29">
        <f>VLOOKUP(CONCATENATE(Lookup!$B$2,$A12), t8.3, 8,0)</f>
        <v>80.222658808120499</v>
      </c>
      <c r="K12" s="29">
        <f>VLOOKUP(CONCATENATE(Lookup!$B$2,$A12), t8.3, 9,0)</f>
        <v>15.018554900676699</v>
      </c>
    </row>
    <row r="13" spans="1:11" s="5" customFormat="1" ht="12.75" x14ac:dyDescent="0.2">
      <c r="A13" s="6" t="s">
        <v>70</v>
      </c>
      <c r="B13" s="5" t="s">
        <v>9</v>
      </c>
      <c r="C13" s="24">
        <f>VLOOKUP(CONCATENATE(Lookup!$B$2,$A13), t8.3, 2,0)</f>
        <v>10991</v>
      </c>
      <c r="D13" s="24">
        <f>VLOOKUP(CONCATENATE(Lookup!$B$2,$A13), t8.3, 3,0)</f>
        <v>564</v>
      </c>
      <c r="E13" s="24">
        <f>VLOOKUP(CONCATENATE(Lookup!$B$2,$A13), t8.3, 4,0)</f>
        <v>9033</v>
      </c>
      <c r="F13" s="24">
        <f>VLOOKUP(CONCATENATE(Lookup!$B$2,$A13), t8.3, 5,0)</f>
        <v>1380</v>
      </c>
      <c r="G13" s="24">
        <f>VLOOKUP(CONCATENATE(Lookup!$B$2,$A13), t8.3, 6,0)</f>
        <v>14</v>
      </c>
      <c r="H13" s="11"/>
      <c r="I13" s="29">
        <f>VLOOKUP(CONCATENATE(Lookup!$B$2,$A13), t8.3, 7,0)</f>
        <v>5.1380158513254903</v>
      </c>
      <c r="J13" s="29">
        <f>VLOOKUP(CONCATENATE(Lookup!$B$2,$A13), t8.3, 8,0)</f>
        <v>82.290243235856707</v>
      </c>
      <c r="K13" s="29">
        <f>VLOOKUP(CONCATENATE(Lookup!$B$2,$A13), t8.3, 9,0)</f>
        <v>12.571740912817701</v>
      </c>
    </row>
    <row r="14" spans="1:11" s="5" customFormat="1" ht="12.75" x14ac:dyDescent="0.2">
      <c r="A14" s="6" t="s">
        <v>71</v>
      </c>
      <c r="B14" s="5" t="s">
        <v>10</v>
      </c>
      <c r="C14" s="24">
        <f>VLOOKUP(CONCATENATE(Lookup!$B$2,$A14), t8.3, 2,0)</f>
        <v>2340</v>
      </c>
      <c r="D14" s="24">
        <f>VLOOKUP(CONCATENATE(Lookup!$B$2,$A14), t8.3, 3,0)</f>
        <v>90</v>
      </c>
      <c r="E14" s="24">
        <f>VLOOKUP(CONCATENATE(Lookup!$B$2,$A14), t8.3, 4,0)</f>
        <v>1884</v>
      </c>
      <c r="F14" s="24">
        <f>VLOOKUP(CONCATENATE(Lookup!$B$2,$A14), t8.3, 5,0)</f>
        <v>364</v>
      </c>
      <c r="G14" s="24">
        <f>VLOOKUP(CONCATENATE(Lookup!$B$2,$A14), t8.3, 6,0)</f>
        <v>2</v>
      </c>
      <c r="H14" s="11"/>
      <c r="I14" s="29">
        <f>VLOOKUP(CONCATENATE(Lookup!$B$2,$A14), t8.3, 7,0)</f>
        <v>3.8494439692044402</v>
      </c>
      <c r="J14" s="29">
        <f>VLOOKUP(CONCATENATE(Lookup!$B$2,$A14), t8.3, 8,0)</f>
        <v>80.581693755346393</v>
      </c>
      <c r="K14" s="29">
        <f>VLOOKUP(CONCATENATE(Lookup!$B$2,$A14), t8.3, 9,0)</f>
        <v>15.568862275449099</v>
      </c>
    </row>
    <row r="15" spans="1:11" s="5" customFormat="1" ht="12.75" x14ac:dyDescent="0.2">
      <c r="A15" s="6" t="s">
        <v>72</v>
      </c>
      <c r="B15" s="5" t="s">
        <v>11</v>
      </c>
      <c r="C15" s="24">
        <f>VLOOKUP(CONCATENATE(Lookup!$B$2,$A15), t8.3, 2,0)</f>
        <v>6113</v>
      </c>
      <c r="D15" s="24">
        <f>VLOOKUP(CONCATENATE(Lookup!$B$2,$A15), t8.3, 3,0)</f>
        <v>286</v>
      </c>
      <c r="E15" s="24">
        <f>VLOOKUP(CONCATENATE(Lookup!$B$2,$A15), t8.3, 4,0)</f>
        <v>4970</v>
      </c>
      <c r="F15" s="24">
        <f>VLOOKUP(CONCATENATE(Lookup!$B$2,$A15), t8.3, 5,0)</f>
        <v>853</v>
      </c>
      <c r="G15" s="24">
        <f>VLOOKUP(CONCATENATE(Lookup!$B$2,$A15), t8.3, 6,0)</f>
        <v>4</v>
      </c>
      <c r="H15" s="11"/>
      <c r="I15" s="29">
        <f>VLOOKUP(CONCATENATE(Lookup!$B$2,$A15), t8.3, 7,0)</f>
        <v>4.6816172859715097</v>
      </c>
      <c r="J15" s="29">
        <f>VLOOKUP(CONCATENATE(Lookup!$B$2,$A15), t8.3, 8,0)</f>
        <v>81.355377312162304</v>
      </c>
      <c r="K15" s="29">
        <f>VLOOKUP(CONCATENATE(Lookup!$B$2,$A15), t8.3, 9,0)</f>
        <v>13.963005401866001</v>
      </c>
    </row>
    <row r="16" spans="1:11" s="5" customFormat="1" ht="12.75" x14ac:dyDescent="0.2">
      <c r="A16" s="6" t="s">
        <v>73</v>
      </c>
      <c r="B16" s="5" t="s">
        <v>12</v>
      </c>
      <c r="C16" s="24">
        <f>VLOOKUP(CONCATENATE(Lookup!$B$2,$A16), t8.3, 2,0)</f>
        <v>7371</v>
      </c>
      <c r="D16" s="24">
        <f>VLOOKUP(CONCATENATE(Lookup!$B$2,$A16), t8.3, 3,0)</f>
        <v>423</v>
      </c>
      <c r="E16" s="24">
        <f>VLOOKUP(CONCATENATE(Lookup!$B$2,$A16), t8.3, 4,0)</f>
        <v>5988</v>
      </c>
      <c r="F16" s="24">
        <f>VLOOKUP(CONCATENATE(Lookup!$B$2,$A16), t8.3, 5,0)</f>
        <v>947</v>
      </c>
      <c r="G16" s="24">
        <f>VLOOKUP(CONCATENATE(Lookup!$B$2,$A16), t8.3, 6,0)</f>
        <v>13</v>
      </c>
      <c r="H16" s="11"/>
      <c r="I16" s="29">
        <f>VLOOKUP(CONCATENATE(Lookup!$B$2,$A16), t8.3, 7,0)</f>
        <v>5.7488447947811903</v>
      </c>
      <c r="J16" s="29">
        <f>VLOOKUP(CONCATENATE(Lookup!$B$2,$A16), t8.3, 8,0)</f>
        <v>81.380810002718107</v>
      </c>
      <c r="K16" s="29">
        <f>VLOOKUP(CONCATENATE(Lookup!$B$2,$A16), t8.3, 9,0)</f>
        <v>12.8703452025006</v>
      </c>
    </row>
    <row r="17" spans="1:11" s="5" customFormat="1" ht="12.75" x14ac:dyDescent="0.2">
      <c r="A17" s="6" t="s">
        <v>74</v>
      </c>
      <c r="B17" s="5" t="s">
        <v>13</v>
      </c>
      <c r="C17" s="24">
        <f>VLOOKUP(CONCATENATE(Lookup!$B$2,$A17), t8.3, 2,0)</f>
        <v>149</v>
      </c>
      <c r="D17" s="24">
        <f>VLOOKUP(CONCATENATE(Lookup!$B$2,$A17), t8.3, 3,0)</f>
        <v>7</v>
      </c>
      <c r="E17" s="24">
        <f>VLOOKUP(CONCATENATE(Lookup!$B$2,$A17), t8.3, 4,0)</f>
        <v>114</v>
      </c>
      <c r="F17" s="24">
        <f>VLOOKUP(CONCATENATE(Lookup!$B$2,$A17), t8.3, 5,0)</f>
        <v>28</v>
      </c>
      <c r="G17" s="24" t="str">
        <f>VLOOKUP(CONCATENATE(Lookup!$B$2,$A17), t8.3, 6,0)</f>
        <v>-</v>
      </c>
      <c r="H17" s="11"/>
      <c r="I17" s="29">
        <f>VLOOKUP(CONCATENATE(Lookup!$B$2,$A17), t8.3, 7,0)</f>
        <v>4.6979865771811999</v>
      </c>
      <c r="J17" s="29">
        <f>VLOOKUP(CONCATENATE(Lookup!$B$2,$A17), t8.3, 8,0)</f>
        <v>76.5100671140939</v>
      </c>
      <c r="K17" s="29">
        <f>VLOOKUP(CONCATENATE(Lookup!$B$2,$A17), t8.3, 9,0)</f>
        <v>18.7919463087248</v>
      </c>
    </row>
    <row r="18" spans="1:11" s="5" customFormat="1" ht="12.75" x14ac:dyDescent="0.2">
      <c r="A18" s="6" t="s">
        <v>75</v>
      </c>
      <c r="B18" s="5" t="s">
        <v>14</v>
      </c>
      <c r="C18" s="24">
        <f>VLOOKUP(CONCATENATE(Lookup!$B$2,$A18), t8.3, 2,0)</f>
        <v>155</v>
      </c>
      <c r="D18" s="24">
        <f>VLOOKUP(CONCATENATE(Lookup!$B$2,$A18), t8.3, 3,0)</f>
        <v>5</v>
      </c>
      <c r="E18" s="24">
        <f>VLOOKUP(CONCATENATE(Lookup!$B$2,$A18), t8.3, 4,0)</f>
        <v>127</v>
      </c>
      <c r="F18" s="24">
        <f>VLOOKUP(CONCATENATE(Lookup!$B$2,$A18), t8.3, 5,0)</f>
        <v>23</v>
      </c>
      <c r="G18" s="24" t="str">
        <f>VLOOKUP(CONCATENATE(Lookup!$B$2,$A18), t8.3, 6,0)</f>
        <v>-</v>
      </c>
      <c r="H18" s="11"/>
      <c r="I18" s="29">
        <f>VLOOKUP(CONCATENATE(Lookup!$B$2,$A18), t8.3, 7,0)</f>
        <v>3.2258064516128999</v>
      </c>
      <c r="J18" s="29">
        <f>VLOOKUP(CONCATENATE(Lookup!$B$2,$A18), t8.3, 8,0)</f>
        <v>81.935483870967701</v>
      </c>
      <c r="K18" s="29">
        <f>VLOOKUP(CONCATENATE(Lookup!$B$2,$A18), t8.3, 9,0)</f>
        <v>14.838709677419301</v>
      </c>
    </row>
    <row r="19" spans="1:11" s="5" customFormat="1" ht="12.75" x14ac:dyDescent="0.2">
      <c r="A19" s="6" t="s">
        <v>76</v>
      </c>
      <c r="B19" s="5" t="s">
        <v>15</v>
      </c>
      <c r="C19" s="24">
        <f>VLOOKUP(CONCATENATE(Lookup!$B$2,$A19), t8.3, 2,0)</f>
        <v>3101</v>
      </c>
      <c r="D19" s="24">
        <f>VLOOKUP(CONCATENATE(Lookup!$B$2,$A19), t8.3, 3,0)</f>
        <v>191</v>
      </c>
      <c r="E19" s="24">
        <f>VLOOKUP(CONCATENATE(Lookup!$B$2,$A19), t8.3, 4,0)</f>
        <v>2491</v>
      </c>
      <c r="F19" s="24">
        <f>VLOOKUP(CONCATENATE(Lookup!$B$2,$A19), t8.3, 5,0)</f>
        <v>413</v>
      </c>
      <c r="G19" s="24">
        <f>VLOOKUP(CONCATENATE(Lookup!$B$2,$A19), t8.3, 6,0)</f>
        <v>6</v>
      </c>
      <c r="H19" s="11"/>
      <c r="I19" s="29">
        <f>VLOOKUP(CONCATENATE(Lookup!$B$2,$A19), t8.3, 7,0)</f>
        <v>6.1712439418416798</v>
      </c>
      <c r="J19" s="29">
        <f>VLOOKUP(CONCATENATE(Lookup!$B$2,$A19), t8.3, 8,0)</f>
        <v>80.484652665589607</v>
      </c>
      <c r="K19" s="29">
        <f>VLOOKUP(CONCATENATE(Lookup!$B$2,$A19), t8.3, 9,0)</f>
        <v>13.3441033925686</v>
      </c>
    </row>
    <row r="20" spans="1:11" s="5" customFormat="1" ht="12.75" x14ac:dyDescent="0.2">
      <c r="A20" s="6" t="s">
        <v>77</v>
      </c>
      <c r="B20" s="5" t="s">
        <v>16</v>
      </c>
      <c r="C20" s="24">
        <f>VLOOKUP(CONCATENATE(Lookup!$B$2,$A20), t8.3, 2,0)</f>
        <v>171</v>
      </c>
      <c r="D20" s="24">
        <f>VLOOKUP(CONCATENATE(Lookup!$B$2,$A20), t8.3, 3,0)</f>
        <v>4</v>
      </c>
      <c r="E20" s="24">
        <f>VLOOKUP(CONCATENATE(Lookup!$B$2,$A20), t8.3, 4,0)</f>
        <v>146</v>
      </c>
      <c r="F20" s="24">
        <f>VLOOKUP(CONCATENATE(Lookup!$B$2,$A20), t8.3, 5,0)</f>
        <v>21</v>
      </c>
      <c r="G20" s="24" t="str">
        <f>VLOOKUP(CONCATENATE(Lookup!$B$2,$A20), t8.3, 6,0)</f>
        <v>-</v>
      </c>
      <c r="H20" s="11"/>
      <c r="I20" s="29">
        <f>VLOOKUP(CONCATENATE(Lookup!$B$2,$A20), t8.3, 7,0)</f>
        <v>2.3391812865496999</v>
      </c>
      <c r="J20" s="29">
        <f>VLOOKUP(CONCATENATE(Lookup!$B$2,$A20), t8.3, 8,0)</f>
        <v>85.380116959064296</v>
      </c>
      <c r="K20" s="29">
        <f>VLOOKUP(CONCATENATE(Lookup!$B$2,$A20), t8.3, 9,0)</f>
        <v>12.2807017543859</v>
      </c>
    </row>
    <row r="21" spans="1:11" s="5" customFormat="1" ht="12.75" x14ac:dyDescent="0.2">
      <c r="A21" s="5" t="s">
        <v>59</v>
      </c>
      <c r="B21" s="5" t="s">
        <v>59</v>
      </c>
      <c r="C21" s="24">
        <f>VLOOKUP(CONCATENATE(Lookup!$B$2,$A21), t8.3, 2,0)</f>
        <v>81</v>
      </c>
      <c r="D21" s="24">
        <f>VLOOKUP(CONCATENATE(Lookup!$B$2,$A21), t8.3, 3,0)</f>
        <v>8</v>
      </c>
      <c r="E21" s="24">
        <f>VLOOKUP(CONCATENATE(Lookup!$B$2,$A21), t8.3, 4,0)</f>
        <v>64</v>
      </c>
      <c r="F21" s="24">
        <f>VLOOKUP(CONCATENATE(Lookup!$B$2,$A21), t8.3, 5,0)</f>
        <v>9</v>
      </c>
      <c r="G21" s="24" t="str">
        <f>VLOOKUP(CONCATENATE(Lookup!$B$2,$A21), t8.3, 6,0)</f>
        <v>-</v>
      </c>
      <c r="H21" s="11"/>
      <c r="I21" s="29">
        <f>VLOOKUP(CONCATENATE(Lookup!$B$2,$A21), t8.3, 7,0)</f>
        <v>9.8765432098765409</v>
      </c>
      <c r="J21" s="29">
        <f>VLOOKUP(CONCATENATE(Lookup!$B$2,$A21), t8.3, 8,0)</f>
        <v>79.012345679012299</v>
      </c>
      <c r="K21" s="29">
        <f>VLOOKUP(CONCATENATE(Lookup!$B$2,$A21), t8.3, 9,0)</f>
        <v>11.1111111111111</v>
      </c>
    </row>
    <row r="22" spans="1:11" s="5" customFormat="1" ht="12.75" x14ac:dyDescent="0.2">
      <c r="A22" s="6" t="s">
        <v>2</v>
      </c>
      <c r="B22" s="9" t="s">
        <v>2</v>
      </c>
      <c r="C22" s="26">
        <f>VLOOKUP(CONCATENATE(Lookup!$B$2,$A22), t8.3, 2,0)</f>
        <v>44835</v>
      </c>
      <c r="D22" s="26">
        <f>VLOOKUP(CONCATENATE(Lookup!$B$2,$A22), t8.3, 3,0)</f>
        <v>2273</v>
      </c>
      <c r="E22" s="26">
        <f>VLOOKUP(CONCATENATE(Lookup!$B$2,$A22), t8.3, 4,0)</f>
        <v>36289</v>
      </c>
      <c r="F22" s="26">
        <f>VLOOKUP(CONCATENATE(Lookup!$B$2,$A22), t8.3, 5,0)</f>
        <v>6214</v>
      </c>
      <c r="G22" s="26">
        <f>VLOOKUP(CONCATENATE(Lookup!$B$2,$A22), t8.3, 6,0)</f>
        <v>59</v>
      </c>
      <c r="H22" s="27"/>
      <c r="I22" s="30">
        <f>VLOOKUP(CONCATENATE(Lookup!$B$2,$A22), t8.3, 7,0)</f>
        <v>5.0763802036805403</v>
      </c>
      <c r="J22" s="30">
        <f>VLOOKUP(CONCATENATE(Lookup!$B$2,$A22), t8.3, 8,0)</f>
        <v>81.045649455065202</v>
      </c>
      <c r="K22" s="30">
        <f>VLOOKUP(CONCATENATE(Lookup!$B$2,$A22), t8.3, 9,0)</f>
        <v>13.877970341254199</v>
      </c>
    </row>
    <row r="23" spans="1:11" s="5" customFormat="1" ht="12.75" x14ac:dyDescent="0.2">
      <c r="B23" s="15"/>
      <c r="C23" s="15"/>
      <c r="D23" s="15"/>
      <c r="E23" s="15"/>
      <c r="F23" s="15"/>
      <c r="G23" s="15"/>
      <c r="H23" s="15"/>
      <c r="I23" s="15"/>
      <c r="J23" s="15"/>
      <c r="K23" s="15"/>
    </row>
    <row r="24" spans="1:11" x14ac:dyDescent="0.2">
      <c r="B24" s="16" t="s">
        <v>1039</v>
      </c>
    </row>
    <row r="25" spans="1:11" x14ac:dyDescent="0.2">
      <c r="B25" s="17" t="s">
        <v>1031</v>
      </c>
    </row>
    <row r="26" spans="1:11" x14ac:dyDescent="0.2">
      <c r="B26" s="18" t="s">
        <v>1029</v>
      </c>
    </row>
    <row r="27" spans="1:11" x14ac:dyDescent="0.2">
      <c r="B27" s="16" t="s">
        <v>84</v>
      </c>
    </row>
  </sheetData>
  <phoneticPr fontId="3" type="noConversion"/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6" r:id="rId4" name="Drop Down 2">
              <controlPr defaultSize="0" autoLine="0" autoPict="0">
                <anchor moveWithCells="1">
                  <from>
                    <xdr:col>1</xdr:col>
                    <xdr:colOff>485775</xdr:colOff>
                    <xdr:row>2</xdr:row>
                    <xdr:rowOff>171450</xdr:rowOff>
                  </from>
                  <to>
                    <xdr:col>1</xdr:col>
                    <xdr:colOff>1552575</xdr:colOff>
                    <xdr:row>4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656468-07C3-4200-A687-7295684DB941}">
  <dimension ref="A1:I321"/>
  <sheetViews>
    <sheetView zoomScale="90" zoomScaleNormal="90" workbookViewId="0"/>
  </sheetViews>
  <sheetFormatPr defaultRowHeight="15" x14ac:dyDescent="0.25"/>
  <cols>
    <col min="1" max="1" width="36.85546875" bestFit="1" customWidth="1"/>
    <col min="2" max="2" width="6.7109375" style="31" bestFit="1" customWidth="1"/>
    <col min="3" max="3" width="6" style="31" bestFit="1" customWidth="1"/>
    <col min="4" max="4" width="11.7109375" style="31" bestFit="1" customWidth="1"/>
    <col min="5" max="5" width="5.7109375" style="31" bestFit="1" customWidth="1"/>
    <col min="6" max="6" width="9.42578125" style="31" bestFit="1" customWidth="1"/>
    <col min="7" max="9" width="13.28515625" style="31" bestFit="1" customWidth="1"/>
  </cols>
  <sheetData>
    <row r="1" spans="1:9" x14ac:dyDescent="0.25">
      <c r="A1" t="s">
        <v>79</v>
      </c>
      <c r="B1" s="31" t="s">
        <v>17</v>
      </c>
      <c r="C1" s="31" t="s">
        <v>60</v>
      </c>
      <c r="D1" s="31" t="s">
        <v>61</v>
      </c>
      <c r="E1" s="31" t="s">
        <v>62</v>
      </c>
      <c r="F1" s="31" t="s">
        <v>59</v>
      </c>
      <c r="G1" s="31" t="s">
        <v>80</v>
      </c>
      <c r="H1" s="31" t="s">
        <v>81</v>
      </c>
      <c r="I1" s="31" t="s">
        <v>82</v>
      </c>
    </row>
    <row r="2" spans="1:9" x14ac:dyDescent="0.25">
      <c r="A2" t="s">
        <v>104</v>
      </c>
      <c r="B2" s="31">
        <v>3653</v>
      </c>
      <c r="C2" s="31">
        <v>263</v>
      </c>
      <c r="D2" s="31">
        <v>2859</v>
      </c>
      <c r="E2" s="31">
        <v>523</v>
      </c>
      <c r="F2" s="31">
        <v>8</v>
      </c>
      <c r="G2" s="31">
        <v>7.2153635116597998</v>
      </c>
      <c r="H2" s="31">
        <v>78.436213991769506</v>
      </c>
      <c r="I2" s="31">
        <v>14.348422496570601</v>
      </c>
    </row>
    <row r="3" spans="1:9" x14ac:dyDescent="0.25">
      <c r="A3" t="s">
        <v>105</v>
      </c>
      <c r="B3" s="31">
        <v>1033</v>
      </c>
      <c r="C3" s="31">
        <v>89</v>
      </c>
      <c r="D3" s="31">
        <v>810</v>
      </c>
      <c r="E3" s="31">
        <v>132</v>
      </c>
      <c r="F3" s="31">
        <v>2</v>
      </c>
      <c r="G3" s="31">
        <v>8.6323957322987397</v>
      </c>
      <c r="H3" s="31">
        <v>78.564500484966004</v>
      </c>
      <c r="I3" s="31">
        <v>12.803103782735199</v>
      </c>
    </row>
    <row r="4" spans="1:9" x14ac:dyDescent="0.25">
      <c r="A4" t="s">
        <v>106</v>
      </c>
      <c r="B4" s="31">
        <v>1412</v>
      </c>
      <c r="C4" s="31">
        <v>93</v>
      </c>
      <c r="D4" s="31">
        <v>1120</v>
      </c>
      <c r="E4" s="31">
        <v>197</v>
      </c>
      <c r="F4" s="31">
        <v>2</v>
      </c>
      <c r="G4" s="31">
        <v>6.5957446808510598</v>
      </c>
      <c r="H4" s="31">
        <v>79.4326241134751</v>
      </c>
      <c r="I4" s="31">
        <v>13.971631205673701</v>
      </c>
    </row>
    <row r="5" spans="1:9" x14ac:dyDescent="0.25">
      <c r="A5" t="s">
        <v>107</v>
      </c>
      <c r="B5" s="31">
        <v>3783</v>
      </c>
      <c r="C5" s="31">
        <v>378</v>
      </c>
      <c r="D5" s="31">
        <v>2986</v>
      </c>
      <c r="E5" s="31">
        <v>407</v>
      </c>
      <c r="F5" s="31">
        <v>12</v>
      </c>
      <c r="G5" s="31">
        <v>10.0238663484486</v>
      </c>
      <c r="H5" s="31">
        <v>79.183240519755998</v>
      </c>
      <c r="I5" s="31">
        <v>10.7928931317952</v>
      </c>
    </row>
    <row r="6" spans="1:9" x14ac:dyDescent="0.25">
      <c r="A6" t="s">
        <v>108</v>
      </c>
      <c r="B6" s="31">
        <v>3127</v>
      </c>
      <c r="C6" s="31">
        <v>328</v>
      </c>
      <c r="D6" s="31">
        <v>2440</v>
      </c>
      <c r="E6" s="31">
        <v>349</v>
      </c>
      <c r="F6" s="31">
        <v>10</v>
      </c>
      <c r="G6" s="31">
        <v>10.522938723131199</v>
      </c>
      <c r="H6" s="31">
        <v>78.280397818415096</v>
      </c>
      <c r="I6" s="31">
        <v>11.1966634584536</v>
      </c>
    </row>
    <row r="7" spans="1:9" x14ac:dyDescent="0.25">
      <c r="A7" t="s">
        <v>109</v>
      </c>
      <c r="B7" s="31">
        <v>5329</v>
      </c>
      <c r="C7" s="31">
        <v>400</v>
      </c>
      <c r="D7" s="31">
        <v>4227</v>
      </c>
      <c r="E7" s="31">
        <v>696</v>
      </c>
      <c r="F7" s="31">
        <v>6</v>
      </c>
      <c r="G7" s="31">
        <v>7.5145594589517097</v>
      </c>
      <c r="H7" s="31">
        <v>79.410107082472294</v>
      </c>
      <c r="I7" s="31">
        <v>13.0753334585759</v>
      </c>
    </row>
    <row r="8" spans="1:9" x14ac:dyDescent="0.25">
      <c r="A8" t="s">
        <v>110</v>
      </c>
      <c r="B8" s="31">
        <v>12309</v>
      </c>
      <c r="C8" s="31">
        <v>1197</v>
      </c>
      <c r="D8" s="31">
        <v>9591</v>
      </c>
      <c r="E8" s="31">
        <v>1471</v>
      </c>
      <c r="F8" s="31">
        <v>50</v>
      </c>
      <c r="G8" s="31">
        <v>9.7642548331837808</v>
      </c>
      <c r="H8" s="31">
        <v>78.236397748592793</v>
      </c>
      <c r="I8" s="31">
        <v>11.9993474182233</v>
      </c>
    </row>
    <row r="9" spans="1:9" x14ac:dyDescent="0.25">
      <c r="A9" t="s">
        <v>111</v>
      </c>
      <c r="B9" s="31">
        <v>2912</v>
      </c>
      <c r="C9" s="31">
        <v>205</v>
      </c>
      <c r="D9" s="31">
        <v>2317</v>
      </c>
      <c r="E9" s="31">
        <v>388</v>
      </c>
      <c r="F9" s="31">
        <v>2</v>
      </c>
      <c r="G9" s="31">
        <v>7.0446735395189002</v>
      </c>
      <c r="H9" s="31">
        <v>79.621993127147704</v>
      </c>
      <c r="I9" s="31">
        <v>13.3333333333333</v>
      </c>
    </row>
    <row r="10" spans="1:9" x14ac:dyDescent="0.25">
      <c r="A10" t="s">
        <v>112</v>
      </c>
      <c r="B10" s="31">
        <v>6999</v>
      </c>
      <c r="C10" s="31">
        <v>633</v>
      </c>
      <c r="D10" s="31">
        <v>5489</v>
      </c>
      <c r="E10" s="31">
        <v>868</v>
      </c>
      <c r="F10" s="31">
        <v>9</v>
      </c>
      <c r="G10" s="31">
        <v>9.0557939914163104</v>
      </c>
      <c r="H10" s="31">
        <v>78.526466380543596</v>
      </c>
      <c r="I10" s="31">
        <v>12.41773962804</v>
      </c>
    </row>
    <row r="11" spans="1:9" x14ac:dyDescent="0.25">
      <c r="A11" t="s">
        <v>113</v>
      </c>
      <c r="B11" s="31">
        <v>8309</v>
      </c>
      <c r="C11" s="31">
        <v>736</v>
      </c>
      <c r="D11" s="31">
        <v>6554</v>
      </c>
      <c r="E11" s="31">
        <v>1004</v>
      </c>
      <c r="F11" s="31">
        <v>15</v>
      </c>
      <c r="G11" s="31">
        <v>8.8738847359537001</v>
      </c>
      <c r="H11" s="31">
        <v>79.020979020978999</v>
      </c>
      <c r="I11" s="31">
        <v>12.1051362430672</v>
      </c>
    </row>
    <row r="12" spans="1:9" x14ac:dyDescent="0.25">
      <c r="A12" t="s">
        <v>114</v>
      </c>
      <c r="B12" s="31">
        <v>182</v>
      </c>
      <c r="C12" s="31">
        <v>4</v>
      </c>
      <c r="D12" s="31">
        <v>155</v>
      </c>
      <c r="E12" s="31">
        <v>23</v>
      </c>
      <c r="F12" s="31" t="s">
        <v>1091</v>
      </c>
      <c r="G12" s="31">
        <v>2.19780219780219</v>
      </c>
      <c r="H12" s="31">
        <v>85.164835164835097</v>
      </c>
      <c r="I12" s="31">
        <v>12.6373626373626</v>
      </c>
    </row>
    <row r="13" spans="1:9" x14ac:dyDescent="0.25">
      <c r="A13" t="s">
        <v>115</v>
      </c>
      <c r="B13" s="31">
        <v>231</v>
      </c>
      <c r="C13" s="31">
        <v>11</v>
      </c>
      <c r="D13" s="31">
        <v>180</v>
      </c>
      <c r="E13" s="31">
        <v>40</v>
      </c>
      <c r="F13" s="31" t="s">
        <v>1091</v>
      </c>
      <c r="G13" s="31">
        <v>4.7619047619047601</v>
      </c>
      <c r="H13" s="31">
        <v>77.922077922077904</v>
      </c>
      <c r="I13" s="31">
        <v>17.316017316017302</v>
      </c>
    </row>
    <row r="14" spans="1:9" x14ac:dyDescent="0.25">
      <c r="A14" t="s">
        <v>116</v>
      </c>
      <c r="B14" s="31">
        <v>3761</v>
      </c>
      <c r="C14" s="31">
        <v>290</v>
      </c>
      <c r="D14" s="31">
        <v>3003</v>
      </c>
      <c r="E14" s="31">
        <v>449</v>
      </c>
      <c r="F14" s="31">
        <v>19</v>
      </c>
      <c r="G14" s="31">
        <v>7.7498663816141002</v>
      </c>
      <c r="H14" s="31">
        <v>80.251202565472994</v>
      </c>
      <c r="I14" s="31">
        <v>11.9989310529128</v>
      </c>
    </row>
    <row r="15" spans="1:9" x14ac:dyDescent="0.25">
      <c r="A15" t="s">
        <v>117</v>
      </c>
      <c r="B15" s="31">
        <v>220</v>
      </c>
      <c r="C15" s="31">
        <v>9</v>
      </c>
      <c r="D15" s="31">
        <v>178</v>
      </c>
      <c r="E15" s="31">
        <v>33</v>
      </c>
      <c r="F15" s="31" t="s">
        <v>1091</v>
      </c>
      <c r="G15" s="31">
        <v>4.0909090909090899</v>
      </c>
      <c r="H15" s="31">
        <v>80.909090909090907</v>
      </c>
      <c r="I15" s="31">
        <v>15</v>
      </c>
    </row>
    <row r="16" spans="1:9" x14ac:dyDescent="0.25">
      <c r="A16" t="s">
        <v>119</v>
      </c>
      <c r="B16" s="31">
        <v>106</v>
      </c>
      <c r="C16" s="31">
        <v>13</v>
      </c>
      <c r="D16" s="31">
        <v>80</v>
      </c>
      <c r="E16" s="31">
        <v>13</v>
      </c>
      <c r="F16" s="31" t="s">
        <v>1091</v>
      </c>
      <c r="G16" s="31">
        <v>12.264150943396199</v>
      </c>
      <c r="H16" s="31">
        <v>75.471698113207495</v>
      </c>
      <c r="I16" s="31">
        <v>12.264150943396199</v>
      </c>
    </row>
    <row r="17" spans="1:9" x14ac:dyDescent="0.25">
      <c r="A17" t="s">
        <v>118</v>
      </c>
      <c r="B17" s="31">
        <v>53366</v>
      </c>
      <c r="C17" s="31">
        <v>4649</v>
      </c>
      <c r="D17" s="31">
        <v>41989</v>
      </c>
      <c r="E17" s="31">
        <v>6593</v>
      </c>
      <c r="F17" s="31">
        <v>135</v>
      </c>
      <c r="G17" s="31">
        <v>8.7336326576618806</v>
      </c>
      <c r="H17" s="31">
        <v>78.8807273956904</v>
      </c>
      <c r="I17" s="31">
        <v>12.385639946647601</v>
      </c>
    </row>
    <row r="18" spans="1:9" x14ac:dyDescent="0.25">
      <c r="A18" t="s">
        <v>120</v>
      </c>
      <c r="B18" s="31">
        <v>3641</v>
      </c>
      <c r="C18" s="31">
        <v>245</v>
      </c>
      <c r="D18" s="31">
        <v>2876</v>
      </c>
      <c r="E18" s="31">
        <v>513</v>
      </c>
      <c r="F18" s="31">
        <v>7</v>
      </c>
      <c r="G18" s="31">
        <v>6.7418822234452396</v>
      </c>
      <c r="H18" s="31">
        <v>79.141441937259202</v>
      </c>
      <c r="I18" s="31">
        <v>14.1166758392955</v>
      </c>
    </row>
    <row r="19" spans="1:9" x14ac:dyDescent="0.25">
      <c r="A19" t="s">
        <v>121</v>
      </c>
      <c r="B19" s="31">
        <v>977</v>
      </c>
      <c r="C19" s="31">
        <v>83</v>
      </c>
      <c r="D19" s="31">
        <v>775</v>
      </c>
      <c r="E19" s="31">
        <v>118</v>
      </c>
      <c r="F19" s="31">
        <v>1</v>
      </c>
      <c r="G19" s="31">
        <v>8.5040983606557301</v>
      </c>
      <c r="H19" s="31">
        <v>79.405737704917996</v>
      </c>
      <c r="I19" s="31">
        <v>12.090163934426201</v>
      </c>
    </row>
    <row r="20" spans="1:9" x14ac:dyDescent="0.25">
      <c r="A20" t="s">
        <v>122</v>
      </c>
      <c r="B20" s="31">
        <v>1409</v>
      </c>
      <c r="C20" s="31">
        <v>100</v>
      </c>
      <c r="D20" s="31">
        <v>1116</v>
      </c>
      <c r="E20" s="31">
        <v>192</v>
      </c>
      <c r="F20" s="31">
        <v>1</v>
      </c>
      <c r="G20" s="31">
        <v>7.1022727272727204</v>
      </c>
      <c r="H20" s="31">
        <v>79.261363636363598</v>
      </c>
      <c r="I20" s="31">
        <v>13.636363636363599</v>
      </c>
    </row>
    <row r="21" spans="1:9" x14ac:dyDescent="0.25">
      <c r="A21" t="s">
        <v>123</v>
      </c>
      <c r="B21" s="31">
        <v>3767</v>
      </c>
      <c r="C21" s="31">
        <v>382</v>
      </c>
      <c r="D21" s="31">
        <v>2889</v>
      </c>
      <c r="E21" s="31">
        <v>475</v>
      </c>
      <c r="F21" s="31">
        <v>21</v>
      </c>
      <c r="G21" s="31">
        <v>10.197544046983399</v>
      </c>
      <c r="H21" s="31">
        <v>77.122263747997806</v>
      </c>
      <c r="I21" s="31">
        <v>12.680192205018599</v>
      </c>
    </row>
    <row r="22" spans="1:9" x14ac:dyDescent="0.25">
      <c r="A22" t="s">
        <v>124</v>
      </c>
      <c r="B22" s="31">
        <v>3146</v>
      </c>
      <c r="C22" s="31">
        <v>325</v>
      </c>
      <c r="D22" s="31">
        <v>2489</v>
      </c>
      <c r="E22" s="31">
        <v>322</v>
      </c>
      <c r="F22" s="31">
        <v>10</v>
      </c>
      <c r="G22" s="31">
        <v>10.3635204081632</v>
      </c>
      <c r="H22" s="31">
        <v>79.368622448979593</v>
      </c>
      <c r="I22" s="31">
        <v>10.2678571428571</v>
      </c>
    </row>
    <row r="23" spans="1:9" x14ac:dyDescent="0.25">
      <c r="A23" t="s">
        <v>125</v>
      </c>
      <c r="B23" s="31">
        <v>5377</v>
      </c>
      <c r="C23" s="31">
        <v>427</v>
      </c>
      <c r="D23" s="31">
        <v>4307</v>
      </c>
      <c r="E23" s="31">
        <v>636</v>
      </c>
      <c r="F23" s="31">
        <v>7</v>
      </c>
      <c r="G23" s="31">
        <v>7.9515828677839799</v>
      </c>
      <c r="H23" s="31">
        <v>80.204841713221597</v>
      </c>
      <c r="I23" s="31">
        <v>11.8435754189944</v>
      </c>
    </row>
    <row r="24" spans="1:9" x14ac:dyDescent="0.25">
      <c r="A24" t="s">
        <v>126</v>
      </c>
      <c r="B24" s="31">
        <v>12036</v>
      </c>
      <c r="C24" s="31">
        <v>1154</v>
      </c>
      <c r="D24" s="31">
        <v>9438</v>
      </c>
      <c r="E24" s="31">
        <v>1365</v>
      </c>
      <c r="F24" s="31">
        <v>79</v>
      </c>
      <c r="G24" s="31">
        <v>9.6512503136238195</v>
      </c>
      <c r="H24" s="31">
        <v>78.932842686292503</v>
      </c>
      <c r="I24" s="31">
        <v>11.4159070000836</v>
      </c>
    </row>
    <row r="25" spans="1:9" x14ac:dyDescent="0.25">
      <c r="A25" t="s">
        <v>127</v>
      </c>
      <c r="B25" s="31">
        <v>2924</v>
      </c>
      <c r="C25" s="31">
        <v>196</v>
      </c>
      <c r="D25" s="31">
        <v>2349</v>
      </c>
      <c r="E25" s="31">
        <v>371</v>
      </c>
      <c r="F25" s="31">
        <v>8</v>
      </c>
      <c r="G25" s="31">
        <v>6.7215363511659802</v>
      </c>
      <c r="H25" s="31">
        <v>80.5555555555555</v>
      </c>
      <c r="I25" s="31">
        <v>12.7229080932784</v>
      </c>
    </row>
    <row r="26" spans="1:9" x14ac:dyDescent="0.25">
      <c r="A26" t="s">
        <v>128</v>
      </c>
      <c r="B26" s="31">
        <v>6727</v>
      </c>
      <c r="C26" s="31">
        <v>589</v>
      </c>
      <c r="D26" s="31">
        <v>5270</v>
      </c>
      <c r="E26" s="31">
        <v>861</v>
      </c>
      <c r="F26" s="31">
        <v>7</v>
      </c>
      <c r="G26" s="31">
        <v>8.7648809523809508</v>
      </c>
      <c r="H26" s="31">
        <v>78.422619047618994</v>
      </c>
      <c r="I26" s="31">
        <v>12.812499999999901</v>
      </c>
    </row>
    <row r="27" spans="1:9" x14ac:dyDescent="0.25">
      <c r="A27" t="s">
        <v>129</v>
      </c>
      <c r="B27" s="31">
        <v>8468</v>
      </c>
      <c r="C27" s="31">
        <v>758</v>
      </c>
      <c r="D27" s="31">
        <v>6804</v>
      </c>
      <c r="E27" s="31">
        <v>896</v>
      </c>
      <c r="F27" s="31">
        <v>10</v>
      </c>
      <c r="G27" s="31">
        <v>8.9619295341688296</v>
      </c>
      <c r="H27" s="31">
        <v>80.444549538898002</v>
      </c>
      <c r="I27" s="31">
        <v>10.593520926933</v>
      </c>
    </row>
    <row r="28" spans="1:9" x14ac:dyDescent="0.25">
      <c r="A28" t="s">
        <v>130</v>
      </c>
      <c r="B28" s="31">
        <v>181</v>
      </c>
      <c r="C28" s="31">
        <v>17</v>
      </c>
      <c r="D28" s="31">
        <v>141</v>
      </c>
      <c r="E28" s="31">
        <v>23</v>
      </c>
      <c r="F28" s="31" t="s">
        <v>1091</v>
      </c>
      <c r="G28" s="31">
        <v>9.3922651933701609</v>
      </c>
      <c r="H28" s="31">
        <v>77.900552486187806</v>
      </c>
      <c r="I28" s="31">
        <v>12.7071823204419</v>
      </c>
    </row>
    <row r="29" spans="1:9" x14ac:dyDescent="0.25">
      <c r="A29" t="s">
        <v>131</v>
      </c>
      <c r="B29" s="31">
        <v>224</v>
      </c>
      <c r="C29" s="31">
        <v>11</v>
      </c>
      <c r="D29" s="31">
        <v>177</v>
      </c>
      <c r="E29" s="31">
        <v>35</v>
      </c>
      <c r="F29" s="31">
        <v>1</v>
      </c>
      <c r="G29" s="31">
        <v>4.9327354260089598</v>
      </c>
      <c r="H29" s="31">
        <v>79.372197309417004</v>
      </c>
      <c r="I29" s="31">
        <v>15.6950672645739</v>
      </c>
    </row>
    <row r="30" spans="1:9" x14ac:dyDescent="0.25">
      <c r="A30" t="s">
        <v>132</v>
      </c>
      <c r="B30" s="31">
        <v>3723</v>
      </c>
      <c r="C30" s="31">
        <v>349</v>
      </c>
      <c r="D30" s="31">
        <v>2919</v>
      </c>
      <c r="E30" s="31">
        <v>440</v>
      </c>
      <c r="F30" s="31">
        <v>15</v>
      </c>
      <c r="G30" s="31">
        <v>9.4120819848975099</v>
      </c>
      <c r="H30" s="31">
        <v>78.721682847896403</v>
      </c>
      <c r="I30" s="31">
        <v>11.866235167206</v>
      </c>
    </row>
    <row r="31" spans="1:9" x14ac:dyDescent="0.25">
      <c r="A31" t="s">
        <v>133</v>
      </c>
      <c r="B31" s="31">
        <v>220</v>
      </c>
      <c r="C31" s="31">
        <v>12</v>
      </c>
      <c r="D31" s="31">
        <v>172</v>
      </c>
      <c r="E31" s="31">
        <v>36</v>
      </c>
      <c r="F31" s="31" t="s">
        <v>1091</v>
      </c>
      <c r="G31" s="31">
        <v>5.4545454545454497</v>
      </c>
      <c r="H31" s="31">
        <v>78.181818181818102</v>
      </c>
      <c r="I31" s="31">
        <v>16.363636363636299</v>
      </c>
    </row>
    <row r="32" spans="1:9" x14ac:dyDescent="0.25">
      <c r="A32" t="s">
        <v>135</v>
      </c>
      <c r="B32" s="31">
        <v>151</v>
      </c>
      <c r="C32" s="31">
        <v>5</v>
      </c>
      <c r="D32" s="31">
        <v>134</v>
      </c>
      <c r="E32" s="31">
        <v>12</v>
      </c>
      <c r="F32" s="31" t="s">
        <v>1091</v>
      </c>
      <c r="G32" s="31">
        <v>3.3112582781456901</v>
      </c>
      <c r="H32" s="31">
        <v>88.7417218543046</v>
      </c>
      <c r="I32" s="31">
        <v>7.9470198675496597</v>
      </c>
    </row>
    <row r="33" spans="1:9" x14ac:dyDescent="0.25">
      <c r="A33" t="s">
        <v>134</v>
      </c>
      <c r="B33" s="31">
        <v>52971</v>
      </c>
      <c r="C33" s="31">
        <v>4653</v>
      </c>
      <c r="D33" s="31">
        <v>41856</v>
      </c>
      <c r="E33" s="31">
        <v>6295</v>
      </c>
      <c r="F33" s="31">
        <v>167</v>
      </c>
      <c r="G33" s="31">
        <v>8.8118324369365908</v>
      </c>
      <c r="H33" s="31">
        <v>79.266722218013697</v>
      </c>
      <c r="I33" s="31">
        <v>11.9214453450496</v>
      </c>
    </row>
    <row r="34" spans="1:9" x14ac:dyDescent="0.25">
      <c r="A34" t="s">
        <v>136</v>
      </c>
      <c r="B34" s="31">
        <v>3806</v>
      </c>
      <c r="C34" s="31">
        <v>269</v>
      </c>
      <c r="D34" s="31">
        <v>2998</v>
      </c>
      <c r="E34" s="31">
        <v>532</v>
      </c>
      <c r="F34" s="31">
        <v>7</v>
      </c>
      <c r="G34" s="31">
        <v>7.0808107396683297</v>
      </c>
      <c r="H34" s="31">
        <v>78.915504080020995</v>
      </c>
      <c r="I34" s="31">
        <v>14.003685180310599</v>
      </c>
    </row>
    <row r="35" spans="1:9" x14ac:dyDescent="0.25">
      <c r="A35" t="s">
        <v>137</v>
      </c>
      <c r="B35" s="31">
        <v>1068</v>
      </c>
      <c r="C35" s="31">
        <v>84</v>
      </c>
      <c r="D35" s="31">
        <v>858</v>
      </c>
      <c r="E35" s="31">
        <v>126</v>
      </c>
      <c r="F35" s="31" t="s">
        <v>1091</v>
      </c>
      <c r="G35" s="31">
        <v>7.8651685393258397</v>
      </c>
      <c r="H35" s="31">
        <v>80.337078651685303</v>
      </c>
      <c r="I35" s="31">
        <v>11.797752808988699</v>
      </c>
    </row>
    <row r="36" spans="1:9" x14ac:dyDescent="0.25">
      <c r="A36" t="s">
        <v>138</v>
      </c>
      <c r="B36" s="31">
        <v>1477</v>
      </c>
      <c r="C36" s="31">
        <v>102</v>
      </c>
      <c r="D36" s="31">
        <v>1163</v>
      </c>
      <c r="E36" s="31">
        <v>208</v>
      </c>
      <c r="F36" s="31">
        <v>4</v>
      </c>
      <c r="G36" s="31">
        <v>6.9246435845213803</v>
      </c>
      <c r="H36" s="31">
        <v>78.954514596062396</v>
      </c>
      <c r="I36" s="31">
        <v>14.1208418194161</v>
      </c>
    </row>
    <row r="37" spans="1:9" x14ac:dyDescent="0.25">
      <c r="A37" t="s">
        <v>139</v>
      </c>
      <c r="B37" s="31">
        <v>3893</v>
      </c>
      <c r="C37" s="31">
        <v>348</v>
      </c>
      <c r="D37" s="31">
        <v>3026</v>
      </c>
      <c r="E37" s="31">
        <v>505</v>
      </c>
      <c r="F37" s="31">
        <v>14</v>
      </c>
      <c r="G37" s="31">
        <v>8.9713843774168591</v>
      </c>
      <c r="H37" s="31">
        <v>78.009796339262607</v>
      </c>
      <c r="I37" s="31">
        <v>13.018819283320401</v>
      </c>
    </row>
    <row r="38" spans="1:9" x14ac:dyDescent="0.25">
      <c r="A38" t="s">
        <v>140</v>
      </c>
      <c r="B38" s="31">
        <v>3218</v>
      </c>
      <c r="C38" s="31">
        <v>348</v>
      </c>
      <c r="D38" s="31">
        <v>2518</v>
      </c>
      <c r="E38" s="31">
        <v>344</v>
      </c>
      <c r="F38" s="31">
        <v>8</v>
      </c>
      <c r="G38" s="31">
        <v>10.8411214953271</v>
      </c>
      <c r="H38" s="31">
        <v>78.442367601246104</v>
      </c>
      <c r="I38" s="31">
        <v>10.7165109034267</v>
      </c>
    </row>
    <row r="39" spans="1:9" x14ac:dyDescent="0.25">
      <c r="A39" t="s">
        <v>141</v>
      </c>
      <c r="B39" s="31">
        <v>5841</v>
      </c>
      <c r="C39" s="31">
        <v>386</v>
      </c>
      <c r="D39" s="31">
        <v>4726</v>
      </c>
      <c r="E39" s="31">
        <v>723</v>
      </c>
      <c r="F39" s="31">
        <v>6</v>
      </c>
      <c r="G39" s="31">
        <v>6.6152527849185896</v>
      </c>
      <c r="H39" s="31">
        <v>80.994001713795996</v>
      </c>
      <c r="I39" s="31">
        <v>12.3907455012853</v>
      </c>
    </row>
    <row r="40" spans="1:9" x14ac:dyDescent="0.25">
      <c r="A40" t="s">
        <v>142</v>
      </c>
      <c r="B40" s="31">
        <v>12222</v>
      </c>
      <c r="C40" s="31">
        <v>1021</v>
      </c>
      <c r="D40" s="31">
        <v>9595</v>
      </c>
      <c r="E40" s="31">
        <v>1536</v>
      </c>
      <c r="F40" s="31">
        <v>70</v>
      </c>
      <c r="G40" s="31">
        <v>8.4019091507570707</v>
      </c>
      <c r="H40" s="31">
        <v>78.958196181698398</v>
      </c>
      <c r="I40" s="31">
        <v>12.6398946675444</v>
      </c>
    </row>
    <row r="41" spans="1:9" x14ac:dyDescent="0.25">
      <c r="A41" t="s">
        <v>143</v>
      </c>
      <c r="B41" s="31">
        <v>2917</v>
      </c>
      <c r="C41" s="31">
        <v>206</v>
      </c>
      <c r="D41" s="31">
        <v>2328</v>
      </c>
      <c r="E41" s="31">
        <v>372</v>
      </c>
      <c r="F41" s="31">
        <v>11</v>
      </c>
      <c r="G41" s="31">
        <v>7.08878183069511</v>
      </c>
      <c r="H41" s="31">
        <v>80.1101169993117</v>
      </c>
      <c r="I41" s="31">
        <v>12.8011011699931</v>
      </c>
    </row>
    <row r="42" spans="1:9" x14ac:dyDescent="0.25">
      <c r="A42" t="s">
        <v>144</v>
      </c>
      <c r="B42" s="31">
        <v>7205</v>
      </c>
      <c r="C42" s="31">
        <v>612</v>
      </c>
      <c r="D42" s="31">
        <v>5635</v>
      </c>
      <c r="E42" s="31">
        <v>941</v>
      </c>
      <c r="F42" s="31">
        <v>17</v>
      </c>
      <c r="G42" s="31">
        <v>8.5141903171953199</v>
      </c>
      <c r="H42" s="31">
        <v>78.394546466332699</v>
      </c>
      <c r="I42" s="31">
        <v>13.0912632164719</v>
      </c>
    </row>
    <row r="43" spans="1:9" x14ac:dyDescent="0.25">
      <c r="A43" t="s">
        <v>145</v>
      </c>
      <c r="B43" s="31">
        <v>8731</v>
      </c>
      <c r="C43" s="31">
        <v>735</v>
      </c>
      <c r="D43" s="31">
        <v>6966</v>
      </c>
      <c r="E43" s="31">
        <v>1018</v>
      </c>
      <c r="F43" s="31">
        <v>12</v>
      </c>
      <c r="G43" s="31">
        <v>8.42986581029934</v>
      </c>
      <c r="H43" s="31">
        <v>79.894483312306406</v>
      </c>
      <c r="I43" s="31">
        <v>11.6756508773941</v>
      </c>
    </row>
    <row r="44" spans="1:9" x14ac:dyDescent="0.25">
      <c r="A44" t="s">
        <v>146</v>
      </c>
      <c r="B44" s="31">
        <v>204</v>
      </c>
      <c r="C44" s="31">
        <v>4</v>
      </c>
      <c r="D44" s="31">
        <v>163</v>
      </c>
      <c r="E44" s="31">
        <v>37</v>
      </c>
      <c r="F44" s="31" t="s">
        <v>1091</v>
      </c>
      <c r="G44" s="31">
        <v>1.9607843137254899</v>
      </c>
      <c r="H44" s="31">
        <v>79.901960784313701</v>
      </c>
      <c r="I44" s="31">
        <v>18.137254901960699</v>
      </c>
    </row>
    <row r="45" spans="1:9" x14ac:dyDescent="0.25">
      <c r="A45" t="s">
        <v>147</v>
      </c>
      <c r="B45" s="31">
        <v>265</v>
      </c>
      <c r="C45" s="31">
        <v>9</v>
      </c>
      <c r="D45" s="31">
        <v>218</v>
      </c>
      <c r="E45" s="31">
        <v>38</v>
      </c>
      <c r="F45" s="31" t="s">
        <v>1091</v>
      </c>
      <c r="G45" s="31">
        <v>3.39622641509433</v>
      </c>
      <c r="H45" s="31">
        <v>82.264150943396203</v>
      </c>
      <c r="I45" s="31">
        <v>14.339622641509401</v>
      </c>
    </row>
    <row r="46" spans="1:9" x14ac:dyDescent="0.25">
      <c r="A46" t="s">
        <v>148</v>
      </c>
      <c r="B46" s="31">
        <v>3682</v>
      </c>
      <c r="C46" s="31">
        <v>318</v>
      </c>
      <c r="D46" s="31">
        <v>2970</v>
      </c>
      <c r="E46" s="31">
        <v>381</v>
      </c>
      <c r="F46" s="31">
        <v>13</v>
      </c>
      <c r="G46" s="31">
        <v>8.6672117743254304</v>
      </c>
      <c r="H46" s="31">
        <v>80.948487326246905</v>
      </c>
      <c r="I46" s="31">
        <v>10.3843008994276</v>
      </c>
    </row>
    <row r="47" spans="1:9" x14ac:dyDescent="0.25">
      <c r="A47" t="s">
        <v>149</v>
      </c>
      <c r="B47" s="31">
        <v>278</v>
      </c>
      <c r="C47" s="31">
        <v>20</v>
      </c>
      <c r="D47" s="31">
        <v>219</v>
      </c>
      <c r="E47" s="31">
        <v>37</v>
      </c>
      <c r="F47" s="31">
        <v>2</v>
      </c>
      <c r="G47" s="31">
        <v>7.2463768115942004</v>
      </c>
      <c r="H47" s="31">
        <v>79.347826086956502</v>
      </c>
      <c r="I47" s="31">
        <v>13.405797101449201</v>
      </c>
    </row>
    <row r="48" spans="1:9" x14ac:dyDescent="0.25">
      <c r="A48" t="s">
        <v>151</v>
      </c>
      <c r="B48" s="31">
        <v>175</v>
      </c>
      <c r="C48" s="31">
        <v>17</v>
      </c>
      <c r="D48" s="31">
        <v>130</v>
      </c>
      <c r="E48" s="31">
        <v>24</v>
      </c>
      <c r="F48" s="31">
        <v>4</v>
      </c>
      <c r="G48" s="31">
        <v>9.9415204678362503</v>
      </c>
      <c r="H48" s="31">
        <v>76.023391812865498</v>
      </c>
      <c r="I48" s="31">
        <v>14.0350877192982</v>
      </c>
    </row>
    <row r="49" spans="1:9" x14ac:dyDescent="0.25">
      <c r="A49" t="s">
        <v>150</v>
      </c>
      <c r="B49" s="31">
        <v>54982</v>
      </c>
      <c r="C49" s="31">
        <v>4479</v>
      </c>
      <c r="D49" s="31">
        <v>43513</v>
      </c>
      <c r="E49" s="31">
        <v>6822</v>
      </c>
      <c r="F49" s="31">
        <v>168</v>
      </c>
      <c r="G49" s="31">
        <v>8.1712701134746606</v>
      </c>
      <c r="H49" s="31">
        <v>79.383004341956394</v>
      </c>
      <c r="I49" s="31">
        <v>12.4457255445689</v>
      </c>
    </row>
    <row r="50" spans="1:9" x14ac:dyDescent="0.25">
      <c r="A50" t="s">
        <v>152</v>
      </c>
      <c r="B50" s="31">
        <v>3885</v>
      </c>
      <c r="C50" s="31">
        <v>267</v>
      </c>
      <c r="D50" s="31">
        <v>3070</v>
      </c>
      <c r="E50" s="31">
        <v>536</v>
      </c>
      <c r="F50" s="31">
        <v>12</v>
      </c>
      <c r="G50" s="31">
        <v>6.8938807126258697</v>
      </c>
      <c r="H50" s="31">
        <v>79.266718306222501</v>
      </c>
      <c r="I50" s="31">
        <v>13.839400981151501</v>
      </c>
    </row>
    <row r="51" spans="1:9" x14ac:dyDescent="0.25">
      <c r="A51" t="s">
        <v>153</v>
      </c>
      <c r="B51" s="31">
        <v>1093</v>
      </c>
      <c r="C51" s="31">
        <v>87</v>
      </c>
      <c r="D51" s="31">
        <v>863</v>
      </c>
      <c r="E51" s="31">
        <v>142</v>
      </c>
      <c r="F51" s="31">
        <v>1</v>
      </c>
      <c r="G51" s="31">
        <v>7.96703296703296</v>
      </c>
      <c r="H51" s="31">
        <v>79.029304029304001</v>
      </c>
      <c r="I51" s="31">
        <v>13.003663003663</v>
      </c>
    </row>
    <row r="52" spans="1:9" x14ac:dyDescent="0.25">
      <c r="A52" t="s">
        <v>154</v>
      </c>
      <c r="B52" s="31">
        <v>1469</v>
      </c>
      <c r="C52" s="31">
        <v>91</v>
      </c>
      <c r="D52" s="31">
        <v>1178</v>
      </c>
      <c r="E52" s="31">
        <v>198</v>
      </c>
      <c r="F52" s="31">
        <v>2</v>
      </c>
      <c r="G52" s="31">
        <v>6.2031356509884104</v>
      </c>
      <c r="H52" s="31">
        <v>80.299931833674094</v>
      </c>
      <c r="I52" s="31">
        <v>13.4969325153374</v>
      </c>
    </row>
    <row r="53" spans="1:9" x14ac:dyDescent="0.25">
      <c r="A53" t="s">
        <v>155</v>
      </c>
      <c r="B53" s="31">
        <v>4185</v>
      </c>
      <c r="C53" s="31">
        <v>349</v>
      </c>
      <c r="D53" s="31">
        <v>3297</v>
      </c>
      <c r="E53" s="31">
        <v>509</v>
      </c>
      <c r="F53" s="31">
        <v>30</v>
      </c>
      <c r="G53" s="31">
        <v>8.3995186522262308</v>
      </c>
      <c r="H53" s="31">
        <v>79.350180505415096</v>
      </c>
      <c r="I53" s="31">
        <v>12.2503008423586</v>
      </c>
    </row>
    <row r="54" spans="1:9" x14ac:dyDescent="0.25">
      <c r="A54" t="s">
        <v>156</v>
      </c>
      <c r="B54" s="31">
        <v>3327</v>
      </c>
      <c r="C54" s="31">
        <v>309</v>
      </c>
      <c r="D54" s="31">
        <v>2637</v>
      </c>
      <c r="E54" s="31">
        <v>369</v>
      </c>
      <c r="F54" s="31">
        <v>12</v>
      </c>
      <c r="G54" s="31">
        <v>9.3212669683257907</v>
      </c>
      <c r="H54" s="31">
        <v>79.547511312217196</v>
      </c>
      <c r="I54" s="31">
        <v>11.131221719457001</v>
      </c>
    </row>
    <row r="55" spans="1:9" x14ac:dyDescent="0.25">
      <c r="A55" t="s">
        <v>157</v>
      </c>
      <c r="B55" s="31">
        <v>6063</v>
      </c>
      <c r="C55" s="31">
        <v>471</v>
      </c>
      <c r="D55" s="31">
        <v>4841</v>
      </c>
      <c r="E55" s="31">
        <v>730</v>
      </c>
      <c r="F55" s="31">
        <v>21</v>
      </c>
      <c r="G55" s="31">
        <v>7.7954319761668298</v>
      </c>
      <c r="H55" s="31">
        <v>80.122476001324003</v>
      </c>
      <c r="I55" s="31">
        <v>12.0820920225091</v>
      </c>
    </row>
    <row r="56" spans="1:9" x14ac:dyDescent="0.25">
      <c r="A56" t="s">
        <v>158</v>
      </c>
      <c r="B56" s="31">
        <v>13071</v>
      </c>
      <c r="C56" s="31">
        <v>1142</v>
      </c>
      <c r="D56" s="31">
        <v>10312</v>
      </c>
      <c r="E56" s="31">
        <v>1551</v>
      </c>
      <c r="F56" s="31">
        <v>66</v>
      </c>
      <c r="G56" s="31">
        <v>8.7812379853902307</v>
      </c>
      <c r="H56" s="31">
        <v>79.292579777008797</v>
      </c>
      <c r="I56" s="31">
        <v>11.9261822376009</v>
      </c>
    </row>
    <row r="57" spans="1:9" x14ac:dyDescent="0.25">
      <c r="A57" t="s">
        <v>159</v>
      </c>
      <c r="B57" s="31">
        <v>2981</v>
      </c>
      <c r="C57" s="31">
        <v>182</v>
      </c>
      <c r="D57" s="31">
        <v>2430</v>
      </c>
      <c r="E57" s="31">
        <v>364</v>
      </c>
      <c r="F57" s="31">
        <v>5</v>
      </c>
      <c r="G57" s="31">
        <v>6.1155913978494603</v>
      </c>
      <c r="H57" s="31">
        <v>81.653225806451601</v>
      </c>
      <c r="I57" s="31">
        <v>12.231182795698899</v>
      </c>
    </row>
    <row r="58" spans="1:9" x14ac:dyDescent="0.25">
      <c r="A58" t="s">
        <v>160</v>
      </c>
      <c r="B58" s="31">
        <v>7254</v>
      </c>
      <c r="C58" s="31">
        <v>570</v>
      </c>
      <c r="D58" s="31">
        <v>5726</v>
      </c>
      <c r="E58" s="31">
        <v>939</v>
      </c>
      <c r="F58" s="31">
        <v>19</v>
      </c>
      <c r="G58" s="31">
        <v>7.8783690393918402</v>
      </c>
      <c r="H58" s="31">
        <v>79.143054595715199</v>
      </c>
      <c r="I58" s="31">
        <v>12.978576364892801</v>
      </c>
    </row>
    <row r="59" spans="1:9" x14ac:dyDescent="0.25">
      <c r="A59" t="s">
        <v>161</v>
      </c>
      <c r="B59" s="31">
        <v>9494</v>
      </c>
      <c r="C59" s="31">
        <v>764</v>
      </c>
      <c r="D59" s="31">
        <v>7649</v>
      </c>
      <c r="E59" s="31">
        <v>1054</v>
      </c>
      <c r="F59" s="31">
        <v>27</v>
      </c>
      <c r="G59" s="31">
        <v>8.0701383754093108</v>
      </c>
      <c r="H59" s="31">
        <v>80.796450829196104</v>
      </c>
      <c r="I59" s="31">
        <v>11.1334107953945</v>
      </c>
    </row>
    <row r="60" spans="1:9" x14ac:dyDescent="0.25">
      <c r="A60" t="s">
        <v>162</v>
      </c>
      <c r="B60" s="31">
        <v>199</v>
      </c>
      <c r="C60" s="31">
        <v>10</v>
      </c>
      <c r="D60" s="31">
        <v>160</v>
      </c>
      <c r="E60" s="31">
        <v>28</v>
      </c>
      <c r="F60" s="31">
        <v>1</v>
      </c>
      <c r="G60" s="31">
        <v>5.0505050505050502</v>
      </c>
      <c r="H60" s="31">
        <v>80.808080808080803</v>
      </c>
      <c r="I60" s="31">
        <v>14.141414141414099</v>
      </c>
    </row>
    <row r="61" spans="1:9" x14ac:dyDescent="0.25">
      <c r="A61" t="s">
        <v>163</v>
      </c>
      <c r="B61" s="31">
        <v>216</v>
      </c>
      <c r="C61" s="31">
        <v>9</v>
      </c>
      <c r="D61" s="31">
        <v>182</v>
      </c>
      <c r="E61" s="31">
        <v>25</v>
      </c>
      <c r="F61" s="31" t="s">
        <v>1091</v>
      </c>
      <c r="G61" s="31">
        <v>4.1666666666666599</v>
      </c>
      <c r="H61" s="31">
        <v>84.259259259259196</v>
      </c>
      <c r="I61" s="31">
        <v>11.574074074074</v>
      </c>
    </row>
    <row r="62" spans="1:9" x14ac:dyDescent="0.25">
      <c r="A62" t="s">
        <v>164</v>
      </c>
      <c r="B62" s="31">
        <v>4352</v>
      </c>
      <c r="C62" s="31">
        <v>380</v>
      </c>
      <c r="D62" s="31">
        <v>3472</v>
      </c>
      <c r="E62" s="31">
        <v>479</v>
      </c>
      <c r="F62" s="31">
        <v>21</v>
      </c>
      <c r="G62" s="31">
        <v>8.7739552066497293</v>
      </c>
      <c r="H62" s="31">
        <v>80.166243361810203</v>
      </c>
      <c r="I62" s="31">
        <v>11.05980143154</v>
      </c>
    </row>
    <row r="63" spans="1:9" x14ac:dyDescent="0.25">
      <c r="A63" t="s">
        <v>165</v>
      </c>
      <c r="B63" s="31">
        <v>250</v>
      </c>
      <c r="C63" s="31">
        <v>13</v>
      </c>
      <c r="D63" s="31">
        <v>191</v>
      </c>
      <c r="E63" s="31">
        <v>46</v>
      </c>
      <c r="F63" s="31" t="s">
        <v>1091</v>
      </c>
      <c r="G63" s="31">
        <v>5.2</v>
      </c>
      <c r="H63" s="31">
        <v>76.400000000000006</v>
      </c>
      <c r="I63" s="31">
        <v>18.399999999999999</v>
      </c>
    </row>
    <row r="64" spans="1:9" x14ac:dyDescent="0.25">
      <c r="A64" t="s">
        <v>167</v>
      </c>
      <c r="B64" s="31">
        <v>144</v>
      </c>
      <c r="C64" s="31">
        <v>10</v>
      </c>
      <c r="D64" s="31">
        <v>117</v>
      </c>
      <c r="E64" s="31">
        <v>17</v>
      </c>
      <c r="F64" s="31" t="s">
        <v>1091</v>
      </c>
      <c r="G64" s="31">
        <v>6.9444444444444402</v>
      </c>
      <c r="H64" s="31">
        <v>81.25</v>
      </c>
      <c r="I64" s="31">
        <v>11.8055555555555</v>
      </c>
    </row>
    <row r="65" spans="1:9" x14ac:dyDescent="0.25">
      <c r="A65" t="s">
        <v>166</v>
      </c>
      <c r="B65" s="31">
        <v>57983</v>
      </c>
      <c r="C65" s="31">
        <v>4654</v>
      </c>
      <c r="D65" s="31">
        <v>46125</v>
      </c>
      <c r="E65" s="31">
        <v>6987</v>
      </c>
      <c r="F65" s="31">
        <v>217</v>
      </c>
      <c r="G65" s="31">
        <v>8.0566423155489293</v>
      </c>
      <c r="H65" s="31">
        <v>79.848007478447499</v>
      </c>
      <c r="I65" s="31">
        <v>12.0953502060035</v>
      </c>
    </row>
    <row r="66" spans="1:9" x14ac:dyDescent="0.25">
      <c r="A66" t="s">
        <v>168</v>
      </c>
      <c r="B66" s="31">
        <v>3873</v>
      </c>
      <c r="C66" s="31">
        <v>293</v>
      </c>
      <c r="D66" s="31">
        <v>3018</v>
      </c>
      <c r="E66" s="31">
        <v>553</v>
      </c>
      <c r="F66" s="31">
        <v>9</v>
      </c>
      <c r="G66" s="31">
        <v>7.5828157349896399</v>
      </c>
      <c r="H66" s="31">
        <v>78.105590062111801</v>
      </c>
      <c r="I66" s="31">
        <v>14.311594202898499</v>
      </c>
    </row>
    <row r="67" spans="1:9" x14ac:dyDescent="0.25">
      <c r="A67" t="s">
        <v>169</v>
      </c>
      <c r="B67" s="31">
        <v>1093</v>
      </c>
      <c r="C67" s="31">
        <v>101</v>
      </c>
      <c r="D67" s="31">
        <v>856</v>
      </c>
      <c r="E67" s="31">
        <v>136</v>
      </c>
      <c r="F67" s="31" t="s">
        <v>1091</v>
      </c>
      <c r="G67" s="31">
        <v>9.24062214089661</v>
      </c>
      <c r="H67" s="31">
        <v>78.316559926806903</v>
      </c>
      <c r="I67" s="31">
        <v>12.4428179322964</v>
      </c>
    </row>
    <row r="68" spans="1:9" x14ac:dyDescent="0.25">
      <c r="A68" t="s">
        <v>170</v>
      </c>
      <c r="B68" s="31">
        <v>1417</v>
      </c>
      <c r="C68" s="31">
        <v>75</v>
      </c>
      <c r="D68" s="31">
        <v>1132</v>
      </c>
      <c r="E68" s="31">
        <v>208</v>
      </c>
      <c r="F68" s="31">
        <v>2</v>
      </c>
      <c r="G68" s="31">
        <v>5.3003533568904597</v>
      </c>
      <c r="H68" s="31">
        <v>80</v>
      </c>
      <c r="I68" s="31">
        <v>14.699646643109499</v>
      </c>
    </row>
    <row r="69" spans="1:9" x14ac:dyDescent="0.25">
      <c r="A69" t="s">
        <v>171</v>
      </c>
      <c r="B69" s="31">
        <v>4273</v>
      </c>
      <c r="C69" s="31">
        <v>425</v>
      </c>
      <c r="D69" s="31">
        <v>3257</v>
      </c>
      <c r="E69" s="31">
        <v>534</v>
      </c>
      <c r="F69" s="31">
        <v>57</v>
      </c>
      <c r="G69" s="31">
        <v>10.080645161290301</v>
      </c>
      <c r="H69" s="31">
        <v>77.253320683111895</v>
      </c>
      <c r="I69" s="31">
        <v>12.6660341555977</v>
      </c>
    </row>
    <row r="70" spans="1:9" x14ac:dyDescent="0.25">
      <c r="A70" t="s">
        <v>172</v>
      </c>
      <c r="B70" s="31">
        <v>3299</v>
      </c>
      <c r="C70" s="31">
        <v>311</v>
      </c>
      <c r="D70" s="31">
        <v>2609</v>
      </c>
      <c r="E70" s="31">
        <v>369</v>
      </c>
      <c r="F70" s="31">
        <v>10</v>
      </c>
      <c r="G70" s="31">
        <v>9.4557616296746705</v>
      </c>
      <c r="H70" s="31">
        <v>79.325022803283602</v>
      </c>
      <c r="I70" s="31">
        <v>11.2192155670416</v>
      </c>
    </row>
    <row r="71" spans="1:9" x14ac:dyDescent="0.25">
      <c r="A71" t="s">
        <v>173</v>
      </c>
      <c r="B71" s="31">
        <v>6230</v>
      </c>
      <c r="C71" s="31">
        <v>462</v>
      </c>
      <c r="D71" s="31">
        <v>5019</v>
      </c>
      <c r="E71" s="31">
        <v>732</v>
      </c>
      <c r="F71" s="31">
        <v>17</v>
      </c>
      <c r="G71" s="31">
        <v>7.4360212457749801</v>
      </c>
      <c r="H71" s="31">
        <v>80.782230806373704</v>
      </c>
      <c r="I71" s="31">
        <v>11.781747947851199</v>
      </c>
    </row>
    <row r="72" spans="1:9" x14ac:dyDescent="0.25">
      <c r="A72" t="s">
        <v>174</v>
      </c>
      <c r="B72" s="31">
        <v>12989</v>
      </c>
      <c r="C72" s="31">
        <v>985</v>
      </c>
      <c r="D72" s="31">
        <v>10378</v>
      </c>
      <c r="E72" s="31">
        <v>1557</v>
      </c>
      <c r="F72" s="31">
        <v>69</v>
      </c>
      <c r="G72" s="31">
        <v>7.62383900928792</v>
      </c>
      <c r="H72" s="31">
        <v>80.325077399380802</v>
      </c>
      <c r="I72" s="31">
        <v>12.051083591331199</v>
      </c>
    </row>
    <row r="73" spans="1:9" x14ac:dyDescent="0.25">
      <c r="A73" t="s">
        <v>175</v>
      </c>
      <c r="B73" s="31">
        <v>3241</v>
      </c>
      <c r="C73" s="31">
        <v>236</v>
      </c>
      <c r="D73" s="31">
        <v>2610</v>
      </c>
      <c r="E73" s="31">
        <v>390</v>
      </c>
      <c r="F73" s="31">
        <v>5</v>
      </c>
      <c r="G73" s="31">
        <v>7.2929542645241003</v>
      </c>
      <c r="H73" s="31">
        <v>80.655129789864006</v>
      </c>
      <c r="I73" s="31">
        <v>12.0519159456118</v>
      </c>
    </row>
    <row r="74" spans="1:9" x14ac:dyDescent="0.25">
      <c r="A74" t="s">
        <v>176</v>
      </c>
      <c r="B74" s="31">
        <v>7337</v>
      </c>
      <c r="C74" s="31">
        <v>581</v>
      </c>
      <c r="D74" s="31">
        <v>5777</v>
      </c>
      <c r="E74" s="31">
        <v>960</v>
      </c>
      <c r="F74" s="31">
        <v>19</v>
      </c>
      <c r="G74" s="31">
        <v>7.9393276851598804</v>
      </c>
      <c r="H74" s="31">
        <v>78.942333971030294</v>
      </c>
      <c r="I74" s="31">
        <v>13.1183383438097</v>
      </c>
    </row>
    <row r="75" spans="1:9" x14ac:dyDescent="0.25">
      <c r="A75" t="s">
        <v>177</v>
      </c>
      <c r="B75" s="31">
        <v>9562</v>
      </c>
      <c r="C75" s="31">
        <v>813</v>
      </c>
      <c r="D75" s="31">
        <v>7485</v>
      </c>
      <c r="E75" s="31">
        <v>1205</v>
      </c>
      <c r="F75" s="31">
        <v>59</v>
      </c>
      <c r="G75" s="31">
        <v>8.55519309691676</v>
      </c>
      <c r="H75" s="31">
        <v>78.7646006524255</v>
      </c>
      <c r="I75" s="31">
        <v>12.6802062506576</v>
      </c>
    </row>
    <row r="76" spans="1:9" x14ac:dyDescent="0.25">
      <c r="A76" t="s">
        <v>178</v>
      </c>
      <c r="B76" s="31">
        <v>203</v>
      </c>
      <c r="C76" s="31">
        <v>11</v>
      </c>
      <c r="D76" s="31">
        <v>159</v>
      </c>
      <c r="E76" s="31">
        <v>33</v>
      </c>
      <c r="F76" s="31" t="s">
        <v>1091</v>
      </c>
      <c r="G76" s="31">
        <v>5.4187192118226601</v>
      </c>
      <c r="H76" s="31">
        <v>78.325123152709295</v>
      </c>
      <c r="I76" s="31">
        <v>16.2561576354679</v>
      </c>
    </row>
    <row r="77" spans="1:9" x14ac:dyDescent="0.25">
      <c r="A77" t="s">
        <v>179</v>
      </c>
      <c r="B77" s="31">
        <v>259</v>
      </c>
      <c r="C77" s="31">
        <v>23</v>
      </c>
      <c r="D77" s="31">
        <v>195</v>
      </c>
      <c r="E77" s="31">
        <v>39</v>
      </c>
      <c r="F77" s="31">
        <v>2</v>
      </c>
      <c r="G77" s="31">
        <v>8.9494163424124498</v>
      </c>
      <c r="H77" s="31">
        <v>75.875486381322901</v>
      </c>
      <c r="I77" s="31">
        <v>15.1750972762645</v>
      </c>
    </row>
    <row r="78" spans="1:9" x14ac:dyDescent="0.25">
      <c r="A78" t="s">
        <v>180</v>
      </c>
      <c r="B78" s="31">
        <v>4332</v>
      </c>
      <c r="C78" s="31">
        <v>326</v>
      </c>
      <c r="D78" s="31">
        <v>3445</v>
      </c>
      <c r="E78" s="31">
        <v>553</v>
      </c>
      <c r="F78" s="31">
        <v>8</v>
      </c>
      <c r="G78" s="31">
        <v>7.53931544865865</v>
      </c>
      <c r="H78" s="31">
        <v>79.671600370027704</v>
      </c>
      <c r="I78" s="31">
        <v>12.7890841813135</v>
      </c>
    </row>
    <row r="79" spans="1:9" x14ac:dyDescent="0.25">
      <c r="A79" t="s">
        <v>181</v>
      </c>
      <c r="B79" s="31">
        <v>247</v>
      </c>
      <c r="C79" s="31">
        <v>18</v>
      </c>
      <c r="D79" s="31">
        <v>184</v>
      </c>
      <c r="E79" s="31">
        <v>45</v>
      </c>
      <c r="F79" s="31" t="s">
        <v>1091</v>
      </c>
      <c r="G79" s="31">
        <v>7.2874493927125501</v>
      </c>
      <c r="H79" s="31">
        <v>74.493927125506005</v>
      </c>
      <c r="I79" s="31">
        <v>18.2186234817813</v>
      </c>
    </row>
    <row r="80" spans="1:9" x14ac:dyDescent="0.25">
      <c r="A80" t="s">
        <v>397</v>
      </c>
      <c r="B80" s="31">
        <v>170</v>
      </c>
      <c r="C80" s="31">
        <v>9</v>
      </c>
      <c r="D80" s="31">
        <v>135</v>
      </c>
      <c r="E80" s="31">
        <v>24</v>
      </c>
      <c r="F80" s="31">
        <v>2</v>
      </c>
      <c r="G80" s="31">
        <v>5.3571428571428497</v>
      </c>
      <c r="H80" s="31">
        <v>80.357142857142804</v>
      </c>
      <c r="I80" s="31">
        <v>14.285714285714199</v>
      </c>
    </row>
    <row r="81" spans="1:9" x14ac:dyDescent="0.25">
      <c r="A81" t="s">
        <v>182</v>
      </c>
      <c r="B81" s="31">
        <v>58525</v>
      </c>
      <c r="C81" s="31">
        <v>4669</v>
      </c>
      <c r="D81" s="31">
        <v>46259</v>
      </c>
      <c r="E81" s="31">
        <v>7338</v>
      </c>
      <c r="F81" s="31">
        <v>259</v>
      </c>
      <c r="G81" s="31">
        <v>8.0132495795146301</v>
      </c>
      <c r="H81" s="31">
        <v>79.392784814471497</v>
      </c>
      <c r="I81" s="31">
        <v>12.5939656060137</v>
      </c>
    </row>
    <row r="82" spans="1:9" x14ac:dyDescent="0.25">
      <c r="A82" t="s">
        <v>183</v>
      </c>
      <c r="B82" s="31">
        <v>3768</v>
      </c>
      <c r="C82" s="31">
        <v>289</v>
      </c>
      <c r="D82" s="31">
        <v>3001</v>
      </c>
      <c r="E82" s="31">
        <v>471</v>
      </c>
      <c r="F82" s="31">
        <v>7</v>
      </c>
      <c r="G82" s="31">
        <v>7.6841265620845496</v>
      </c>
      <c r="H82" s="31">
        <v>79.792608348843402</v>
      </c>
      <c r="I82" s="31">
        <v>12.523265089072</v>
      </c>
    </row>
    <row r="83" spans="1:9" x14ac:dyDescent="0.25">
      <c r="A83" t="s">
        <v>184</v>
      </c>
      <c r="B83" s="31">
        <v>1077</v>
      </c>
      <c r="C83" s="31">
        <v>78</v>
      </c>
      <c r="D83" s="31">
        <v>850</v>
      </c>
      <c r="E83" s="31">
        <v>149</v>
      </c>
      <c r="F83" s="31" t="s">
        <v>1091</v>
      </c>
      <c r="G83" s="31">
        <v>7.2423398328690798</v>
      </c>
      <c r="H83" s="31">
        <v>78.922934076137395</v>
      </c>
      <c r="I83" s="31">
        <v>13.834726090993501</v>
      </c>
    </row>
    <row r="84" spans="1:9" x14ac:dyDescent="0.25">
      <c r="A84" t="s">
        <v>185</v>
      </c>
      <c r="B84" s="31">
        <v>1481</v>
      </c>
      <c r="C84" s="31">
        <v>98</v>
      </c>
      <c r="D84" s="31">
        <v>1169</v>
      </c>
      <c r="E84" s="31">
        <v>214</v>
      </c>
      <c r="F84" s="31" t="s">
        <v>1091</v>
      </c>
      <c r="G84" s="31">
        <v>6.6171505739365299</v>
      </c>
      <c r="H84" s="31">
        <v>78.933153274814302</v>
      </c>
      <c r="I84" s="31">
        <v>14.4496961512491</v>
      </c>
    </row>
    <row r="85" spans="1:9" x14ac:dyDescent="0.25">
      <c r="A85" t="s">
        <v>186</v>
      </c>
      <c r="B85" s="31">
        <v>4185</v>
      </c>
      <c r="C85" s="31">
        <v>361</v>
      </c>
      <c r="D85" s="31">
        <v>3314</v>
      </c>
      <c r="E85" s="31">
        <v>470</v>
      </c>
      <c r="F85" s="31">
        <v>40</v>
      </c>
      <c r="G85" s="31">
        <v>8.7092882991556095</v>
      </c>
      <c r="H85" s="31">
        <v>79.951749095295497</v>
      </c>
      <c r="I85" s="31">
        <v>11.338962605548801</v>
      </c>
    </row>
    <row r="86" spans="1:9" x14ac:dyDescent="0.25">
      <c r="A86" t="s">
        <v>187</v>
      </c>
      <c r="B86" s="31">
        <v>3327</v>
      </c>
      <c r="C86" s="31">
        <v>264</v>
      </c>
      <c r="D86" s="31">
        <v>2627</v>
      </c>
      <c r="E86" s="31">
        <v>432</v>
      </c>
      <c r="F86" s="31">
        <v>4</v>
      </c>
      <c r="G86" s="31">
        <v>7.9446283478784201</v>
      </c>
      <c r="H86" s="31">
        <v>79.055070719229604</v>
      </c>
      <c r="I86" s="31">
        <v>13.0003009328919</v>
      </c>
    </row>
    <row r="87" spans="1:9" x14ac:dyDescent="0.25">
      <c r="A87" t="s">
        <v>188</v>
      </c>
      <c r="B87" s="31">
        <v>6335</v>
      </c>
      <c r="C87" s="31">
        <v>458</v>
      </c>
      <c r="D87" s="31">
        <v>5074</v>
      </c>
      <c r="E87" s="31">
        <v>783</v>
      </c>
      <c r="F87" s="31">
        <v>20</v>
      </c>
      <c r="G87" s="31">
        <v>7.2525732383214496</v>
      </c>
      <c r="H87" s="31">
        <v>80.348376880443297</v>
      </c>
      <c r="I87" s="31">
        <v>12.399049881235101</v>
      </c>
    </row>
    <row r="88" spans="1:9" x14ac:dyDescent="0.25">
      <c r="A88" t="s">
        <v>189</v>
      </c>
      <c r="B88" s="31">
        <v>13116</v>
      </c>
      <c r="C88" s="31">
        <v>1031</v>
      </c>
      <c r="D88" s="31">
        <v>10395</v>
      </c>
      <c r="E88" s="31">
        <v>1623</v>
      </c>
      <c r="F88" s="31">
        <v>67</v>
      </c>
      <c r="G88" s="31">
        <v>7.9009885815004903</v>
      </c>
      <c r="H88" s="31">
        <v>79.661276726185903</v>
      </c>
      <c r="I88" s="31">
        <v>12.4377346923135</v>
      </c>
    </row>
    <row r="89" spans="1:9" x14ac:dyDescent="0.25">
      <c r="A89" t="s">
        <v>190</v>
      </c>
      <c r="B89" s="31">
        <v>3071</v>
      </c>
      <c r="C89" s="31">
        <v>215</v>
      </c>
      <c r="D89" s="31">
        <v>2451</v>
      </c>
      <c r="E89" s="31">
        <v>402</v>
      </c>
      <c r="F89" s="31">
        <v>3</v>
      </c>
      <c r="G89" s="31">
        <v>7.0078226857887804</v>
      </c>
      <c r="H89" s="31">
        <v>79.889178617992101</v>
      </c>
      <c r="I89" s="31">
        <v>13.102998696219</v>
      </c>
    </row>
    <row r="90" spans="1:9" x14ac:dyDescent="0.25">
      <c r="A90" t="s">
        <v>191</v>
      </c>
      <c r="B90" s="31">
        <v>7142</v>
      </c>
      <c r="C90" s="31">
        <v>572</v>
      </c>
      <c r="D90" s="31">
        <v>5603</v>
      </c>
      <c r="E90" s="31">
        <v>950</v>
      </c>
      <c r="F90" s="31">
        <v>17</v>
      </c>
      <c r="G90" s="31">
        <v>8.0280701754385895</v>
      </c>
      <c r="H90" s="31">
        <v>78.638596491228</v>
      </c>
      <c r="I90" s="31">
        <v>13.3333333333333</v>
      </c>
    </row>
    <row r="91" spans="1:9" x14ac:dyDescent="0.25">
      <c r="A91" t="s">
        <v>192</v>
      </c>
      <c r="B91" s="31">
        <v>9272</v>
      </c>
      <c r="C91" s="31">
        <v>763</v>
      </c>
      <c r="D91" s="31">
        <v>7436</v>
      </c>
      <c r="E91" s="31">
        <v>1054</v>
      </c>
      <c r="F91" s="31">
        <v>19</v>
      </c>
      <c r="G91" s="31">
        <v>8.2459742786123407</v>
      </c>
      <c r="H91" s="31">
        <v>80.363125472819604</v>
      </c>
      <c r="I91" s="31">
        <v>11.390900248568</v>
      </c>
    </row>
    <row r="92" spans="1:9" x14ac:dyDescent="0.25">
      <c r="A92" t="s">
        <v>193</v>
      </c>
      <c r="B92" s="31">
        <v>190</v>
      </c>
      <c r="C92" s="31">
        <v>6</v>
      </c>
      <c r="D92" s="31">
        <v>154</v>
      </c>
      <c r="E92" s="31">
        <v>30</v>
      </c>
      <c r="F92" s="31" t="s">
        <v>1091</v>
      </c>
      <c r="G92" s="31">
        <v>3.1578947368421</v>
      </c>
      <c r="H92" s="31">
        <v>81.052631578947299</v>
      </c>
      <c r="I92" s="31">
        <v>15.789473684210501</v>
      </c>
    </row>
    <row r="93" spans="1:9" x14ac:dyDescent="0.25">
      <c r="A93" t="s">
        <v>194</v>
      </c>
      <c r="B93" s="31">
        <v>287</v>
      </c>
      <c r="C93" s="31">
        <v>11</v>
      </c>
      <c r="D93" s="31">
        <v>241</v>
      </c>
      <c r="E93" s="31">
        <v>35</v>
      </c>
      <c r="F93" s="31" t="s">
        <v>1091</v>
      </c>
      <c r="G93" s="31">
        <v>3.8327526132404102</v>
      </c>
      <c r="H93" s="31">
        <v>83.972125435539994</v>
      </c>
      <c r="I93" s="31">
        <v>12.1951219512195</v>
      </c>
    </row>
    <row r="94" spans="1:9" x14ac:dyDescent="0.25">
      <c r="A94" t="s">
        <v>195</v>
      </c>
      <c r="B94" s="31">
        <v>4351</v>
      </c>
      <c r="C94" s="31">
        <v>339</v>
      </c>
      <c r="D94" s="31">
        <v>3485</v>
      </c>
      <c r="E94" s="31">
        <v>519</v>
      </c>
      <c r="F94" s="31">
        <v>8</v>
      </c>
      <c r="G94" s="31">
        <v>7.8056642873589599</v>
      </c>
      <c r="H94" s="31">
        <v>80.2440709187197</v>
      </c>
      <c r="I94" s="31">
        <v>11.9502647939212</v>
      </c>
    </row>
    <row r="95" spans="1:9" x14ac:dyDescent="0.25">
      <c r="A95" t="s">
        <v>196</v>
      </c>
      <c r="B95" s="31">
        <v>222</v>
      </c>
      <c r="C95" s="31">
        <v>15</v>
      </c>
      <c r="D95" s="31">
        <v>163</v>
      </c>
      <c r="E95" s="31">
        <v>44</v>
      </c>
      <c r="F95" s="31" t="s">
        <v>1091</v>
      </c>
      <c r="G95" s="31">
        <v>6.7567567567567499</v>
      </c>
      <c r="H95" s="31">
        <v>73.423423423423401</v>
      </c>
      <c r="I95" s="31">
        <v>19.819819819819799</v>
      </c>
    </row>
    <row r="96" spans="1:9" x14ac:dyDescent="0.25">
      <c r="A96" t="s">
        <v>398</v>
      </c>
      <c r="B96" s="31">
        <v>242</v>
      </c>
      <c r="C96" s="31">
        <v>13</v>
      </c>
      <c r="D96" s="31">
        <v>197</v>
      </c>
      <c r="E96" s="31">
        <v>31</v>
      </c>
      <c r="F96" s="31">
        <v>1</v>
      </c>
      <c r="G96" s="31">
        <v>5.3941908713692897</v>
      </c>
      <c r="H96" s="31">
        <v>81.742738589211598</v>
      </c>
      <c r="I96" s="31">
        <v>12.863070539419001</v>
      </c>
    </row>
    <row r="97" spans="1:9" x14ac:dyDescent="0.25">
      <c r="A97" t="s">
        <v>197</v>
      </c>
      <c r="B97" s="31">
        <v>58066</v>
      </c>
      <c r="C97" s="31">
        <v>4513</v>
      </c>
      <c r="D97" s="31">
        <v>46160</v>
      </c>
      <c r="E97" s="31">
        <v>7207</v>
      </c>
      <c r="F97" s="31">
        <v>186</v>
      </c>
      <c r="G97" s="31">
        <v>7.7971665514858302</v>
      </c>
      <c r="H97" s="31">
        <v>79.751209398756004</v>
      </c>
      <c r="I97" s="31">
        <v>12.451624049758101</v>
      </c>
    </row>
    <row r="98" spans="1:9" x14ac:dyDescent="0.25">
      <c r="A98" t="s">
        <v>198</v>
      </c>
      <c r="B98" s="31">
        <v>3885</v>
      </c>
      <c r="C98" s="31">
        <v>280</v>
      </c>
      <c r="D98" s="31">
        <v>3098</v>
      </c>
      <c r="E98" s="31">
        <v>504</v>
      </c>
      <c r="F98" s="31">
        <v>3</v>
      </c>
      <c r="G98" s="31">
        <v>7.2127769191138498</v>
      </c>
      <c r="H98" s="31">
        <v>79.804224626481101</v>
      </c>
      <c r="I98" s="31">
        <v>12.9829984544049</v>
      </c>
    </row>
    <row r="99" spans="1:9" x14ac:dyDescent="0.25">
      <c r="A99" t="s">
        <v>199</v>
      </c>
      <c r="B99" s="31">
        <v>1072</v>
      </c>
      <c r="C99" s="31">
        <v>67</v>
      </c>
      <c r="D99" s="31">
        <v>869</v>
      </c>
      <c r="E99" s="31">
        <v>135</v>
      </c>
      <c r="F99" s="31">
        <v>1</v>
      </c>
      <c r="G99" s="31">
        <v>6.2558356676003699</v>
      </c>
      <c r="H99" s="31">
        <v>81.1391223155929</v>
      </c>
      <c r="I99" s="31">
        <v>12.605042016806699</v>
      </c>
    </row>
    <row r="100" spans="1:9" x14ac:dyDescent="0.25">
      <c r="A100" t="s">
        <v>200</v>
      </c>
      <c r="B100" s="31">
        <v>1421</v>
      </c>
      <c r="C100" s="31">
        <v>95</v>
      </c>
      <c r="D100" s="31">
        <v>1108</v>
      </c>
      <c r="E100" s="31">
        <v>217</v>
      </c>
      <c r="F100" s="31">
        <v>1</v>
      </c>
      <c r="G100" s="31">
        <v>6.6901408450704203</v>
      </c>
      <c r="H100" s="31">
        <v>78.028169014084497</v>
      </c>
      <c r="I100" s="31">
        <v>15.281690140845001</v>
      </c>
    </row>
    <row r="101" spans="1:9" x14ac:dyDescent="0.25">
      <c r="A101" t="s">
        <v>201</v>
      </c>
      <c r="B101" s="31">
        <v>4138</v>
      </c>
      <c r="C101" s="31">
        <v>348</v>
      </c>
      <c r="D101" s="31">
        <v>3227</v>
      </c>
      <c r="E101" s="31">
        <v>538</v>
      </c>
      <c r="F101" s="31">
        <v>25</v>
      </c>
      <c r="G101" s="31">
        <v>8.4609773887673203</v>
      </c>
      <c r="H101" s="31">
        <v>78.458546073425694</v>
      </c>
      <c r="I101" s="31">
        <v>13.0804765378069</v>
      </c>
    </row>
    <row r="102" spans="1:9" x14ac:dyDescent="0.25">
      <c r="A102" t="s">
        <v>202</v>
      </c>
      <c r="B102" s="31">
        <v>3215</v>
      </c>
      <c r="C102" s="31">
        <v>298</v>
      </c>
      <c r="D102" s="31">
        <v>2546</v>
      </c>
      <c r="E102" s="31">
        <v>371</v>
      </c>
      <c r="F102" s="31" t="s">
        <v>1091</v>
      </c>
      <c r="G102" s="31">
        <v>9.26905132192846</v>
      </c>
      <c r="H102" s="31">
        <v>79.191290824261202</v>
      </c>
      <c r="I102" s="31">
        <v>11.539657853810199</v>
      </c>
    </row>
    <row r="103" spans="1:9" x14ac:dyDescent="0.25">
      <c r="A103" t="s">
        <v>203</v>
      </c>
      <c r="B103" s="31">
        <v>6141</v>
      </c>
      <c r="C103" s="31">
        <v>437</v>
      </c>
      <c r="D103" s="31">
        <v>4946</v>
      </c>
      <c r="E103" s="31">
        <v>746</v>
      </c>
      <c r="F103" s="31">
        <v>12</v>
      </c>
      <c r="G103" s="31">
        <v>7.1300375265132896</v>
      </c>
      <c r="H103" s="31">
        <v>80.698319464839201</v>
      </c>
      <c r="I103" s="31">
        <v>12.171643008647401</v>
      </c>
    </row>
    <row r="104" spans="1:9" x14ac:dyDescent="0.25">
      <c r="A104" t="s">
        <v>204</v>
      </c>
      <c r="B104" s="31">
        <v>13015</v>
      </c>
      <c r="C104" s="31">
        <v>1010</v>
      </c>
      <c r="D104" s="31">
        <v>10418</v>
      </c>
      <c r="E104" s="31">
        <v>1567</v>
      </c>
      <c r="F104" s="31">
        <v>20</v>
      </c>
      <c r="G104" s="31">
        <v>7.7722200846479401</v>
      </c>
      <c r="H104" s="31">
        <v>80.169295883031893</v>
      </c>
      <c r="I104" s="31">
        <v>12.0584840323201</v>
      </c>
    </row>
    <row r="105" spans="1:9" x14ac:dyDescent="0.25">
      <c r="A105" t="s">
        <v>205</v>
      </c>
      <c r="B105" s="31">
        <v>3089</v>
      </c>
      <c r="C105" s="31">
        <v>209</v>
      </c>
      <c r="D105" s="31">
        <v>2520</v>
      </c>
      <c r="E105" s="31">
        <v>359</v>
      </c>
      <c r="F105" s="31">
        <v>1</v>
      </c>
      <c r="G105" s="31">
        <v>6.7681347150258997</v>
      </c>
      <c r="H105" s="31">
        <v>81.606217616580295</v>
      </c>
      <c r="I105" s="31">
        <v>11.6256476683937</v>
      </c>
    </row>
    <row r="106" spans="1:9" x14ac:dyDescent="0.25">
      <c r="A106" t="s">
        <v>206</v>
      </c>
      <c r="B106" s="31">
        <v>7118</v>
      </c>
      <c r="C106" s="31">
        <v>512</v>
      </c>
      <c r="D106" s="31">
        <v>5663</v>
      </c>
      <c r="E106" s="31">
        <v>933</v>
      </c>
      <c r="F106" s="31">
        <v>10</v>
      </c>
      <c r="G106" s="31">
        <v>7.2031513787281902</v>
      </c>
      <c r="H106" s="31">
        <v>79.670793472143998</v>
      </c>
      <c r="I106" s="31">
        <v>13.1260551491277</v>
      </c>
    </row>
    <row r="107" spans="1:9" x14ac:dyDescent="0.25">
      <c r="A107" t="s">
        <v>207</v>
      </c>
      <c r="B107" s="31">
        <v>9458</v>
      </c>
      <c r="C107" s="31">
        <v>748</v>
      </c>
      <c r="D107" s="31">
        <v>7637</v>
      </c>
      <c r="E107" s="31">
        <v>1056</v>
      </c>
      <c r="F107" s="31">
        <v>17</v>
      </c>
      <c r="G107" s="31">
        <v>7.9228895244147797</v>
      </c>
      <c r="H107" s="31">
        <v>80.891854676411398</v>
      </c>
      <c r="I107" s="31">
        <v>11.185255799173801</v>
      </c>
    </row>
    <row r="108" spans="1:9" x14ac:dyDescent="0.25">
      <c r="A108" t="s">
        <v>208</v>
      </c>
      <c r="B108" s="31">
        <v>196</v>
      </c>
      <c r="C108" s="31">
        <v>10</v>
      </c>
      <c r="D108" s="31">
        <v>160</v>
      </c>
      <c r="E108" s="31">
        <v>26</v>
      </c>
      <c r="F108" s="31" t="s">
        <v>1091</v>
      </c>
      <c r="G108" s="31">
        <v>5.1020408163265296</v>
      </c>
      <c r="H108" s="31">
        <v>81.632653061224403</v>
      </c>
      <c r="I108" s="31">
        <v>13.2653061224489</v>
      </c>
    </row>
    <row r="109" spans="1:9" x14ac:dyDescent="0.25">
      <c r="A109" t="s">
        <v>209</v>
      </c>
      <c r="B109" s="31">
        <v>244</v>
      </c>
      <c r="C109" s="31">
        <v>17</v>
      </c>
      <c r="D109" s="31">
        <v>194</v>
      </c>
      <c r="E109" s="31">
        <v>33</v>
      </c>
      <c r="F109" s="31" t="s">
        <v>1091</v>
      </c>
      <c r="G109" s="31">
        <v>6.9672131147540899</v>
      </c>
      <c r="H109" s="31">
        <v>79.508196721311407</v>
      </c>
      <c r="I109" s="31">
        <v>13.5245901639344</v>
      </c>
    </row>
    <row r="110" spans="1:9" x14ac:dyDescent="0.25">
      <c r="A110" t="s">
        <v>210</v>
      </c>
      <c r="B110" s="31">
        <v>4277</v>
      </c>
      <c r="C110" s="31">
        <v>285</v>
      </c>
      <c r="D110" s="31">
        <v>3463</v>
      </c>
      <c r="E110" s="31">
        <v>525</v>
      </c>
      <c r="F110" s="31">
        <v>4</v>
      </c>
      <c r="G110" s="31">
        <v>6.6697870348701098</v>
      </c>
      <c r="H110" s="31">
        <v>81.043763164053303</v>
      </c>
      <c r="I110" s="31">
        <v>12.2864498010765</v>
      </c>
    </row>
    <row r="111" spans="1:9" x14ac:dyDescent="0.25">
      <c r="A111" t="s">
        <v>211</v>
      </c>
      <c r="B111" s="31">
        <v>212</v>
      </c>
      <c r="C111" s="31">
        <v>11</v>
      </c>
      <c r="D111" s="31">
        <v>167</v>
      </c>
      <c r="E111" s="31">
        <v>34</v>
      </c>
      <c r="F111" s="31" t="s">
        <v>1091</v>
      </c>
      <c r="G111" s="31">
        <v>5.1886792452830104</v>
      </c>
      <c r="H111" s="31">
        <v>78.7735849056603</v>
      </c>
      <c r="I111" s="31">
        <v>16.037735849056599</v>
      </c>
    </row>
    <row r="112" spans="1:9" x14ac:dyDescent="0.25">
      <c r="A112" t="s">
        <v>399</v>
      </c>
      <c r="B112" s="31">
        <v>215</v>
      </c>
      <c r="C112" s="31">
        <v>14</v>
      </c>
      <c r="D112" s="31">
        <v>179</v>
      </c>
      <c r="E112" s="31">
        <v>22</v>
      </c>
      <c r="F112" s="31" t="s">
        <v>1091</v>
      </c>
      <c r="G112" s="31">
        <v>6.5116279069767398</v>
      </c>
      <c r="H112" s="31">
        <v>83.2558139534883</v>
      </c>
      <c r="I112" s="31">
        <v>10.232558139534801</v>
      </c>
    </row>
    <row r="113" spans="1:9" x14ac:dyDescent="0.25">
      <c r="A113" t="s">
        <v>212</v>
      </c>
      <c r="B113" s="31">
        <v>57696</v>
      </c>
      <c r="C113" s="31">
        <v>4341</v>
      </c>
      <c r="D113" s="31">
        <v>46195</v>
      </c>
      <c r="E113" s="31">
        <v>7066</v>
      </c>
      <c r="F113" s="31">
        <v>94</v>
      </c>
      <c r="G113" s="31">
        <v>7.5361966598381898</v>
      </c>
      <c r="H113" s="31">
        <v>80.196868164299801</v>
      </c>
      <c r="I113" s="31">
        <v>12.266935175861899</v>
      </c>
    </row>
    <row r="114" spans="1:9" x14ac:dyDescent="0.25">
      <c r="A114" t="s">
        <v>213</v>
      </c>
      <c r="B114" s="31">
        <v>3805</v>
      </c>
      <c r="C114" s="31">
        <v>290</v>
      </c>
      <c r="D114" s="31">
        <v>2997</v>
      </c>
      <c r="E114" s="31">
        <v>515</v>
      </c>
      <c r="F114" s="31">
        <v>3</v>
      </c>
      <c r="G114" s="31">
        <v>7.6275644397685403</v>
      </c>
      <c r="H114" s="31">
        <v>78.826933193056206</v>
      </c>
      <c r="I114" s="31">
        <v>13.5455023671751</v>
      </c>
    </row>
    <row r="115" spans="1:9" x14ac:dyDescent="0.25">
      <c r="A115" t="s">
        <v>214</v>
      </c>
      <c r="B115" s="31">
        <v>1019</v>
      </c>
      <c r="C115" s="31">
        <v>75</v>
      </c>
      <c r="D115" s="31">
        <v>803</v>
      </c>
      <c r="E115" s="31">
        <v>140</v>
      </c>
      <c r="F115" s="31">
        <v>1</v>
      </c>
      <c r="G115" s="31">
        <v>7.3673870333988196</v>
      </c>
      <c r="H115" s="31">
        <v>78.880157170923297</v>
      </c>
      <c r="I115" s="31">
        <v>13.7524557956778</v>
      </c>
    </row>
    <row r="116" spans="1:9" x14ac:dyDescent="0.25">
      <c r="A116" t="s">
        <v>215</v>
      </c>
      <c r="B116" s="31">
        <v>1389</v>
      </c>
      <c r="C116" s="31">
        <v>81</v>
      </c>
      <c r="D116" s="31">
        <v>1114</v>
      </c>
      <c r="E116" s="31">
        <v>192</v>
      </c>
      <c r="F116" s="31">
        <v>2</v>
      </c>
      <c r="G116" s="31">
        <v>5.8399423215573103</v>
      </c>
      <c r="H116" s="31">
        <v>80.317231434751207</v>
      </c>
      <c r="I116" s="31">
        <v>13.8428262436914</v>
      </c>
    </row>
    <row r="117" spans="1:9" x14ac:dyDescent="0.25">
      <c r="A117" t="s">
        <v>216</v>
      </c>
      <c r="B117" s="31">
        <v>4149</v>
      </c>
      <c r="C117" s="31">
        <v>345</v>
      </c>
      <c r="D117" s="31">
        <v>3266</v>
      </c>
      <c r="E117" s="31">
        <v>517</v>
      </c>
      <c r="F117" s="31">
        <v>21</v>
      </c>
      <c r="G117" s="31">
        <v>8.3575581395348806</v>
      </c>
      <c r="H117" s="31">
        <v>79.118217054263496</v>
      </c>
      <c r="I117" s="31">
        <v>12.5242248062015</v>
      </c>
    </row>
    <row r="118" spans="1:9" x14ac:dyDescent="0.25">
      <c r="A118" t="s">
        <v>217</v>
      </c>
      <c r="B118" s="31">
        <v>3181</v>
      </c>
      <c r="C118" s="31">
        <v>301</v>
      </c>
      <c r="D118" s="31">
        <v>2500</v>
      </c>
      <c r="E118" s="31">
        <v>379</v>
      </c>
      <c r="F118" s="31">
        <v>1</v>
      </c>
      <c r="G118" s="31">
        <v>9.4654088050314407</v>
      </c>
      <c r="H118" s="31">
        <v>78.616352201257797</v>
      </c>
      <c r="I118" s="31">
        <v>11.918238993710601</v>
      </c>
    </row>
    <row r="119" spans="1:9" x14ac:dyDescent="0.25">
      <c r="A119" t="s">
        <v>218</v>
      </c>
      <c r="B119" s="31">
        <v>6145</v>
      </c>
      <c r="C119" s="31">
        <v>385</v>
      </c>
      <c r="D119" s="31">
        <v>4957</v>
      </c>
      <c r="E119" s="31">
        <v>783</v>
      </c>
      <c r="F119" s="31">
        <v>20</v>
      </c>
      <c r="G119" s="31">
        <v>6.2857142857142803</v>
      </c>
      <c r="H119" s="31">
        <v>80.930612244897901</v>
      </c>
      <c r="I119" s="31">
        <v>12.783673469387701</v>
      </c>
    </row>
    <row r="120" spans="1:9" x14ac:dyDescent="0.25">
      <c r="A120" t="s">
        <v>219</v>
      </c>
      <c r="B120" s="31">
        <v>13043</v>
      </c>
      <c r="C120" s="31">
        <v>936</v>
      </c>
      <c r="D120" s="31">
        <v>10478</v>
      </c>
      <c r="E120" s="31">
        <v>1615</v>
      </c>
      <c r="F120" s="31">
        <v>14</v>
      </c>
      <c r="G120" s="31">
        <v>7.1839742113746201</v>
      </c>
      <c r="H120" s="31">
        <v>80.420600199554798</v>
      </c>
      <c r="I120" s="31">
        <v>12.3954255890705</v>
      </c>
    </row>
    <row r="121" spans="1:9" x14ac:dyDescent="0.25">
      <c r="A121" t="s">
        <v>220</v>
      </c>
      <c r="B121" s="31">
        <v>3112</v>
      </c>
      <c r="C121" s="31">
        <v>212</v>
      </c>
      <c r="D121" s="31">
        <v>2474</v>
      </c>
      <c r="E121" s="31">
        <v>423</v>
      </c>
      <c r="F121" s="31">
        <v>3</v>
      </c>
      <c r="G121" s="31">
        <v>6.8189128337085796</v>
      </c>
      <c r="H121" s="31">
        <v>79.575426182052098</v>
      </c>
      <c r="I121" s="31">
        <v>13.6056609842393</v>
      </c>
    </row>
    <row r="122" spans="1:9" x14ac:dyDescent="0.25">
      <c r="A122" t="s">
        <v>221</v>
      </c>
      <c r="B122" s="31">
        <v>7245</v>
      </c>
      <c r="C122" s="31">
        <v>553</v>
      </c>
      <c r="D122" s="31">
        <v>5679</v>
      </c>
      <c r="E122" s="31">
        <v>1004</v>
      </c>
      <c r="F122" s="31">
        <v>9</v>
      </c>
      <c r="G122" s="31">
        <v>7.64234383637368</v>
      </c>
      <c r="H122" s="31">
        <v>78.482587064676594</v>
      </c>
      <c r="I122" s="31">
        <v>13.8750690989496</v>
      </c>
    </row>
    <row r="123" spans="1:9" x14ac:dyDescent="0.25">
      <c r="A123" t="s">
        <v>222</v>
      </c>
      <c r="B123" s="31">
        <v>9532</v>
      </c>
      <c r="C123" s="31">
        <v>706</v>
      </c>
      <c r="D123" s="31">
        <v>7730</v>
      </c>
      <c r="E123" s="31">
        <v>1074</v>
      </c>
      <c r="F123" s="31">
        <v>22</v>
      </c>
      <c r="G123" s="31">
        <v>7.4237644584647704</v>
      </c>
      <c r="H123" s="31">
        <v>81.282860147213398</v>
      </c>
      <c r="I123" s="31">
        <v>11.2933753943217</v>
      </c>
    </row>
    <row r="124" spans="1:9" x14ac:dyDescent="0.25">
      <c r="A124" t="s">
        <v>223</v>
      </c>
      <c r="B124" s="31">
        <v>200</v>
      </c>
      <c r="C124" s="31">
        <v>16</v>
      </c>
      <c r="D124" s="31">
        <v>150</v>
      </c>
      <c r="E124" s="31">
        <v>33</v>
      </c>
      <c r="F124" s="31">
        <v>1</v>
      </c>
      <c r="G124" s="31">
        <v>8.0402010050251196</v>
      </c>
      <c r="H124" s="31">
        <v>75.376884422110507</v>
      </c>
      <c r="I124" s="31">
        <v>16.582914572864301</v>
      </c>
    </row>
    <row r="125" spans="1:9" x14ac:dyDescent="0.25">
      <c r="A125" t="s">
        <v>224</v>
      </c>
      <c r="B125" s="31">
        <v>248</v>
      </c>
      <c r="C125" s="31">
        <v>15</v>
      </c>
      <c r="D125" s="31">
        <v>192</v>
      </c>
      <c r="E125" s="31">
        <v>41</v>
      </c>
      <c r="F125" s="31" t="s">
        <v>1091</v>
      </c>
      <c r="G125" s="31">
        <v>6.0483870967741904</v>
      </c>
      <c r="H125" s="31">
        <v>77.419354838709594</v>
      </c>
      <c r="I125" s="31">
        <v>16.5322580645161</v>
      </c>
    </row>
    <row r="126" spans="1:9" x14ac:dyDescent="0.25">
      <c r="A126" t="s">
        <v>225</v>
      </c>
      <c r="B126" s="31">
        <v>4380</v>
      </c>
      <c r="C126" s="31">
        <v>345</v>
      </c>
      <c r="D126" s="31">
        <v>3440</v>
      </c>
      <c r="E126" s="31">
        <v>591</v>
      </c>
      <c r="F126" s="31">
        <v>4</v>
      </c>
      <c r="G126" s="31">
        <v>7.8839122486288797</v>
      </c>
      <c r="H126" s="31">
        <v>78.610603290676394</v>
      </c>
      <c r="I126" s="31">
        <v>13.5054844606946</v>
      </c>
    </row>
    <row r="127" spans="1:9" x14ac:dyDescent="0.25">
      <c r="A127" t="s">
        <v>226</v>
      </c>
      <c r="B127" s="31">
        <v>245</v>
      </c>
      <c r="C127" s="31">
        <v>10</v>
      </c>
      <c r="D127" s="31">
        <v>189</v>
      </c>
      <c r="E127" s="31">
        <v>46</v>
      </c>
      <c r="F127" s="31" t="s">
        <v>1091</v>
      </c>
      <c r="G127" s="31">
        <v>4.0816326530612201</v>
      </c>
      <c r="H127" s="31">
        <v>77.142857142857096</v>
      </c>
      <c r="I127" s="31">
        <v>18.775510204081598</v>
      </c>
    </row>
    <row r="128" spans="1:9" x14ac:dyDescent="0.25">
      <c r="A128" t="s">
        <v>400</v>
      </c>
      <c r="B128" s="31">
        <v>259</v>
      </c>
      <c r="C128" s="31">
        <v>17</v>
      </c>
      <c r="D128" s="31">
        <v>210</v>
      </c>
      <c r="E128" s="31">
        <v>31</v>
      </c>
      <c r="F128" s="31">
        <v>1</v>
      </c>
      <c r="G128" s="31">
        <v>6.5891472868217003</v>
      </c>
      <c r="H128" s="31">
        <v>81.395348837209298</v>
      </c>
      <c r="I128" s="31">
        <v>12.0155038759689</v>
      </c>
    </row>
    <row r="129" spans="1:9" x14ac:dyDescent="0.25">
      <c r="A129" t="s">
        <v>227</v>
      </c>
      <c r="B129" s="31">
        <v>57952</v>
      </c>
      <c r="C129" s="31">
        <v>4287</v>
      </c>
      <c r="D129" s="31">
        <v>46179</v>
      </c>
      <c r="E129" s="31">
        <v>7384</v>
      </c>
      <c r="F129" s="31">
        <v>102</v>
      </c>
      <c r="G129" s="31">
        <v>7.4105445116680997</v>
      </c>
      <c r="H129" s="31">
        <v>79.825410544511598</v>
      </c>
      <c r="I129" s="31">
        <v>12.764044943820201</v>
      </c>
    </row>
    <row r="130" spans="1:9" x14ac:dyDescent="0.25">
      <c r="A130" t="s">
        <v>228</v>
      </c>
      <c r="B130" s="31">
        <v>3642</v>
      </c>
      <c r="C130" s="31">
        <v>253</v>
      </c>
      <c r="D130" s="31">
        <v>2890</v>
      </c>
      <c r="E130" s="31">
        <v>494</v>
      </c>
      <c r="F130" s="31">
        <v>5</v>
      </c>
      <c r="G130" s="31">
        <v>6.9562826505361501</v>
      </c>
      <c r="H130" s="31">
        <v>79.461094308496001</v>
      </c>
      <c r="I130" s="31">
        <v>13.5826230409678</v>
      </c>
    </row>
    <row r="131" spans="1:9" x14ac:dyDescent="0.25">
      <c r="A131" t="s">
        <v>229</v>
      </c>
      <c r="B131" s="31">
        <v>1020</v>
      </c>
      <c r="C131" s="31">
        <v>67</v>
      </c>
      <c r="D131" s="31">
        <v>830</v>
      </c>
      <c r="E131" s="31">
        <v>122</v>
      </c>
      <c r="F131" s="31">
        <v>1</v>
      </c>
      <c r="G131" s="31">
        <v>6.5750736015701596</v>
      </c>
      <c r="H131" s="31">
        <v>81.452404317958695</v>
      </c>
      <c r="I131" s="31">
        <v>11.972522080471</v>
      </c>
    </row>
    <row r="132" spans="1:9" x14ac:dyDescent="0.25">
      <c r="A132" t="s">
        <v>230</v>
      </c>
      <c r="B132" s="31">
        <v>1352</v>
      </c>
      <c r="C132" s="31">
        <v>98</v>
      </c>
      <c r="D132" s="31">
        <v>1051</v>
      </c>
      <c r="E132" s="31">
        <v>194</v>
      </c>
      <c r="F132" s="31">
        <v>9</v>
      </c>
      <c r="G132" s="31">
        <v>7.2970960536113099</v>
      </c>
      <c r="H132" s="31">
        <v>78.2576321667907</v>
      </c>
      <c r="I132" s="31">
        <v>14.445271779597901</v>
      </c>
    </row>
    <row r="133" spans="1:9" x14ac:dyDescent="0.25">
      <c r="A133" t="s">
        <v>231</v>
      </c>
      <c r="B133" s="31">
        <v>3920</v>
      </c>
      <c r="C133" s="31">
        <v>318</v>
      </c>
      <c r="D133" s="31">
        <v>3090</v>
      </c>
      <c r="E133" s="31">
        <v>484</v>
      </c>
      <c r="F133" s="31">
        <v>28</v>
      </c>
      <c r="G133" s="31">
        <v>8.1706063720452207</v>
      </c>
      <c r="H133" s="31">
        <v>79.393627954779006</v>
      </c>
      <c r="I133" s="31">
        <v>12.4357656731757</v>
      </c>
    </row>
    <row r="134" spans="1:9" x14ac:dyDescent="0.25">
      <c r="A134" t="s">
        <v>232</v>
      </c>
      <c r="B134" s="31">
        <v>3080</v>
      </c>
      <c r="C134" s="31">
        <v>262</v>
      </c>
      <c r="D134" s="31">
        <v>2442</v>
      </c>
      <c r="E134" s="31">
        <v>373</v>
      </c>
      <c r="F134" s="31">
        <v>3</v>
      </c>
      <c r="G134" s="31">
        <v>8.5147871303217393</v>
      </c>
      <c r="H134" s="31">
        <v>79.363015924601797</v>
      </c>
      <c r="I134" s="31">
        <v>12.122196945076301</v>
      </c>
    </row>
    <row r="135" spans="1:9" x14ac:dyDescent="0.25">
      <c r="A135" t="s">
        <v>233</v>
      </c>
      <c r="B135" s="31">
        <v>6248</v>
      </c>
      <c r="C135" s="31">
        <v>424</v>
      </c>
      <c r="D135" s="31">
        <v>5053</v>
      </c>
      <c r="E135" s="31">
        <v>744</v>
      </c>
      <c r="F135" s="31">
        <v>27</v>
      </c>
      <c r="G135" s="31">
        <v>6.8156244976691802</v>
      </c>
      <c r="H135" s="31">
        <v>81.224883459250904</v>
      </c>
      <c r="I135" s="31">
        <v>11.9594920430798</v>
      </c>
    </row>
    <row r="136" spans="1:9" x14ac:dyDescent="0.25">
      <c r="A136" t="s">
        <v>234</v>
      </c>
      <c r="B136" s="31">
        <v>12838</v>
      </c>
      <c r="C136" s="31">
        <v>944</v>
      </c>
      <c r="D136" s="31">
        <v>10184</v>
      </c>
      <c r="E136" s="31">
        <v>1653</v>
      </c>
      <c r="F136" s="31">
        <v>57</v>
      </c>
      <c r="G136" s="31">
        <v>7.3859635396291301</v>
      </c>
      <c r="H136" s="31">
        <v>79.680776152100705</v>
      </c>
      <c r="I136" s="31">
        <v>12.93326030827</v>
      </c>
    </row>
    <row r="137" spans="1:9" x14ac:dyDescent="0.25">
      <c r="A137" t="s">
        <v>235</v>
      </c>
      <c r="B137" s="31">
        <v>2954</v>
      </c>
      <c r="C137" s="31">
        <v>178</v>
      </c>
      <c r="D137" s="31">
        <v>2363</v>
      </c>
      <c r="E137" s="31">
        <v>405</v>
      </c>
      <c r="F137" s="31">
        <v>8</v>
      </c>
      <c r="G137" s="31">
        <v>6.0420909708078696</v>
      </c>
      <c r="H137" s="31">
        <v>80.210454854039298</v>
      </c>
      <c r="I137" s="31">
        <v>13.747454175152701</v>
      </c>
    </row>
    <row r="138" spans="1:9" x14ac:dyDescent="0.25">
      <c r="A138" t="s">
        <v>236</v>
      </c>
      <c r="B138" s="31">
        <v>6955</v>
      </c>
      <c r="C138" s="31">
        <v>484</v>
      </c>
      <c r="D138" s="31">
        <v>5558</v>
      </c>
      <c r="E138" s="31">
        <v>910</v>
      </c>
      <c r="F138" s="31">
        <v>3</v>
      </c>
      <c r="G138" s="31">
        <v>6.9620253164556898</v>
      </c>
      <c r="H138" s="31">
        <v>79.9482163406214</v>
      </c>
      <c r="I138" s="31">
        <v>13.089758342922901</v>
      </c>
    </row>
    <row r="139" spans="1:9" x14ac:dyDescent="0.25">
      <c r="A139" t="s">
        <v>237</v>
      </c>
      <c r="B139" s="31">
        <v>9333</v>
      </c>
      <c r="C139" s="31">
        <v>631</v>
      </c>
      <c r="D139" s="31">
        <v>7551</v>
      </c>
      <c r="E139" s="31">
        <v>1130</v>
      </c>
      <c r="F139" s="31">
        <v>21</v>
      </c>
      <c r="G139" s="31">
        <v>6.7762027491408903</v>
      </c>
      <c r="H139" s="31">
        <v>81.088917525773198</v>
      </c>
      <c r="I139" s="31">
        <v>12.1348797250859</v>
      </c>
    </row>
    <row r="140" spans="1:9" x14ac:dyDescent="0.25">
      <c r="A140" t="s">
        <v>238</v>
      </c>
      <c r="B140" s="31">
        <v>203</v>
      </c>
      <c r="C140" s="31">
        <v>14</v>
      </c>
      <c r="D140" s="31">
        <v>152</v>
      </c>
      <c r="E140" s="31">
        <v>37</v>
      </c>
      <c r="F140" s="31" t="s">
        <v>1091</v>
      </c>
      <c r="G140" s="31">
        <v>6.8965517241379297</v>
      </c>
      <c r="H140" s="31">
        <v>74.876847290640399</v>
      </c>
      <c r="I140" s="31">
        <v>18.226600985221602</v>
      </c>
    </row>
    <row r="141" spans="1:9" x14ac:dyDescent="0.25">
      <c r="A141" t="s">
        <v>239</v>
      </c>
      <c r="B141" s="31">
        <v>284</v>
      </c>
      <c r="C141" s="31">
        <v>11</v>
      </c>
      <c r="D141" s="31">
        <v>224</v>
      </c>
      <c r="E141" s="31">
        <v>49</v>
      </c>
      <c r="F141" s="31" t="s">
        <v>1091</v>
      </c>
      <c r="G141" s="31">
        <v>3.87323943661971</v>
      </c>
      <c r="H141" s="31">
        <v>78.873239436619698</v>
      </c>
      <c r="I141" s="31">
        <v>17.2535211267605</v>
      </c>
    </row>
    <row r="142" spans="1:9" x14ac:dyDescent="0.25">
      <c r="A142" t="s">
        <v>240</v>
      </c>
      <c r="B142" s="31">
        <v>4095</v>
      </c>
      <c r="C142" s="31">
        <v>279</v>
      </c>
      <c r="D142" s="31">
        <v>3268</v>
      </c>
      <c r="E142" s="31">
        <v>543</v>
      </c>
      <c r="F142" s="31">
        <v>5</v>
      </c>
      <c r="G142" s="31">
        <v>6.8215158924205301</v>
      </c>
      <c r="H142" s="31">
        <v>79.902200488997494</v>
      </c>
      <c r="I142" s="31">
        <v>13.2762836185819</v>
      </c>
    </row>
    <row r="143" spans="1:9" x14ac:dyDescent="0.25">
      <c r="A143" t="s">
        <v>241</v>
      </c>
      <c r="B143" s="31">
        <v>237</v>
      </c>
      <c r="C143" s="31">
        <v>12</v>
      </c>
      <c r="D143" s="31">
        <v>177</v>
      </c>
      <c r="E143" s="31">
        <v>48</v>
      </c>
      <c r="F143" s="31" t="s">
        <v>1091</v>
      </c>
      <c r="G143" s="31">
        <v>5.0632911392404996</v>
      </c>
      <c r="H143" s="31">
        <v>74.683544303797404</v>
      </c>
      <c r="I143" s="31">
        <v>20.253164556961998</v>
      </c>
    </row>
    <row r="144" spans="1:9" x14ac:dyDescent="0.25">
      <c r="A144" t="s">
        <v>401</v>
      </c>
      <c r="B144" s="31">
        <v>245</v>
      </c>
      <c r="C144" s="31">
        <v>13</v>
      </c>
      <c r="D144" s="31">
        <v>202</v>
      </c>
      <c r="E144" s="31">
        <v>30</v>
      </c>
      <c r="F144" s="31" t="s">
        <v>1091</v>
      </c>
      <c r="G144" s="31">
        <v>5.3061224489795897</v>
      </c>
      <c r="H144" s="31">
        <v>82.448979591836704</v>
      </c>
      <c r="I144" s="31">
        <v>12.2448979591836</v>
      </c>
    </row>
    <row r="145" spans="1:9" x14ac:dyDescent="0.25">
      <c r="A145" t="s">
        <v>242</v>
      </c>
      <c r="B145" s="31">
        <v>56406</v>
      </c>
      <c r="C145" s="31">
        <v>3988</v>
      </c>
      <c r="D145" s="31">
        <v>45035</v>
      </c>
      <c r="E145" s="31">
        <v>7216</v>
      </c>
      <c r="F145" s="31">
        <v>167</v>
      </c>
      <c r="G145" s="31">
        <v>7.0911644943900098</v>
      </c>
      <c r="H145" s="31">
        <v>80.077881896904202</v>
      </c>
      <c r="I145" s="31">
        <v>12.8309536087057</v>
      </c>
    </row>
    <row r="146" spans="1:9" x14ac:dyDescent="0.25">
      <c r="A146" t="s">
        <v>243</v>
      </c>
      <c r="B146" s="31">
        <v>3539</v>
      </c>
      <c r="C146" s="31">
        <v>220</v>
      </c>
      <c r="D146" s="31">
        <v>2830</v>
      </c>
      <c r="E146" s="31">
        <v>484</v>
      </c>
      <c r="F146" s="31">
        <v>5</v>
      </c>
      <c r="G146" s="31">
        <v>6.22524052065648</v>
      </c>
      <c r="H146" s="31">
        <v>80.079230333899204</v>
      </c>
      <c r="I146" s="31">
        <v>13.695529145444199</v>
      </c>
    </row>
    <row r="147" spans="1:9" x14ac:dyDescent="0.25">
      <c r="A147" t="s">
        <v>244</v>
      </c>
      <c r="B147" s="31">
        <v>1041</v>
      </c>
      <c r="C147" s="31">
        <v>79</v>
      </c>
      <c r="D147" s="31">
        <v>835</v>
      </c>
      <c r="E147" s="31">
        <v>124</v>
      </c>
      <c r="F147" s="31">
        <v>3</v>
      </c>
      <c r="G147" s="31">
        <v>7.6107899807321697</v>
      </c>
      <c r="H147" s="31">
        <v>80.4431599229287</v>
      </c>
      <c r="I147" s="31">
        <v>11.9460500963391</v>
      </c>
    </row>
    <row r="148" spans="1:9" x14ac:dyDescent="0.25">
      <c r="A148" t="s">
        <v>245</v>
      </c>
      <c r="B148" s="31">
        <v>1275</v>
      </c>
      <c r="C148" s="31">
        <v>69</v>
      </c>
      <c r="D148" s="31">
        <v>1016</v>
      </c>
      <c r="E148" s="31">
        <v>185</v>
      </c>
      <c r="F148" s="31">
        <v>5</v>
      </c>
      <c r="G148" s="31">
        <v>5.4330708661417297</v>
      </c>
      <c r="H148" s="31">
        <v>80</v>
      </c>
      <c r="I148" s="31">
        <v>14.566929133858199</v>
      </c>
    </row>
    <row r="149" spans="1:9" x14ac:dyDescent="0.25">
      <c r="A149" t="s">
        <v>246</v>
      </c>
      <c r="B149" s="31">
        <v>3897</v>
      </c>
      <c r="C149" s="31">
        <v>287</v>
      </c>
      <c r="D149" s="31">
        <v>3086</v>
      </c>
      <c r="E149" s="31">
        <v>482</v>
      </c>
      <c r="F149" s="31">
        <v>42</v>
      </c>
      <c r="G149" s="31">
        <v>7.4448767833981799</v>
      </c>
      <c r="H149" s="31">
        <v>80.051880674448697</v>
      </c>
      <c r="I149" s="31">
        <v>12.503242542153</v>
      </c>
    </row>
    <row r="150" spans="1:9" x14ac:dyDescent="0.25">
      <c r="A150" t="s">
        <v>247</v>
      </c>
      <c r="B150" s="31">
        <v>3057</v>
      </c>
      <c r="C150" s="31">
        <v>249</v>
      </c>
      <c r="D150" s="31">
        <v>2413</v>
      </c>
      <c r="E150" s="31">
        <v>390</v>
      </c>
      <c r="F150" s="31">
        <v>5</v>
      </c>
      <c r="G150" s="31">
        <v>8.1585845347313199</v>
      </c>
      <c r="H150" s="31">
        <v>79.062909567496703</v>
      </c>
      <c r="I150" s="31">
        <v>12.7785058977719</v>
      </c>
    </row>
    <row r="151" spans="1:9" x14ac:dyDescent="0.25">
      <c r="A151" t="s">
        <v>248</v>
      </c>
      <c r="B151" s="31">
        <v>6166</v>
      </c>
      <c r="C151" s="31">
        <v>421</v>
      </c>
      <c r="D151" s="31">
        <v>5001</v>
      </c>
      <c r="E151" s="31">
        <v>722</v>
      </c>
      <c r="F151" s="31">
        <v>22</v>
      </c>
      <c r="G151" s="31">
        <v>6.8522135416666599</v>
      </c>
      <c r="H151" s="31">
        <v>81.396484375</v>
      </c>
      <c r="I151" s="31">
        <v>11.7513020833333</v>
      </c>
    </row>
    <row r="152" spans="1:9" x14ac:dyDescent="0.25">
      <c r="A152" t="s">
        <v>249</v>
      </c>
      <c r="B152" s="31">
        <v>12054</v>
      </c>
      <c r="C152" s="31">
        <v>892</v>
      </c>
      <c r="D152" s="31">
        <v>9575</v>
      </c>
      <c r="E152" s="31">
        <v>1499</v>
      </c>
      <c r="F152" s="31">
        <v>88</v>
      </c>
      <c r="G152" s="31">
        <v>7.4544542871469099</v>
      </c>
      <c r="H152" s="31">
        <v>80.018385425371804</v>
      </c>
      <c r="I152" s="31">
        <v>12.527160287481101</v>
      </c>
    </row>
    <row r="153" spans="1:9" x14ac:dyDescent="0.25">
      <c r="A153" t="s">
        <v>250</v>
      </c>
      <c r="B153" s="31">
        <v>2939</v>
      </c>
      <c r="C153" s="31">
        <v>166</v>
      </c>
      <c r="D153" s="31">
        <v>2342</v>
      </c>
      <c r="E153" s="31">
        <v>415</v>
      </c>
      <c r="F153" s="31">
        <v>16</v>
      </c>
      <c r="G153" s="31">
        <v>5.6790968183373201</v>
      </c>
      <c r="H153" s="31">
        <v>80.123161135819302</v>
      </c>
      <c r="I153" s="31">
        <v>14.197742045843301</v>
      </c>
    </row>
    <row r="154" spans="1:9" x14ac:dyDescent="0.25">
      <c r="A154" t="s">
        <v>251</v>
      </c>
      <c r="B154" s="31">
        <v>6906</v>
      </c>
      <c r="C154" s="31">
        <v>471</v>
      </c>
      <c r="D154" s="31">
        <v>5568</v>
      </c>
      <c r="E154" s="31">
        <v>847</v>
      </c>
      <c r="F154" s="31">
        <v>20</v>
      </c>
      <c r="G154" s="31">
        <v>6.8399651466744098</v>
      </c>
      <c r="H154" s="31">
        <v>80.859715364507693</v>
      </c>
      <c r="I154" s="31">
        <v>12.3003194888178</v>
      </c>
    </row>
    <row r="155" spans="1:9" x14ac:dyDescent="0.25">
      <c r="A155" t="s">
        <v>252</v>
      </c>
      <c r="B155" s="31">
        <v>9554</v>
      </c>
      <c r="C155" s="31">
        <v>639</v>
      </c>
      <c r="D155" s="31">
        <v>7733</v>
      </c>
      <c r="E155" s="31">
        <v>1160</v>
      </c>
      <c r="F155" s="31">
        <v>22</v>
      </c>
      <c r="G155" s="31">
        <v>6.7037347880822402</v>
      </c>
      <c r="H155" s="31">
        <v>81.126731011330193</v>
      </c>
      <c r="I155" s="31">
        <v>12.1695342005874</v>
      </c>
    </row>
    <row r="156" spans="1:9" x14ac:dyDescent="0.25">
      <c r="A156" t="s">
        <v>253</v>
      </c>
      <c r="B156" s="31">
        <v>184</v>
      </c>
      <c r="C156" s="31">
        <v>14</v>
      </c>
      <c r="D156" s="31">
        <v>141</v>
      </c>
      <c r="E156" s="31">
        <v>29</v>
      </c>
      <c r="F156" s="31" t="s">
        <v>1091</v>
      </c>
      <c r="G156" s="31">
        <v>7.6086956521739104</v>
      </c>
      <c r="H156" s="31">
        <v>76.630434782608603</v>
      </c>
      <c r="I156" s="31">
        <v>15.7608695652173</v>
      </c>
    </row>
    <row r="157" spans="1:9" x14ac:dyDescent="0.25">
      <c r="A157" t="s">
        <v>254</v>
      </c>
      <c r="B157" s="31">
        <v>234</v>
      </c>
      <c r="C157" s="31">
        <v>12</v>
      </c>
      <c r="D157" s="31">
        <v>185</v>
      </c>
      <c r="E157" s="31">
        <v>37</v>
      </c>
      <c r="F157" s="31" t="s">
        <v>1091</v>
      </c>
      <c r="G157" s="31">
        <v>5.1282051282051198</v>
      </c>
      <c r="H157" s="31">
        <v>79.059829059828999</v>
      </c>
      <c r="I157" s="31">
        <v>15.8119658119658</v>
      </c>
    </row>
    <row r="158" spans="1:9" x14ac:dyDescent="0.25">
      <c r="A158" t="s">
        <v>255</v>
      </c>
      <c r="B158" s="31">
        <v>4001</v>
      </c>
      <c r="C158" s="31">
        <v>256</v>
      </c>
      <c r="D158" s="31">
        <v>3190</v>
      </c>
      <c r="E158" s="31">
        <v>551</v>
      </c>
      <c r="F158" s="31">
        <v>4</v>
      </c>
      <c r="G158" s="31">
        <v>6.4048036027020201</v>
      </c>
      <c r="H158" s="31">
        <v>79.809857393044695</v>
      </c>
      <c r="I158" s="31">
        <v>13.7853390042531</v>
      </c>
    </row>
    <row r="159" spans="1:9" x14ac:dyDescent="0.25">
      <c r="A159" t="s">
        <v>256</v>
      </c>
      <c r="B159" s="31">
        <v>250</v>
      </c>
      <c r="C159" s="31">
        <v>15</v>
      </c>
      <c r="D159" s="31">
        <v>201</v>
      </c>
      <c r="E159" s="31">
        <v>34</v>
      </c>
      <c r="F159" s="31" t="s">
        <v>1091</v>
      </c>
      <c r="G159" s="31">
        <v>6</v>
      </c>
      <c r="H159" s="31">
        <v>80.400000000000006</v>
      </c>
      <c r="I159" s="31">
        <v>13.6</v>
      </c>
    </row>
    <row r="160" spans="1:9" x14ac:dyDescent="0.25">
      <c r="A160" t="s">
        <v>402</v>
      </c>
      <c r="B160" s="31">
        <v>177</v>
      </c>
      <c r="C160" s="31">
        <v>8</v>
      </c>
      <c r="D160" s="31">
        <v>144</v>
      </c>
      <c r="E160" s="31">
        <v>23</v>
      </c>
      <c r="F160" s="31">
        <v>2</v>
      </c>
      <c r="G160" s="31">
        <v>4.5714285714285703</v>
      </c>
      <c r="H160" s="31">
        <v>82.285714285714207</v>
      </c>
      <c r="I160" s="31">
        <v>13.1428571428571</v>
      </c>
    </row>
    <row r="161" spans="1:9" x14ac:dyDescent="0.25">
      <c r="A161" t="s">
        <v>257</v>
      </c>
      <c r="B161" s="31">
        <v>55274</v>
      </c>
      <c r="C161" s="31">
        <v>3798</v>
      </c>
      <c r="D161" s="31">
        <v>44260</v>
      </c>
      <c r="E161" s="31">
        <v>6982</v>
      </c>
      <c r="F161" s="31">
        <v>234</v>
      </c>
      <c r="G161" s="31">
        <v>6.9004360465116203</v>
      </c>
      <c r="H161" s="31">
        <v>80.414244186046503</v>
      </c>
      <c r="I161" s="31">
        <v>12.685319767441801</v>
      </c>
    </row>
    <row r="162" spans="1:9" x14ac:dyDescent="0.25">
      <c r="A162" t="s">
        <v>258</v>
      </c>
      <c r="B162" s="31">
        <v>3597</v>
      </c>
      <c r="C162" s="31">
        <v>234</v>
      </c>
      <c r="D162" s="31">
        <v>2887</v>
      </c>
      <c r="E162" s="31">
        <v>471</v>
      </c>
      <c r="F162" s="31">
        <v>5</v>
      </c>
      <c r="G162" s="31">
        <v>6.5144766146993298</v>
      </c>
      <c r="H162" s="31">
        <v>80.373051224944305</v>
      </c>
      <c r="I162" s="31">
        <v>13.112472160356299</v>
      </c>
    </row>
    <row r="163" spans="1:9" x14ac:dyDescent="0.25">
      <c r="A163" t="s">
        <v>259</v>
      </c>
      <c r="B163" s="31">
        <v>916</v>
      </c>
      <c r="C163" s="31">
        <v>57</v>
      </c>
      <c r="D163" s="31">
        <v>741</v>
      </c>
      <c r="E163" s="31">
        <v>118</v>
      </c>
      <c r="F163" s="31" t="s">
        <v>1091</v>
      </c>
      <c r="G163" s="31">
        <v>6.22270742358078</v>
      </c>
      <c r="H163" s="31">
        <v>80.895196506550207</v>
      </c>
      <c r="I163" s="31">
        <v>12.882096069868901</v>
      </c>
    </row>
    <row r="164" spans="1:9" x14ac:dyDescent="0.25">
      <c r="A164" t="s">
        <v>260</v>
      </c>
      <c r="B164" s="31">
        <v>1226</v>
      </c>
      <c r="C164" s="31">
        <v>77</v>
      </c>
      <c r="D164" s="31">
        <v>1007</v>
      </c>
      <c r="E164" s="31">
        <v>140</v>
      </c>
      <c r="F164" s="31">
        <v>2</v>
      </c>
      <c r="G164" s="31">
        <v>6.2908496732026098</v>
      </c>
      <c r="H164" s="31">
        <v>82.271241830065307</v>
      </c>
      <c r="I164" s="31">
        <v>11.437908496732</v>
      </c>
    </row>
    <row r="165" spans="1:9" x14ac:dyDescent="0.25">
      <c r="A165" t="s">
        <v>261</v>
      </c>
      <c r="B165" s="31">
        <v>3782</v>
      </c>
      <c r="C165" s="31">
        <v>285</v>
      </c>
      <c r="D165" s="31">
        <v>2952</v>
      </c>
      <c r="E165" s="31">
        <v>486</v>
      </c>
      <c r="F165" s="31">
        <v>59</v>
      </c>
      <c r="G165" s="31">
        <v>7.6551168412570503</v>
      </c>
      <c r="H165" s="31">
        <v>79.290894439967701</v>
      </c>
      <c r="I165" s="31">
        <v>13.0539887187751</v>
      </c>
    </row>
    <row r="166" spans="1:9" x14ac:dyDescent="0.25">
      <c r="A166" t="s">
        <v>262</v>
      </c>
      <c r="B166" s="31">
        <v>3002</v>
      </c>
      <c r="C166" s="31">
        <v>215</v>
      </c>
      <c r="D166" s="31">
        <v>2388</v>
      </c>
      <c r="E166" s="31">
        <v>396</v>
      </c>
      <c r="F166" s="31">
        <v>3</v>
      </c>
      <c r="G166" s="31">
        <v>7.1690563521173702</v>
      </c>
      <c r="H166" s="31">
        <v>79.626542180726901</v>
      </c>
      <c r="I166" s="31">
        <v>13.2044014671557</v>
      </c>
    </row>
    <row r="167" spans="1:9" x14ac:dyDescent="0.25">
      <c r="A167" t="s">
        <v>263</v>
      </c>
      <c r="B167" s="31">
        <v>6211</v>
      </c>
      <c r="C167" s="31">
        <v>394</v>
      </c>
      <c r="D167" s="31">
        <v>5022</v>
      </c>
      <c r="E167" s="31">
        <v>763</v>
      </c>
      <c r="F167" s="31">
        <v>32</v>
      </c>
      <c r="G167" s="31">
        <v>6.3764363165560702</v>
      </c>
      <c r="H167" s="31">
        <v>81.275287263311199</v>
      </c>
      <c r="I167" s="31">
        <v>12.3482764201327</v>
      </c>
    </row>
    <row r="168" spans="1:9" x14ac:dyDescent="0.25">
      <c r="A168" t="s">
        <v>264</v>
      </c>
      <c r="B168" s="31">
        <v>12337</v>
      </c>
      <c r="C168" s="31">
        <v>872</v>
      </c>
      <c r="D168" s="31">
        <v>9789</v>
      </c>
      <c r="E168" s="31">
        <v>1481</v>
      </c>
      <c r="F168" s="31">
        <v>195</v>
      </c>
      <c r="G168" s="31">
        <v>7.1816834129467901</v>
      </c>
      <c r="H168" s="31">
        <v>80.620985010706605</v>
      </c>
      <c r="I168" s="31">
        <v>12.1973315763465</v>
      </c>
    </row>
    <row r="169" spans="1:9" x14ac:dyDescent="0.25">
      <c r="A169" t="s">
        <v>265</v>
      </c>
      <c r="B169" s="31">
        <v>2952</v>
      </c>
      <c r="C169" s="31">
        <v>149</v>
      </c>
      <c r="D169" s="31">
        <v>2354</v>
      </c>
      <c r="E169" s="31">
        <v>390</v>
      </c>
      <c r="F169" s="31">
        <v>59</v>
      </c>
      <c r="G169" s="31">
        <v>5.1503629450397499</v>
      </c>
      <c r="H169" s="31">
        <v>81.368821292775607</v>
      </c>
      <c r="I169" s="31">
        <v>13.4808157621845</v>
      </c>
    </row>
    <row r="170" spans="1:9" x14ac:dyDescent="0.25">
      <c r="A170" t="s">
        <v>266</v>
      </c>
      <c r="B170" s="31">
        <v>7064</v>
      </c>
      <c r="C170" s="31">
        <v>437</v>
      </c>
      <c r="D170" s="31">
        <v>5617</v>
      </c>
      <c r="E170" s="31">
        <v>983</v>
      </c>
      <c r="F170" s="31">
        <v>27</v>
      </c>
      <c r="G170" s="31">
        <v>6.21003268438254</v>
      </c>
      <c r="H170" s="31">
        <v>79.8209464260338</v>
      </c>
      <c r="I170" s="31">
        <v>13.9690208895836</v>
      </c>
    </row>
    <row r="171" spans="1:9" x14ac:dyDescent="0.25">
      <c r="A171" t="s">
        <v>267</v>
      </c>
      <c r="B171" s="31">
        <v>9320</v>
      </c>
      <c r="C171" s="31">
        <v>559</v>
      </c>
      <c r="D171" s="31">
        <v>7514</v>
      </c>
      <c r="E171" s="31">
        <v>1228</v>
      </c>
      <c r="F171" s="31">
        <v>19</v>
      </c>
      <c r="G171" s="31">
        <v>6.0101064401677204</v>
      </c>
      <c r="H171" s="31">
        <v>80.787012149231202</v>
      </c>
      <c r="I171" s="31">
        <v>13.202881410601</v>
      </c>
    </row>
    <row r="172" spans="1:9" x14ac:dyDescent="0.25">
      <c r="A172" t="s">
        <v>268</v>
      </c>
      <c r="B172" s="31">
        <v>174</v>
      </c>
      <c r="C172" s="31">
        <v>6</v>
      </c>
      <c r="D172" s="31">
        <v>146</v>
      </c>
      <c r="E172" s="31">
        <v>22</v>
      </c>
      <c r="F172" s="31" t="s">
        <v>1091</v>
      </c>
      <c r="G172" s="31">
        <v>3.44827586206896</v>
      </c>
      <c r="H172" s="31">
        <v>83.908045977011497</v>
      </c>
      <c r="I172" s="31">
        <v>12.643678160919499</v>
      </c>
    </row>
    <row r="173" spans="1:9" x14ac:dyDescent="0.25">
      <c r="A173" t="s">
        <v>269</v>
      </c>
      <c r="B173" s="31">
        <v>250</v>
      </c>
      <c r="C173" s="31">
        <v>8</v>
      </c>
      <c r="D173" s="31">
        <v>199</v>
      </c>
      <c r="E173" s="31">
        <v>42</v>
      </c>
      <c r="F173" s="31">
        <v>1</v>
      </c>
      <c r="G173" s="31">
        <v>3.2128514056224802</v>
      </c>
      <c r="H173" s="31">
        <v>79.919678714859401</v>
      </c>
      <c r="I173" s="31">
        <v>16.867469879518001</v>
      </c>
    </row>
    <row r="174" spans="1:9" x14ac:dyDescent="0.25">
      <c r="A174" t="s">
        <v>270</v>
      </c>
      <c r="B174" s="31">
        <v>4185</v>
      </c>
      <c r="C174" s="31">
        <v>273</v>
      </c>
      <c r="D174" s="31">
        <v>3350</v>
      </c>
      <c r="E174" s="31">
        <v>558</v>
      </c>
      <c r="F174" s="31">
        <v>4</v>
      </c>
      <c r="G174" s="31">
        <v>6.5295383879454603</v>
      </c>
      <c r="H174" s="31">
        <v>80.124372159770303</v>
      </c>
      <c r="I174" s="31">
        <v>13.346089452284099</v>
      </c>
    </row>
    <row r="175" spans="1:9" x14ac:dyDescent="0.25">
      <c r="A175" t="s">
        <v>271</v>
      </c>
      <c r="B175" s="31">
        <v>205</v>
      </c>
      <c r="C175" s="31">
        <v>17</v>
      </c>
      <c r="D175" s="31">
        <v>158</v>
      </c>
      <c r="E175" s="31">
        <v>30</v>
      </c>
      <c r="F175" s="31" t="s">
        <v>1091</v>
      </c>
      <c r="G175" s="31">
        <v>8.2926829268292597</v>
      </c>
      <c r="H175" s="31">
        <v>77.073170731707293</v>
      </c>
      <c r="I175" s="31">
        <v>14.634146341463399</v>
      </c>
    </row>
    <row r="176" spans="1:9" x14ac:dyDescent="0.25">
      <c r="A176" t="s">
        <v>403</v>
      </c>
      <c r="B176" s="31">
        <v>144</v>
      </c>
      <c r="C176" s="31">
        <v>6</v>
      </c>
      <c r="D176" s="31">
        <v>122</v>
      </c>
      <c r="E176" s="31">
        <v>16</v>
      </c>
      <c r="F176" s="31" t="s">
        <v>1091</v>
      </c>
      <c r="G176" s="31">
        <v>4.1666666666666599</v>
      </c>
      <c r="H176" s="31">
        <v>84.7222222222222</v>
      </c>
      <c r="I176" s="31">
        <v>11.1111111111111</v>
      </c>
    </row>
    <row r="177" spans="1:9" x14ac:dyDescent="0.25">
      <c r="A177" t="s">
        <v>272</v>
      </c>
      <c r="B177" s="31">
        <v>55365</v>
      </c>
      <c r="C177" s="31">
        <v>3589</v>
      </c>
      <c r="D177" s="31">
        <v>44246</v>
      </c>
      <c r="E177" s="31">
        <v>7124</v>
      </c>
      <c r="F177" s="31">
        <v>406</v>
      </c>
      <c r="G177" s="31">
        <v>6.5303226041230698</v>
      </c>
      <c r="H177" s="31">
        <v>80.507287250495807</v>
      </c>
      <c r="I177" s="31">
        <v>12.9623901453811</v>
      </c>
    </row>
    <row r="178" spans="1:9" x14ac:dyDescent="0.25">
      <c r="A178" t="s">
        <v>273</v>
      </c>
      <c r="B178" s="31">
        <v>3530</v>
      </c>
      <c r="C178" s="31">
        <v>191</v>
      </c>
      <c r="D178" s="31">
        <v>2816</v>
      </c>
      <c r="E178" s="31">
        <v>515</v>
      </c>
      <c r="F178" s="31">
        <v>8</v>
      </c>
      <c r="G178" s="31">
        <v>5.4230550823395802</v>
      </c>
      <c r="H178" s="31">
        <v>79.9545712663259</v>
      </c>
      <c r="I178" s="31">
        <v>14.622373651334399</v>
      </c>
    </row>
    <row r="179" spans="1:9" x14ac:dyDescent="0.25">
      <c r="A179" t="s">
        <v>274</v>
      </c>
      <c r="B179" s="31">
        <v>967</v>
      </c>
      <c r="C179" s="31">
        <v>54</v>
      </c>
      <c r="D179" s="31">
        <v>784</v>
      </c>
      <c r="E179" s="31">
        <v>128</v>
      </c>
      <c r="F179" s="31">
        <v>1</v>
      </c>
      <c r="G179" s="31">
        <v>5.5900621118012399</v>
      </c>
      <c r="H179" s="31">
        <v>81.159420289855007</v>
      </c>
      <c r="I179" s="31">
        <v>13.250517598343601</v>
      </c>
    </row>
    <row r="180" spans="1:9" x14ac:dyDescent="0.25">
      <c r="A180" t="s">
        <v>275</v>
      </c>
      <c r="B180" s="31">
        <v>1262</v>
      </c>
      <c r="C180" s="31">
        <v>81</v>
      </c>
      <c r="D180" s="31">
        <v>1004</v>
      </c>
      <c r="E180" s="31">
        <v>175</v>
      </c>
      <c r="F180" s="31">
        <v>2</v>
      </c>
      <c r="G180" s="31">
        <v>6.4285714285714199</v>
      </c>
      <c r="H180" s="31">
        <v>79.682539682539598</v>
      </c>
      <c r="I180" s="31">
        <v>13.8888888888888</v>
      </c>
    </row>
    <row r="181" spans="1:9" x14ac:dyDescent="0.25">
      <c r="A181" t="s">
        <v>276</v>
      </c>
      <c r="B181" s="31">
        <v>3712</v>
      </c>
      <c r="C181" s="31">
        <v>257</v>
      </c>
      <c r="D181" s="31">
        <v>2904</v>
      </c>
      <c r="E181" s="31">
        <v>509</v>
      </c>
      <c r="F181" s="31">
        <v>42</v>
      </c>
      <c r="G181" s="31">
        <v>7.0027247956403196</v>
      </c>
      <c r="H181" s="31">
        <v>79.128065395095305</v>
      </c>
      <c r="I181" s="31">
        <v>13.8692098092643</v>
      </c>
    </row>
    <row r="182" spans="1:9" x14ac:dyDescent="0.25">
      <c r="A182" t="s">
        <v>277</v>
      </c>
      <c r="B182" s="31">
        <v>2952</v>
      </c>
      <c r="C182" s="31">
        <v>210</v>
      </c>
      <c r="D182" s="31">
        <v>2376</v>
      </c>
      <c r="E182" s="31">
        <v>362</v>
      </c>
      <c r="F182" s="31">
        <v>4</v>
      </c>
      <c r="G182" s="31">
        <v>7.12347354138398</v>
      </c>
      <c r="H182" s="31">
        <v>80.597014925373102</v>
      </c>
      <c r="I182" s="31">
        <v>12.2795115332428</v>
      </c>
    </row>
    <row r="183" spans="1:9" x14ac:dyDescent="0.25">
      <c r="A183" t="s">
        <v>278</v>
      </c>
      <c r="B183" s="31">
        <v>6357</v>
      </c>
      <c r="C183" s="31">
        <v>368</v>
      </c>
      <c r="D183" s="31">
        <v>5123</v>
      </c>
      <c r="E183" s="31">
        <v>845</v>
      </c>
      <c r="F183" s="31">
        <v>21</v>
      </c>
      <c r="G183" s="31">
        <v>5.8080808080808</v>
      </c>
      <c r="H183" s="31">
        <v>80.855429292929202</v>
      </c>
      <c r="I183" s="31">
        <v>13.3364898989898</v>
      </c>
    </row>
    <row r="184" spans="1:9" x14ac:dyDescent="0.25">
      <c r="A184" t="s">
        <v>279</v>
      </c>
      <c r="B184" s="31">
        <v>12234</v>
      </c>
      <c r="C184" s="31">
        <v>746</v>
      </c>
      <c r="D184" s="31">
        <v>9768</v>
      </c>
      <c r="E184" s="31">
        <v>1543</v>
      </c>
      <c r="F184" s="31">
        <v>177</v>
      </c>
      <c r="G184" s="31">
        <v>6.1872771004395704</v>
      </c>
      <c r="H184" s="31">
        <v>81.0151779049514</v>
      </c>
      <c r="I184" s="31">
        <v>12.7975449946089</v>
      </c>
    </row>
    <row r="185" spans="1:9" x14ac:dyDescent="0.25">
      <c r="A185" t="s">
        <v>280</v>
      </c>
      <c r="B185" s="31">
        <v>2812</v>
      </c>
      <c r="C185" s="31">
        <v>117</v>
      </c>
      <c r="D185" s="31">
        <v>2291</v>
      </c>
      <c r="E185" s="31">
        <v>379</v>
      </c>
      <c r="F185" s="31">
        <v>25</v>
      </c>
      <c r="G185" s="31">
        <v>4.1980624327233498</v>
      </c>
      <c r="H185" s="31">
        <v>82.203085755292406</v>
      </c>
      <c r="I185" s="31">
        <v>13.598851811984201</v>
      </c>
    </row>
    <row r="186" spans="1:9" x14ac:dyDescent="0.25">
      <c r="A186" t="s">
        <v>281</v>
      </c>
      <c r="B186" s="31">
        <v>6756</v>
      </c>
      <c r="C186" s="31">
        <v>389</v>
      </c>
      <c r="D186" s="31">
        <v>5446</v>
      </c>
      <c r="E186" s="31">
        <v>893</v>
      </c>
      <c r="F186" s="31">
        <v>28</v>
      </c>
      <c r="G186" s="31">
        <v>5.7818073721759804</v>
      </c>
      <c r="H186" s="31">
        <v>80.945303210463706</v>
      </c>
      <c r="I186" s="31">
        <v>13.272889417360201</v>
      </c>
    </row>
    <row r="187" spans="1:9" x14ac:dyDescent="0.25">
      <c r="A187" t="s">
        <v>282</v>
      </c>
      <c r="B187" s="31">
        <v>9314</v>
      </c>
      <c r="C187" s="31">
        <v>539</v>
      </c>
      <c r="D187" s="31">
        <v>7472</v>
      </c>
      <c r="E187" s="31">
        <v>1261</v>
      </c>
      <c r="F187" s="31">
        <v>42</v>
      </c>
      <c r="G187" s="31">
        <v>5.8132010353753198</v>
      </c>
      <c r="H187" s="31">
        <v>80.586712683347699</v>
      </c>
      <c r="I187" s="31">
        <v>13.6000862812769</v>
      </c>
    </row>
    <row r="188" spans="1:9" x14ac:dyDescent="0.25">
      <c r="A188" t="s">
        <v>283</v>
      </c>
      <c r="B188" s="31">
        <v>188</v>
      </c>
      <c r="C188" s="31">
        <v>11</v>
      </c>
      <c r="D188" s="31">
        <v>151</v>
      </c>
      <c r="E188" s="31">
        <v>26</v>
      </c>
      <c r="F188" s="31" t="s">
        <v>1091</v>
      </c>
      <c r="G188" s="31">
        <v>5.8510638297872299</v>
      </c>
      <c r="H188" s="31">
        <v>80.319148936170194</v>
      </c>
      <c r="I188" s="31">
        <v>13.829787234042501</v>
      </c>
    </row>
    <row r="189" spans="1:9" x14ac:dyDescent="0.25">
      <c r="A189" t="s">
        <v>284</v>
      </c>
      <c r="B189" s="31">
        <v>217</v>
      </c>
      <c r="C189" s="31">
        <v>8</v>
      </c>
      <c r="D189" s="31">
        <v>172</v>
      </c>
      <c r="E189" s="31">
        <v>36</v>
      </c>
      <c r="F189" s="31">
        <v>1</v>
      </c>
      <c r="G189" s="31">
        <v>3.7037037037037002</v>
      </c>
      <c r="H189" s="31">
        <v>79.629629629629605</v>
      </c>
      <c r="I189" s="31">
        <v>16.6666666666666</v>
      </c>
    </row>
    <row r="190" spans="1:9" x14ac:dyDescent="0.25">
      <c r="A190" t="s">
        <v>285</v>
      </c>
      <c r="B190" s="31">
        <v>3916</v>
      </c>
      <c r="C190" s="31">
        <v>238</v>
      </c>
      <c r="D190" s="31">
        <v>3133</v>
      </c>
      <c r="E190" s="31">
        <v>540</v>
      </c>
      <c r="F190" s="31">
        <v>5</v>
      </c>
      <c r="G190" s="31">
        <v>6.0854001534134401</v>
      </c>
      <c r="H190" s="31">
        <v>80.107389414471996</v>
      </c>
      <c r="I190" s="31">
        <v>13.8072104321145</v>
      </c>
    </row>
    <row r="191" spans="1:9" x14ac:dyDescent="0.25">
      <c r="A191" t="s">
        <v>286</v>
      </c>
      <c r="B191" s="31">
        <v>219</v>
      </c>
      <c r="C191" s="31">
        <v>11</v>
      </c>
      <c r="D191" s="31">
        <v>177</v>
      </c>
      <c r="E191" s="31">
        <v>31</v>
      </c>
      <c r="F191" s="31" t="s">
        <v>1091</v>
      </c>
      <c r="G191" s="31">
        <v>5.0228310502283096</v>
      </c>
      <c r="H191" s="31">
        <v>80.821917808219098</v>
      </c>
      <c r="I191" s="31">
        <v>14.155251141552499</v>
      </c>
    </row>
    <row r="192" spans="1:9" x14ac:dyDescent="0.25">
      <c r="A192" t="s">
        <v>404</v>
      </c>
      <c r="B192" s="31">
        <v>136</v>
      </c>
      <c r="C192" s="31">
        <v>3</v>
      </c>
      <c r="D192" s="31">
        <v>101</v>
      </c>
      <c r="E192" s="31">
        <v>29</v>
      </c>
      <c r="F192" s="31">
        <v>3</v>
      </c>
      <c r="G192" s="31">
        <v>2.2556390977443601</v>
      </c>
      <c r="H192" s="31">
        <v>75.939849624060102</v>
      </c>
      <c r="I192" s="31">
        <v>21.804511278195399</v>
      </c>
    </row>
    <row r="193" spans="1:9" x14ac:dyDescent="0.25">
      <c r="A193" t="s">
        <v>287</v>
      </c>
      <c r="B193" s="31">
        <v>54572</v>
      </c>
      <c r="C193" s="31">
        <v>3223</v>
      </c>
      <c r="D193" s="31">
        <v>43718</v>
      </c>
      <c r="E193" s="31">
        <v>7272</v>
      </c>
      <c r="F193" s="31">
        <v>359</v>
      </c>
      <c r="G193" s="31">
        <v>5.9450685259992904</v>
      </c>
      <c r="H193" s="31">
        <v>80.641174626012202</v>
      </c>
      <c r="I193" s="31">
        <v>13.413756847988401</v>
      </c>
    </row>
    <row r="194" spans="1:9" x14ac:dyDescent="0.25">
      <c r="A194" t="s">
        <v>288</v>
      </c>
      <c r="B194" s="31">
        <v>3386</v>
      </c>
      <c r="C194" s="31">
        <v>189</v>
      </c>
      <c r="D194" s="31">
        <v>2746</v>
      </c>
      <c r="E194" s="31">
        <v>444</v>
      </c>
      <c r="F194" s="31">
        <v>7</v>
      </c>
      <c r="G194" s="31">
        <v>5.5933708197691603</v>
      </c>
      <c r="H194" s="31">
        <v>81.266646936963596</v>
      </c>
      <c r="I194" s="31">
        <v>13.1399822432672</v>
      </c>
    </row>
    <row r="195" spans="1:9" x14ac:dyDescent="0.25">
      <c r="A195" t="s">
        <v>289</v>
      </c>
      <c r="B195" s="31">
        <v>910</v>
      </c>
      <c r="C195" s="31">
        <v>43</v>
      </c>
      <c r="D195" s="31">
        <v>747</v>
      </c>
      <c r="E195" s="31">
        <v>119</v>
      </c>
      <c r="F195" s="31">
        <v>1</v>
      </c>
      <c r="G195" s="31">
        <v>4.7304730473047298</v>
      </c>
      <c r="H195" s="31">
        <v>82.178217821782098</v>
      </c>
      <c r="I195" s="31">
        <v>13.091309130913</v>
      </c>
    </row>
    <row r="196" spans="1:9" x14ac:dyDescent="0.25">
      <c r="A196" t="s">
        <v>290</v>
      </c>
      <c r="B196" s="31">
        <v>1247</v>
      </c>
      <c r="C196" s="31">
        <v>83</v>
      </c>
      <c r="D196" s="31">
        <v>983</v>
      </c>
      <c r="E196" s="31">
        <v>179</v>
      </c>
      <c r="F196" s="31">
        <v>2</v>
      </c>
      <c r="G196" s="31">
        <v>6.6666666666666599</v>
      </c>
      <c r="H196" s="31">
        <v>78.9558232931726</v>
      </c>
      <c r="I196" s="31">
        <v>14.377510040160599</v>
      </c>
    </row>
    <row r="197" spans="1:9" x14ac:dyDescent="0.25">
      <c r="A197" t="s">
        <v>291</v>
      </c>
      <c r="B197" s="31">
        <v>3644</v>
      </c>
      <c r="C197" s="31">
        <v>240</v>
      </c>
      <c r="D197" s="31">
        <v>2870</v>
      </c>
      <c r="E197" s="31">
        <v>474</v>
      </c>
      <c r="F197" s="31">
        <v>60</v>
      </c>
      <c r="G197" s="31">
        <v>6.6964285714285703</v>
      </c>
      <c r="H197" s="31">
        <v>80.078125</v>
      </c>
      <c r="I197" s="31">
        <v>13.2254464285714</v>
      </c>
    </row>
    <row r="198" spans="1:9" x14ac:dyDescent="0.25">
      <c r="A198" t="s">
        <v>292</v>
      </c>
      <c r="B198" s="31">
        <v>2900</v>
      </c>
      <c r="C198" s="31">
        <v>187</v>
      </c>
      <c r="D198" s="31">
        <v>2384</v>
      </c>
      <c r="E198" s="31">
        <v>325</v>
      </c>
      <c r="F198" s="31">
        <v>4</v>
      </c>
      <c r="G198" s="31">
        <v>6.45718232044198</v>
      </c>
      <c r="H198" s="31">
        <v>82.320441988950193</v>
      </c>
      <c r="I198" s="31">
        <v>11.2223756906077</v>
      </c>
    </row>
    <row r="199" spans="1:9" x14ac:dyDescent="0.25">
      <c r="A199" t="s">
        <v>293</v>
      </c>
      <c r="B199" s="31">
        <v>6142</v>
      </c>
      <c r="C199" s="31">
        <v>305</v>
      </c>
      <c r="D199" s="31">
        <v>4993</v>
      </c>
      <c r="E199" s="31">
        <v>835</v>
      </c>
      <c r="F199" s="31">
        <v>9</v>
      </c>
      <c r="G199" s="31">
        <v>4.9730963639328198</v>
      </c>
      <c r="H199" s="31">
        <v>81.412033262677298</v>
      </c>
      <c r="I199" s="31">
        <v>13.614870373389801</v>
      </c>
    </row>
    <row r="200" spans="1:9" x14ac:dyDescent="0.25">
      <c r="A200" t="s">
        <v>294</v>
      </c>
      <c r="B200" s="31">
        <v>12032</v>
      </c>
      <c r="C200" s="31">
        <v>776</v>
      </c>
      <c r="D200" s="31">
        <v>9458</v>
      </c>
      <c r="E200" s="31">
        <v>1472</v>
      </c>
      <c r="F200" s="31">
        <v>326</v>
      </c>
      <c r="G200" s="31">
        <v>6.6290791047326101</v>
      </c>
      <c r="H200" s="31">
        <v>80.796172902784903</v>
      </c>
      <c r="I200" s="31">
        <v>12.574747992482401</v>
      </c>
    </row>
    <row r="201" spans="1:9" x14ac:dyDescent="0.25">
      <c r="A201" t="s">
        <v>295</v>
      </c>
      <c r="B201" s="31">
        <v>2785</v>
      </c>
      <c r="C201" s="31">
        <v>131</v>
      </c>
      <c r="D201" s="31">
        <v>2224</v>
      </c>
      <c r="E201" s="31">
        <v>398</v>
      </c>
      <c r="F201" s="31">
        <v>32</v>
      </c>
      <c r="G201" s="31">
        <v>4.7584453323646896</v>
      </c>
      <c r="H201" s="31">
        <v>80.7845986196876</v>
      </c>
      <c r="I201" s="31">
        <v>14.4569560479476</v>
      </c>
    </row>
    <row r="202" spans="1:9" x14ac:dyDescent="0.25">
      <c r="A202" t="s">
        <v>296</v>
      </c>
      <c r="B202" s="31">
        <v>6731</v>
      </c>
      <c r="C202" s="31">
        <v>361</v>
      </c>
      <c r="D202" s="31">
        <v>5345</v>
      </c>
      <c r="E202" s="31">
        <v>905</v>
      </c>
      <c r="F202" s="31">
        <v>120</v>
      </c>
      <c r="G202" s="31">
        <v>5.4605959764029599</v>
      </c>
      <c r="H202" s="31">
        <v>80.850098320980095</v>
      </c>
      <c r="I202" s="31">
        <v>13.689305702616799</v>
      </c>
    </row>
    <row r="203" spans="1:9" x14ac:dyDescent="0.25">
      <c r="A203" t="s">
        <v>297</v>
      </c>
      <c r="B203" s="31">
        <v>9193</v>
      </c>
      <c r="C203" s="31">
        <v>530</v>
      </c>
      <c r="D203" s="31">
        <v>7364</v>
      </c>
      <c r="E203" s="31">
        <v>1247</v>
      </c>
      <c r="F203" s="31">
        <v>52</v>
      </c>
      <c r="G203" s="31">
        <v>5.7980527294606699</v>
      </c>
      <c r="H203" s="31">
        <v>80.560113773110103</v>
      </c>
      <c r="I203" s="31">
        <v>13.641833497429101</v>
      </c>
    </row>
    <row r="204" spans="1:9" x14ac:dyDescent="0.25">
      <c r="A204" t="s">
        <v>298</v>
      </c>
      <c r="B204" s="31">
        <v>178</v>
      </c>
      <c r="C204" s="31">
        <v>8</v>
      </c>
      <c r="D204" s="31">
        <v>149</v>
      </c>
      <c r="E204" s="31">
        <v>21</v>
      </c>
      <c r="F204" s="31" t="s">
        <v>1091</v>
      </c>
      <c r="G204" s="31">
        <v>4.4943820224719104</v>
      </c>
      <c r="H204" s="31">
        <v>83.7078651685393</v>
      </c>
      <c r="I204" s="31">
        <v>11.797752808988699</v>
      </c>
    </row>
    <row r="205" spans="1:9" x14ac:dyDescent="0.25">
      <c r="A205" t="s">
        <v>299</v>
      </c>
      <c r="B205" s="31">
        <v>256</v>
      </c>
      <c r="C205" s="31">
        <v>11</v>
      </c>
      <c r="D205" s="31">
        <v>201</v>
      </c>
      <c r="E205" s="31">
        <v>44</v>
      </c>
      <c r="F205" s="31" t="s">
        <v>1091</v>
      </c>
      <c r="G205" s="31">
        <v>4.296875</v>
      </c>
      <c r="H205" s="31">
        <v>78.515625</v>
      </c>
      <c r="I205" s="31">
        <v>17.1875</v>
      </c>
    </row>
    <row r="206" spans="1:9" x14ac:dyDescent="0.25">
      <c r="A206" t="s">
        <v>300</v>
      </c>
      <c r="B206" s="31">
        <v>3881</v>
      </c>
      <c r="C206" s="31">
        <v>223</v>
      </c>
      <c r="D206" s="31">
        <v>3091</v>
      </c>
      <c r="E206" s="31">
        <v>564</v>
      </c>
      <c r="F206" s="31">
        <v>3</v>
      </c>
      <c r="G206" s="31">
        <v>5.7503867973181997</v>
      </c>
      <c r="H206" s="31">
        <v>79.706034038163907</v>
      </c>
      <c r="I206" s="31">
        <v>14.5435791645177</v>
      </c>
    </row>
    <row r="207" spans="1:9" x14ac:dyDescent="0.25">
      <c r="A207" t="s">
        <v>301</v>
      </c>
      <c r="B207" s="31">
        <v>234</v>
      </c>
      <c r="C207" s="31">
        <v>12</v>
      </c>
      <c r="D207" s="31">
        <v>187</v>
      </c>
      <c r="E207" s="31">
        <v>34</v>
      </c>
      <c r="F207" s="31">
        <v>1</v>
      </c>
      <c r="G207" s="31">
        <v>5.1502145922746703</v>
      </c>
      <c r="H207" s="31">
        <v>80.257510729613699</v>
      </c>
      <c r="I207" s="31">
        <v>14.592274678111499</v>
      </c>
    </row>
    <row r="208" spans="1:9" x14ac:dyDescent="0.25">
      <c r="A208" t="s">
        <v>405</v>
      </c>
      <c r="B208" s="31">
        <v>125</v>
      </c>
      <c r="C208" s="31">
        <v>5</v>
      </c>
      <c r="D208" s="31">
        <v>105</v>
      </c>
      <c r="E208" s="31">
        <v>14</v>
      </c>
      <c r="F208" s="31">
        <v>1</v>
      </c>
      <c r="G208" s="31">
        <v>4.0322580645161201</v>
      </c>
      <c r="H208" s="31">
        <v>84.677419354838705</v>
      </c>
      <c r="I208" s="31">
        <v>11.2903225806451</v>
      </c>
    </row>
    <row r="209" spans="1:9" x14ac:dyDescent="0.25">
      <c r="A209" t="s">
        <v>302</v>
      </c>
      <c r="B209" s="31">
        <v>53644</v>
      </c>
      <c r="C209" s="31">
        <v>3104</v>
      </c>
      <c r="D209" s="31">
        <v>42847</v>
      </c>
      <c r="E209" s="31">
        <v>7075</v>
      </c>
      <c r="F209" s="31">
        <v>618</v>
      </c>
      <c r="G209" s="31">
        <v>5.8537321314072299</v>
      </c>
      <c r="H209" s="31">
        <v>80.803756647682206</v>
      </c>
      <c r="I209" s="31">
        <v>13.342511220910399</v>
      </c>
    </row>
    <row r="210" spans="1:9" x14ac:dyDescent="0.25">
      <c r="A210" t="s">
        <v>303</v>
      </c>
      <c r="B210" s="31">
        <v>3304</v>
      </c>
      <c r="C210" s="31">
        <v>181</v>
      </c>
      <c r="D210" s="31">
        <v>2674</v>
      </c>
      <c r="E210" s="31">
        <v>440</v>
      </c>
      <c r="F210" s="31">
        <v>9</v>
      </c>
      <c r="G210" s="31">
        <v>5.4931714719271598</v>
      </c>
      <c r="H210" s="31">
        <v>81.153262518968106</v>
      </c>
      <c r="I210" s="31">
        <v>13.3535660091047</v>
      </c>
    </row>
    <row r="211" spans="1:9" x14ac:dyDescent="0.25">
      <c r="A211" t="s">
        <v>304</v>
      </c>
      <c r="B211" s="31">
        <v>931</v>
      </c>
      <c r="C211" s="31">
        <v>48</v>
      </c>
      <c r="D211" s="31">
        <v>744</v>
      </c>
      <c r="E211" s="31">
        <v>138</v>
      </c>
      <c r="F211" s="31">
        <v>1</v>
      </c>
      <c r="G211" s="31">
        <v>5.1612903225806397</v>
      </c>
      <c r="H211" s="31">
        <v>80</v>
      </c>
      <c r="I211" s="31">
        <v>14.838709677419301</v>
      </c>
    </row>
    <row r="212" spans="1:9" x14ac:dyDescent="0.25">
      <c r="A212" t="s">
        <v>305</v>
      </c>
      <c r="B212" s="31">
        <v>1269</v>
      </c>
      <c r="C212" s="31">
        <v>50</v>
      </c>
      <c r="D212" s="31">
        <v>1045</v>
      </c>
      <c r="E212" s="31">
        <v>174</v>
      </c>
      <c r="F212" s="31" t="s">
        <v>1091</v>
      </c>
      <c r="G212" s="31">
        <v>3.9401103230890402</v>
      </c>
      <c r="H212" s="31">
        <v>82.348305752561004</v>
      </c>
      <c r="I212" s="31">
        <v>13.711583924349799</v>
      </c>
    </row>
    <row r="213" spans="1:9" x14ac:dyDescent="0.25">
      <c r="A213" t="s">
        <v>306</v>
      </c>
      <c r="B213" s="31">
        <v>3430</v>
      </c>
      <c r="C213" s="31">
        <v>250</v>
      </c>
      <c r="D213" s="31">
        <v>2721</v>
      </c>
      <c r="E213" s="31">
        <v>453</v>
      </c>
      <c r="F213" s="31">
        <v>6</v>
      </c>
      <c r="G213" s="31">
        <v>7.3014018691588696</v>
      </c>
      <c r="H213" s="31">
        <v>79.468457943925202</v>
      </c>
      <c r="I213" s="31">
        <v>13.230140186915801</v>
      </c>
    </row>
    <row r="214" spans="1:9" x14ac:dyDescent="0.25">
      <c r="A214" t="s">
        <v>307</v>
      </c>
      <c r="B214" s="31">
        <v>2806</v>
      </c>
      <c r="C214" s="31">
        <v>173</v>
      </c>
      <c r="D214" s="31">
        <v>2244</v>
      </c>
      <c r="E214" s="31">
        <v>382</v>
      </c>
      <c r="F214" s="31">
        <v>7</v>
      </c>
      <c r="G214" s="31">
        <v>6.1807788495891396</v>
      </c>
      <c r="H214" s="31">
        <v>80.171489817791993</v>
      </c>
      <c r="I214" s="31">
        <v>13.647731332618701</v>
      </c>
    </row>
    <row r="215" spans="1:9" x14ac:dyDescent="0.25">
      <c r="A215" t="s">
        <v>308</v>
      </c>
      <c r="B215" s="31">
        <v>5851</v>
      </c>
      <c r="C215" s="31">
        <v>268</v>
      </c>
      <c r="D215" s="31">
        <v>4774</v>
      </c>
      <c r="E215" s="31">
        <v>792</v>
      </c>
      <c r="F215" s="31">
        <v>17</v>
      </c>
      <c r="G215" s="31">
        <v>4.5937607130613598</v>
      </c>
      <c r="H215" s="31">
        <v>81.830647925951297</v>
      </c>
      <c r="I215" s="31">
        <v>13.5755913609873</v>
      </c>
    </row>
    <row r="216" spans="1:9" x14ac:dyDescent="0.25">
      <c r="A216" t="s">
        <v>309</v>
      </c>
      <c r="B216" s="31">
        <v>11804</v>
      </c>
      <c r="C216" s="31">
        <v>746</v>
      </c>
      <c r="D216" s="31">
        <v>9228</v>
      </c>
      <c r="E216" s="31">
        <v>1452</v>
      </c>
      <c r="F216" s="31">
        <v>378</v>
      </c>
      <c r="G216" s="31">
        <v>6.5289690180290503</v>
      </c>
      <c r="H216" s="31">
        <v>80.763171713635501</v>
      </c>
      <c r="I216" s="31">
        <v>12.7078592683353</v>
      </c>
    </row>
    <row r="217" spans="1:9" x14ac:dyDescent="0.25">
      <c r="A217" t="s">
        <v>310</v>
      </c>
      <c r="B217" s="31">
        <v>2648</v>
      </c>
      <c r="C217" s="31">
        <v>96</v>
      </c>
      <c r="D217" s="31">
        <v>2079</v>
      </c>
      <c r="E217" s="31">
        <v>399</v>
      </c>
      <c r="F217" s="31">
        <v>74</v>
      </c>
      <c r="G217" s="31">
        <v>3.7296037296037201</v>
      </c>
      <c r="H217" s="31">
        <v>80.769230769230703</v>
      </c>
      <c r="I217" s="31">
        <v>15.501165501165501</v>
      </c>
    </row>
    <row r="218" spans="1:9" x14ac:dyDescent="0.25">
      <c r="A218" t="s">
        <v>311</v>
      </c>
      <c r="B218" s="31">
        <v>6725</v>
      </c>
      <c r="C218" s="31">
        <v>389</v>
      </c>
      <c r="D218" s="31">
        <v>5334</v>
      </c>
      <c r="E218" s="31">
        <v>908</v>
      </c>
      <c r="F218" s="31">
        <v>94</v>
      </c>
      <c r="G218" s="31">
        <v>5.8663851606092496</v>
      </c>
      <c r="H218" s="31">
        <v>80.4403559040868</v>
      </c>
      <c r="I218" s="31">
        <v>13.693258935303801</v>
      </c>
    </row>
    <row r="219" spans="1:9" x14ac:dyDescent="0.25">
      <c r="A219" t="s">
        <v>312</v>
      </c>
      <c r="B219" s="31">
        <v>8840</v>
      </c>
      <c r="C219" s="31">
        <v>473</v>
      </c>
      <c r="D219" s="31">
        <v>7092</v>
      </c>
      <c r="E219" s="31">
        <v>1241</v>
      </c>
      <c r="F219" s="31">
        <v>34</v>
      </c>
      <c r="G219" s="31">
        <v>5.3713377242789004</v>
      </c>
      <c r="H219" s="31">
        <v>80.535998183057004</v>
      </c>
      <c r="I219" s="31">
        <v>14.092664092664</v>
      </c>
    </row>
    <row r="220" spans="1:9" x14ac:dyDescent="0.25">
      <c r="A220" t="s">
        <v>313</v>
      </c>
      <c r="B220" s="31">
        <v>169</v>
      </c>
      <c r="C220" s="31">
        <v>7</v>
      </c>
      <c r="D220" s="31">
        <v>128</v>
      </c>
      <c r="E220" s="31">
        <v>34</v>
      </c>
      <c r="F220" s="31" t="s">
        <v>1091</v>
      </c>
      <c r="G220" s="31">
        <v>4.1420118343195202</v>
      </c>
      <c r="H220" s="31">
        <v>75.739644970414204</v>
      </c>
      <c r="I220" s="31">
        <v>20.118343195266199</v>
      </c>
    </row>
    <row r="221" spans="1:9" x14ac:dyDescent="0.25">
      <c r="A221" t="s">
        <v>314</v>
      </c>
      <c r="B221" s="31">
        <v>210</v>
      </c>
      <c r="C221" s="31">
        <v>5</v>
      </c>
      <c r="D221" s="31">
        <v>161</v>
      </c>
      <c r="E221" s="31">
        <v>42</v>
      </c>
      <c r="F221" s="31">
        <v>2</v>
      </c>
      <c r="G221" s="31">
        <v>2.4038461538461502</v>
      </c>
      <c r="H221" s="31">
        <v>77.403846153846104</v>
      </c>
      <c r="I221" s="31">
        <v>20.192307692307601</v>
      </c>
    </row>
    <row r="222" spans="1:9" x14ac:dyDescent="0.25">
      <c r="A222" t="s">
        <v>315</v>
      </c>
      <c r="B222" s="31">
        <v>3648</v>
      </c>
      <c r="C222" s="31">
        <v>221</v>
      </c>
      <c r="D222" s="31">
        <v>2913</v>
      </c>
      <c r="E222" s="31">
        <v>510</v>
      </c>
      <c r="F222" s="31">
        <v>4</v>
      </c>
      <c r="G222" s="31">
        <v>6.0647639956092201</v>
      </c>
      <c r="H222" s="31">
        <v>79.939626783754093</v>
      </c>
      <c r="I222" s="31">
        <v>13.995609220636601</v>
      </c>
    </row>
    <row r="223" spans="1:9" x14ac:dyDescent="0.25">
      <c r="A223" t="s">
        <v>316</v>
      </c>
      <c r="B223" s="31">
        <v>199</v>
      </c>
      <c r="C223" s="31">
        <v>7</v>
      </c>
      <c r="D223" s="31">
        <v>158</v>
      </c>
      <c r="E223" s="31">
        <v>34</v>
      </c>
      <c r="F223" s="31" t="s">
        <v>1091</v>
      </c>
      <c r="G223" s="31">
        <v>3.5175879396984899</v>
      </c>
      <c r="H223" s="31">
        <v>79.396984924623098</v>
      </c>
      <c r="I223" s="31">
        <v>17.085427135678302</v>
      </c>
    </row>
    <row r="224" spans="1:9" x14ac:dyDescent="0.25">
      <c r="A224" t="s">
        <v>406</v>
      </c>
      <c r="B224" s="31">
        <v>103</v>
      </c>
      <c r="C224" s="31">
        <v>4</v>
      </c>
      <c r="D224" s="31">
        <v>89</v>
      </c>
      <c r="E224" s="31">
        <v>9</v>
      </c>
      <c r="F224" s="31">
        <v>1</v>
      </c>
      <c r="G224" s="31">
        <v>3.9215686274509798</v>
      </c>
      <c r="H224" s="31">
        <v>87.254901960784295</v>
      </c>
      <c r="I224" s="31">
        <v>8.8235294117646994</v>
      </c>
    </row>
    <row r="225" spans="1:9" x14ac:dyDescent="0.25">
      <c r="A225" t="s">
        <v>317</v>
      </c>
      <c r="B225" s="31">
        <v>51937</v>
      </c>
      <c r="C225" s="31">
        <v>2918</v>
      </c>
      <c r="D225" s="31">
        <v>41384</v>
      </c>
      <c r="E225" s="31">
        <v>7008</v>
      </c>
      <c r="F225" s="31">
        <v>627</v>
      </c>
      <c r="G225" s="31">
        <v>5.6870005846813401</v>
      </c>
      <c r="H225" s="31">
        <v>80.6548431105047</v>
      </c>
      <c r="I225" s="31">
        <v>13.658156304813801</v>
      </c>
    </row>
    <row r="226" spans="1:9" x14ac:dyDescent="0.25">
      <c r="A226" t="s">
        <v>318</v>
      </c>
      <c r="B226" s="31">
        <v>3107</v>
      </c>
      <c r="C226" s="31">
        <v>157</v>
      </c>
      <c r="D226" s="31">
        <v>2557</v>
      </c>
      <c r="E226" s="31">
        <v>391</v>
      </c>
      <c r="F226" s="31">
        <v>2</v>
      </c>
      <c r="G226" s="31">
        <v>5.0563607085346201</v>
      </c>
      <c r="H226" s="31">
        <v>82.351046698872693</v>
      </c>
      <c r="I226" s="31">
        <v>12.592592592592499</v>
      </c>
    </row>
    <row r="227" spans="1:9" x14ac:dyDescent="0.25">
      <c r="A227" t="s">
        <v>319</v>
      </c>
      <c r="B227" s="31">
        <v>901</v>
      </c>
      <c r="C227" s="31">
        <v>44</v>
      </c>
      <c r="D227" s="31">
        <v>736</v>
      </c>
      <c r="E227" s="31">
        <v>121</v>
      </c>
      <c r="F227" s="31" t="s">
        <v>1091</v>
      </c>
      <c r="G227" s="31">
        <v>4.8834628190898997</v>
      </c>
      <c r="H227" s="31">
        <v>81.687014428412795</v>
      </c>
      <c r="I227" s="31">
        <v>13.429522752497199</v>
      </c>
    </row>
    <row r="228" spans="1:9" x14ac:dyDescent="0.25">
      <c r="A228" t="s">
        <v>320</v>
      </c>
      <c r="B228" s="31">
        <v>1152</v>
      </c>
      <c r="C228" s="31">
        <v>43</v>
      </c>
      <c r="D228" s="31">
        <v>963</v>
      </c>
      <c r="E228" s="31">
        <v>146</v>
      </c>
      <c r="F228" s="31" t="s">
        <v>1091</v>
      </c>
      <c r="G228" s="31">
        <v>3.73263888888888</v>
      </c>
      <c r="H228" s="31">
        <v>83.59375</v>
      </c>
      <c r="I228" s="31">
        <v>12.6736111111111</v>
      </c>
    </row>
    <row r="229" spans="1:9" x14ac:dyDescent="0.25">
      <c r="A229" t="s">
        <v>321</v>
      </c>
      <c r="B229" s="31">
        <v>3424</v>
      </c>
      <c r="C229" s="31">
        <v>227</v>
      </c>
      <c r="D229" s="31">
        <v>2741</v>
      </c>
      <c r="E229" s="31">
        <v>451</v>
      </c>
      <c r="F229" s="31">
        <v>5</v>
      </c>
      <c r="G229" s="31">
        <v>6.6393682363264102</v>
      </c>
      <c r="H229" s="31">
        <v>80.169640245685798</v>
      </c>
      <c r="I229" s="31">
        <v>13.190991517987699</v>
      </c>
    </row>
    <row r="230" spans="1:9" x14ac:dyDescent="0.25">
      <c r="A230" t="s">
        <v>322</v>
      </c>
      <c r="B230" s="31">
        <v>2706</v>
      </c>
      <c r="C230" s="31">
        <v>103</v>
      </c>
      <c r="D230" s="31">
        <v>2212</v>
      </c>
      <c r="E230" s="31">
        <v>388</v>
      </c>
      <c r="F230" s="31">
        <v>3</v>
      </c>
      <c r="G230" s="31">
        <v>3.81058083610802</v>
      </c>
      <c r="H230" s="31">
        <v>81.834998150203404</v>
      </c>
      <c r="I230" s="31">
        <v>14.3544210136884</v>
      </c>
    </row>
    <row r="231" spans="1:9" x14ac:dyDescent="0.25">
      <c r="A231" t="s">
        <v>323</v>
      </c>
      <c r="B231" s="31">
        <v>5768</v>
      </c>
      <c r="C231" s="31">
        <v>247</v>
      </c>
      <c r="D231" s="31">
        <v>4696</v>
      </c>
      <c r="E231" s="31">
        <v>820</v>
      </c>
      <c r="F231" s="31">
        <v>5</v>
      </c>
      <c r="G231" s="31">
        <v>4.2859621724796098</v>
      </c>
      <c r="H231" s="31">
        <v>81.485337497830898</v>
      </c>
      <c r="I231" s="31">
        <v>14.2287003296893</v>
      </c>
    </row>
    <row r="232" spans="1:9" x14ac:dyDescent="0.25">
      <c r="A232" t="s">
        <v>324</v>
      </c>
      <c r="B232" s="31">
        <v>11607</v>
      </c>
      <c r="C232" s="31">
        <v>589</v>
      </c>
      <c r="D232" s="31">
        <v>9432</v>
      </c>
      <c r="E232" s="31">
        <v>1540</v>
      </c>
      <c r="F232" s="31">
        <v>46</v>
      </c>
      <c r="G232" s="31">
        <v>5.0947149900527604</v>
      </c>
      <c r="H232" s="31">
        <v>81.584638007092806</v>
      </c>
      <c r="I232" s="31">
        <v>13.3206470028544</v>
      </c>
    </row>
    <row r="233" spans="1:9" x14ac:dyDescent="0.25">
      <c r="A233" t="s">
        <v>325</v>
      </c>
      <c r="B233" s="31">
        <v>2549</v>
      </c>
      <c r="C233" s="31">
        <v>100</v>
      </c>
      <c r="D233" s="31">
        <v>2042</v>
      </c>
      <c r="E233" s="31">
        <v>393</v>
      </c>
      <c r="F233" s="31">
        <v>14</v>
      </c>
      <c r="G233" s="31">
        <v>3.9447731755423998</v>
      </c>
      <c r="H233" s="31">
        <v>80.552268244575899</v>
      </c>
      <c r="I233" s="31">
        <v>15.5029585798816</v>
      </c>
    </row>
    <row r="234" spans="1:9" x14ac:dyDescent="0.25">
      <c r="A234" t="s">
        <v>326</v>
      </c>
      <c r="B234" s="31">
        <v>6471</v>
      </c>
      <c r="C234" s="31">
        <v>368</v>
      </c>
      <c r="D234" s="31">
        <v>5167</v>
      </c>
      <c r="E234" s="31">
        <v>911</v>
      </c>
      <c r="F234" s="31">
        <v>25</v>
      </c>
      <c r="G234" s="31">
        <v>5.7089668011169703</v>
      </c>
      <c r="H234" s="31">
        <v>80.158237666770006</v>
      </c>
      <c r="I234" s="31">
        <v>14.132795532112899</v>
      </c>
    </row>
    <row r="235" spans="1:9" x14ac:dyDescent="0.25">
      <c r="A235" t="s">
        <v>327</v>
      </c>
      <c r="B235" s="31">
        <v>8648</v>
      </c>
      <c r="C235" s="31">
        <v>529</v>
      </c>
      <c r="D235" s="31">
        <v>6947</v>
      </c>
      <c r="E235" s="31">
        <v>1135</v>
      </c>
      <c r="F235" s="31">
        <v>37</v>
      </c>
      <c r="G235" s="31">
        <v>6.1433050749041902</v>
      </c>
      <c r="H235" s="31">
        <v>80.675879688770095</v>
      </c>
      <c r="I235" s="31">
        <v>13.1808152363256</v>
      </c>
    </row>
    <row r="236" spans="1:9" x14ac:dyDescent="0.25">
      <c r="A236" t="s">
        <v>328</v>
      </c>
      <c r="B236" s="31">
        <v>177</v>
      </c>
      <c r="C236" s="31">
        <v>7</v>
      </c>
      <c r="D236" s="31">
        <v>130</v>
      </c>
      <c r="E236" s="31">
        <v>40</v>
      </c>
      <c r="F236" s="31" t="s">
        <v>1091</v>
      </c>
      <c r="G236" s="31">
        <v>3.9548022598869998</v>
      </c>
      <c r="H236" s="31">
        <v>73.446327683615806</v>
      </c>
      <c r="I236" s="31">
        <v>22.598870056497098</v>
      </c>
    </row>
    <row r="237" spans="1:9" x14ac:dyDescent="0.25">
      <c r="A237" t="s">
        <v>329</v>
      </c>
      <c r="B237" s="31">
        <v>207</v>
      </c>
      <c r="C237" s="31">
        <v>7</v>
      </c>
      <c r="D237" s="31">
        <v>162</v>
      </c>
      <c r="E237" s="31">
        <v>38</v>
      </c>
      <c r="F237" s="31" t="s">
        <v>1091</v>
      </c>
      <c r="G237" s="31">
        <v>3.3816425120772902</v>
      </c>
      <c r="H237" s="31">
        <v>78.260869565217305</v>
      </c>
      <c r="I237" s="31">
        <v>18.3574879227053</v>
      </c>
    </row>
    <row r="238" spans="1:9" x14ac:dyDescent="0.25">
      <c r="A238" t="s">
        <v>330</v>
      </c>
      <c r="B238" s="31">
        <v>3517</v>
      </c>
      <c r="C238" s="31">
        <v>174</v>
      </c>
      <c r="D238" s="31">
        <v>2823</v>
      </c>
      <c r="E238" s="31">
        <v>507</v>
      </c>
      <c r="F238" s="31">
        <v>13</v>
      </c>
      <c r="G238" s="31">
        <v>4.9657534246575299</v>
      </c>
      <c r="H238" s="31">
        <v>80.565068493150605</v>
      </c>
      <c r="I238" s="31">
        <v>14.4691780821917</v>
      </c>
    </row>
    <row r="239" spans="1:9" x14ac:dyDescent="0.25">
      <c r="A239" t="s">
        <v>331</v>
      </c>
      <c r="B239" s="31">
        <v>205</v>
      </c>
      <c r="C239" s="31">
        <v>6</v>
      </c>
      <c r="D239" s="31">
        <v>160</v>
      </c>
      <c r="E239" s="31">
        <v>38</v>
      </c>
      <c r="F239" s="31">
        <v>1</v>
      </c>
      <c r="G239" s="31">
        <v>2.9411764705882302</v>
      </c>
      <c r="H239" s="31">
        <v>78.431372549019599</v>
      </c>
      <c r="I239" s="31">
        <v>18.627450980392101</v>
      </c>
    </row>
    <row r="240" spans="1:9" x14ac:dyDescent="0.25">
      <c r="A240" t="s">
        <v>407</v>
      </c>
      <c r="B240" s="31">
        <v>120</v>
      </c>
      <c r="C240" s="31">
        <v>9</v>
      </c>
      <c r="D240" s="31">
        <v>99</v>
      </c>
      <c r="E240" s="31">
        <v>11</v>
      </c>
      <c r="F240" s="31">
        <v>1</v>
      </c>
      <c r="G240" s="31">
        <v>7.5630252100840298</v>
      </c>
      <c r="H240" s="31">
        <v>83.193277310924302</v>
      </c>
      <c r="I240" s="31">
        <v>9.2436974789915904</v>
      </c>
    </row>
    <row r="241" spans="1:9" x14ac:dyDescent="0.25">
      <c r="A241" t="s">
        <v>332</v>
      </c>
      <c r="B241" s="31">
        <v>50559</v>
      </c>
      <c r="C241" s="31">
        <v>2610</v>
      </c>
      <c r="D241" s="31">
        <v>40867</v>
      </c>
      <c r="E241" s="31">
        <v>6930</v>
      </c>
      <c r="F241" s="31">
        <v>152</v>
      </c>
      <c r="G241" s="31">
        <v>5.1778522824210897</v>
      </c>
      <c r="H241" s="31">
        <v>81.074057174598707</v>
      </c>
      <c r="I241" s="31">
        <v>13.748090542980099</v>
      </c>
    </row>
    <row r="242" spans="1:9" x14ac:dyDescent="0.25">
      <c r="A242" t="s">
        <v>333</v>
      </c>
      <c r="B242" s="31">
        <v>3175</v>
      </c>
      <c r="C242" s="31">
        <v>168</v>
      </c>
      <c r="D242" s="31">
        <v>2542</v>
      </c>
      <c r="E242" s="31">
        <v>462</v>
      </c>
      <c r="F242" s="31">
        <v>3</v>
      </c>
      <c r="G242" s="31">
        <v>5.2963430012610297</v>
      </c>
      <c r="H242" s="31">
        <v>80.138713745271104</v>
      </c>
      <c r="I242" s="31">
        <v>14.564943253467799</v>
      </c>
    </row>
    <row r="243" spans="1:9" x14ac:dyDescent="0.25">
      <c r="A243" t="s">
        <v>334</v>
      </c>
      <c r="B243" s="31">
        <v>832</v>
      </c>
      <c r="C243" s="31">
        <v>45</v>
      </c>
      <c r="D243" s="31">
        <v>656</v>
      </c>
      <c r="E243" s="31">
        <v>130</v>
      </c>
      <c r="F243" s="31">
        <v>1</v>
      </c>
      <c r="G243" s="31">
        <v>5.4151624548736397</v>
      </c>
      <c r="H243" s="31">
        <v>78.941034897713607</v>
      </c>
      <c r="I243" s="31">
        <v>15.6438026474127</v>
      </c>
    </row>
    <row r="244" spans="1:9" x14ac:dyDescent="0.25">
      <c r="A244" t="s">
        <v>335</v>
      </c>
      <c r="B244" s="31">
        <v>1125</v>
      </c>
      <c r="C244" s="31">
        <v>44</v>
      </c>
      <c r="D244" s="31">
        <v>904</v>
      </c>
      <c r="E244" s="31">
        <v>176</v>
      </c>
      <c r="F244" s="31">
        <v>1</v>
      </c>
      <c r="G244" s="31">
        <v>3.9145907473309598</v>
      </c>
      <c r="H244" s="31">
        <v>80.427046263345105</v>
      </c>
      <c r="I244" s="31">
        <v>15.6583629893238</v>
      </c>
    </row>
    <row r="245" spans="1:9" x14ac:dyDescent="0.25">
      <c r="A245" t="s">
        <v>336</v>
      </c>
      <c r="B245" s="31">
        <v>3197</v>
      </c>
      <c r="C245" s="31">
        <v>187</v>
      </c>
      <c r="D245" s="31">
        <v>2565</v>
      </c>
      <c r="E245" s="31">
        <v>439</v>
      </c>
      <c r="F245" s="31">
        <v>6</v>
      </c>
      <c r="G245" s="31">
        <v>5.8602319022250002</v>
      </c>
      <c r="H245" s="31">
        <v>80.382325289877699</v>
      </c>
      <c r="I245" s="31">
        <v>13.757442807897201</v>
      </c>
    </row>
    <row r="246" spans="1:9" x14ac:dyDescent="0.25">
      <c r="A246" t="s">
        <v>337</v>
      </c>
      <c r="B246" s="31">
        <v>2557</v>
      </c>
      <c r="C246" s="31">
        <v>97</v>
      </c>
      <c r="D246" s="31">
        <v>2067</v>
      </c>
      <c r="E246" s="31">
        <v>392</v>
      </c>
      <c r="F246" s="31">
        <v>1</v>
      </c>
      <c r="G246" s="31">
        <v>3.79499217527386</v>
      </c>
      <c r="H246" s="31">
        <v>80.868544600938904</v>
      </c>
      <c r="I246" s="31">
        <v>15.336463223787099</v>
      </c>
    </row>
    <row r="247" spans="1:9" x14ac:dyDescent="0.25">
      <c r="A247" t="s">
        <v>338</v>
      </c>
      <c r="B247" s="31">
        <v>5361</v>
      </c>
      <c r="C247" s="31">
        <v>231</v>
      </c>
      <c r="D247" s="31">
        <v>4384</v>
      </c>
      <c r="E247" s="31">
        <v>739</v>
      </c>
      <c r="F247" s="31">
        <v>7</v>
      </c>
      <c r="G247" s="31">
        <v>4.3145311916324198</v>
      </c>
      <c r="H247" s="31">
        <v>81.882704519984998</v>
      </c>
      <c r="I247" s="31">
        <v>13.8027642883825</v>
      </c>
    </row>
    <row r="248" spans="1:9" x14ac:dyDescent="0.25">
      <c r="A248" t="s">
        <v>339</v>
      </c>
      <c r="B248" s="31">
        <v>11155</v>
      </c>
      <c r="C248" s="31">
        <v>634</v>
      </c>
      <c r="D248" s="31">
        <v>9054</v>
      </c>
      <c r="E248" s="31">
        <v>1446</v>
      </c>
      <c r="F248" s="31">
        <v>21</v>
      </c>
      <c r="G248" s="31">
        <v>5.6942698042033397</v>
      </c>
      <c r="H248" s="31">
        <v>81.318483923118293</v>
      </c>
      <c r="I248" s="31">
        <v>12.987246272678201</v>
      </c>
    </row>
    <row r="249" spans="1:9" x14ac:dyDescent="0.25">
      <c r="A249" t="s">
        <v>340</v>
      </c>
      <c r="B249" s="31">
        <v>2530</v>
      </c>
      <c r="C249" s="31">
        <v>116</v>
      </c>
      <c r="D249" s="31">
        <v>2035</v>
      </c>
      <c r="E249" s="31">
        <v>378</v>
      </c>
      <c r="F249" s="31">
        <v>1</v>
      </c>
      <c r="G249" s="31">
        <v>4.5867931988928401</v>
      </c>
      <c r="H249" s="31">
        <v>80.466587584025305</v>
      </c>
      <c r="I249" s="31">
        <v>14.9466192170818</v>
      </c>
    </row>
    <row r="250" spans="1:9" x14ac:dyDescent="0.25">
      <c r="A250" t="s">
        <v>341</v>
      </c>
      <c r="B250" s="31">
        <v>6368</v>
      </c>
      <c r="C250" s="31">
        <v>340</v>
      </c>
      <c r="D250" s="31">
        <v>5135</v>
      </c>
      <c r="E250" s="31">
        <v>879</v>
      </c>
      <c r="F250" s="31">
        <v>14</v>
      </c>
      <c r="G250" s="31">
        <v>5.3509600251809797</v>
      </c>
      <c r="H250" s="31">
        <v>80.815234497953995</v>
      </c>
      <c r="I250" s="31">
        <v>13.833805476864899</v>
      </c>
    </row>
    <row r="251" spans="1:9" x14ac:dyDescent="0.25">
      <c r="A251" t="s">
        <v>342</v>
      </c>
      <c r="B251" s="31">
        <v>8174</v>
      </c>
      <c r="C251" s="31">
        <v>448</v>
      </c>
      <c r="D251" s="31">
        <v>6626</v>
      </c>
      <c r="E251" s="31">
        <v>1060</v>
      </c>
      <c r="F251" s="31">
        <v>40</v>
      </c>
      <c r="G251" s="31">
        <v>5.5077452667814102</v>
      </c>
      <c r="H251" s="31">
        <v>81.460536021637495</v>
      </c>
      <c r="I251" s="31">
        <v>13.031718711581</v>
      </c>
    </row>
    <row r="252" spans="1:9" x14ac:dyDescent="0.25">
      <c r="A252" t="s">
        <v>343</v>
      </c>
      <c r="B252" s="31">
        <v>181</v>
      </c>
      <c r="C252" s="31">
        <v>4</v>
      </c>
      <c r="D252" s="31">
        <v>136</v>
      </c>
      <c r="E252" s="31">
        <v>41</v>
      </c>
      <c r="F252" s="31" t="s">
        <v>1091</v>
      </c>
      <c r="G252" s="31">
        <v>2.2099447513812098</v>
      </c>
      <c r="H252" s="31">
        <v>75.138121546961301</v>
      </c>
      <c r="I252" s="31">
        <v>22.651933701657399</v>
      </c>
    </row>
    <row r="253" spans="1:9" x14ac:dyDescent="0.25">
      <c r="A253" t="s">
        <v>344</v>
      </c>
      <c r="B253" s="31">
        <v>188</v>
      </c>
      <c r="C253" s="31">
        <v>6</v>
      </c>
      <c r="D253" s="31">
        <v>128</v>
      </c>
      <c r="E253" s="31">
        <v>54</v>
      </c>
      <c r="F253" s="31" t="s">
        <v>1091</v>
      </c>
      <c r="G253" s="31">
        <v>3.1914893617021201</v>
      </c>
      <c r="H253" s="31">
        <v>68.085106382978694</v>
      </c>
      <c r="I253" s="31">
        <v>28.7234042553191</v>
      </c>
    </row>
    <row r="254" spans="1:9" x14ac:dyDescent="0.25">
      <c r="A254" t="s">
        <v>345</v>
      </c>
      <c r="B254" s="31">
        <v>3497</v>
      </c>
      <c r="C254" s="31">
        <v>214</v>
      </c>
      <c r="D254" s="31">
        <v>2771</v>
      </c>
      <c r="E254" s="31">
        <v>493</v>
      </c>
      <c r="F254" s="31">
        <v>19</v>
      </c>
      <c r="G254" s="31">
        <v>6.1529614721104</v>
      </c>
      <c r="H254" s="31">
        <v>79.672225416906201</v>
      </c>
      <c r="I254" s="31">
        <v>14.174813110983299</v>
      </c>
    </row>
    <row r="255" spans="1:9" x14ac:dyDescent="0.25">
      <c r="A255" t="s">
        <v>346</v>
      </c>
      <c r="B255" s="31">
        <v>198</v>
      </c>
      <c r="C255" s="31">
        <v>8</v>
      </c>
      <c r="D255" s="31">
        <v>159</v>
      </c>
      <c r="E255" s="31">
        <v>31</v>
      </c>
      <c r="F255" s="31" t="s">
        <v>1091</v>
      </c>
      <c r="G255" s="31">
        <v>4.0404040404040398</v>
      </c>
      <c r="H255" s="31">
        <v>80.303030303030297</v>
      </c>
      <c r="I255" s="31">
        <v>15.656565656565601</v>
      </c>
    </row>
    <row r="256" spans="1:9" x14ac:dyDescent="0.25">
      <c r="A256" t="s">
        <v>348</v>
      </c>
      <c r="B256" s="31">
        <v>110</v>
      </c>
      <c r="C256" s="31">
        <v>9</v>
      </c>
      <c r="D256" s="31">
        <v>87</v>
      </c>
      <c r="E256" s="31">
        <v>13</v>
      </c>
      <c r="F256" s="31">
        <v>1</v>
      </c>
      <c r="G256" s="31">
        <v>8.2568807339449499</v>
      </c>
      <c r="H256" s="31">
        <v>79.816513761467803</v>
      </c>
      <c r="I256" s="31">
        <v>11.9266055045871</v>
      </c>
    </row>
    <row r="257" spans="1:9" x14ac:dyDescent="0.25">
      <c r="A257" t="s">
        <v>347</v>
      </c>
      <c r="B257" s="31">
        <v>48648</v>
      </c>
      <c r="C257" s="31">
        <v>2551</v>
      </c>
      <c r="D257" s="31">
        <v>39249</v>
      </c>
      <c r="E257" s="31">
        <v>6733</v>
      </c>
      <c r="F257" s="31">
        <v>115</v>
      </c>
      <c r="G257" s="31">
        <v>5.2562174190756803</v>
      </c>
      <c r="H257" s="31">
        <v>80.870747738652</v>
      </c>
      <c r="I257" s="31">
        <v>13.873034842272199</v>
      </c>
    </row>
    <row r="258" spans="1:9" x14ac:dyDescent="0.25">
      <c r="A258" t="s">
        <v>349</v>
      </c>
      <c r="B258" s="31">
        <v>2883</v>
      </c>
      <c r="C258" s="31">
        <v>136</v>
      </c>
      <c r="D258" s="31">
        <v>2308</v>
      </c>
      <c r="E258" s="31">
        <v>437</v>
      </c>
      <c r="F258" s="31">
        <v>2</v>
      </c>
      <c r="G258" s="31">
        <v>4.7205831308573396</v>
      </c>
      <c r="H258" s="31">
        <v>80.111072544255407</v>
      </c>
      <c r="I258" s="31">
        <v>15.1683443248871</v>
      </c>
    </row>
    <row r="259" spans="1:9" x14ac:dyDescent="0.25">
      <c r="A259" t="s">
        <v>350</v>
      </c>
      <c r="B259" s="31">
        <v>774</v>
      </c>
      <c r="C259" s="31">
        <v>52</v>
      </c>
      <c r="D259" s="31">
        <v>598</v>
      </c>
      <c r="E259" s="31">
        <v>123</v>
      </c>
      <c r="F259" s="31">
        <v>1</v>
      </c>
      <c r="G259" s="31">
        <v>6.7270375161707596</v>
      </c>
      <c r="H259" s="31">
        <v>77.360931435963707</v>
      </c>
      <c r="I259" s="31">
        <v>15.912031047865399</v>
      </c>
    </row>
    <row r="260" spans="1:9" x14ac:dyDescent="0.25">
      <c r="A260" t="s">
        <v>351</v>
      </c>
      <c r="B260" s="31">
        <v>1110</v>
      </c>
      <c r="C260" s="31">
        <v>47</v>
      </c>
      <c r="D260" s="31">
        <v>885</v>
      </c>
      <c r="E260" s="31">
        <v>178</v>
      </c>
      <c r="F260" s="31" t="s">
        <v>1091</v>
      </c>
      <c r="G260" s="31">
        <v>4.2342342342342301</v>
      </c>
      <c r="H260" s="31">
        <v>79.729729729729698</v>
      </c>
      <c r="I260" s="31">
        <v>16.036036036035998</v>
      </c>
    </row>
    <row r="261" spans="1:9" x14ac:dyDescent="0.25">
      <c r="A261" t="s">
        <v>352</v>
      </c>
      <c r="B261" s="31">
        <v>2999</v>
      </c>
      <c r="C261" s="31">
        <v>189</v>
      </c>
      <c r="D261" s="31">
        <v>2389</v>
      </c>
      <c r="E261" s="31">
        <v>416</v>
      </c>
      <c r="F261" s="31">
        <v>5</v>
      </c>
      <c r="G261" s="31">
        <v>6.3126252505010001</v>
      </c>
      <c r="H261" s="31">
        <v>79.792919171676601</v>
      </c>
      <c r="I261" s="31">
        <v>13.894455577822299</v>
      </c>
    </row>
    <row r="262" spans="1:9" x14ac:dyDescent="0.25">
      <c r="A262" t="s">
        <v>353</v>
      </c>
      <c r="B262" s="31">
        <v>2583</v>
      </c>
      <c r="C262" s="31">
        <v>120</v>
      </c>
      <c r="D262" s="31">
        <v>2038</v>
      </c>
      <c r="E262" s="31">
        <v>423</v>
      </c>
      <c r="F262" s="31">
        <v>2</v>
      </c>
      <c r="G262" s="31">
        <v>4.6493607129019701</v>
      </c>
      <c r="H262" s="31">
        <v>78.961642774118502</v>
      </c>
      <c r="I262" s="31">
        <v>16.3889965129794</v>
      </c>
    </row>
    <row r="263" spans="1:9" x14ac:dyDescent="0.25">
      <c r="A263" t="s">
        <v>354</v>
      </c>
      <c r="B263" s="31">
        <v>4899</v>
      </c>
      <c r="C263" s="31">
        <v>207</v>
      </c>
      <c r="D263" s="31">
        <v>3983</v>
      </c>
      <c r="E263" s="31">
        <v>706</v>
      </c>
      <c r="F263" s="31">
        <v>3</v>
      </c>
      <c r="G263" s="31">
        <v>4.2279411764705799</v>
      </c>
      <c r="H263" s="31">
        <v>81.352124183006495</v>
      </c>
      <c r="I263" s="31">
        <v>14.419934640522801</v>
      </c>
    </row>
    <row r="264" spans="1:9" x14ac:dyDescent="0.25">
      <c r="A264" t="s">
        <v>355</v>
      </c>
      <c r="B264" s="31">
        <v>10531</v>
      </c>
      <c r="C264" s="31">
        <v>540</v>
      </c>
      <c r="D264" s="31">
        <v>8560</v>
      </c>
      <c r="E264" s="31">
        <v>1422</v>
      </c>
      <c r="F264" s="31">
        <v>9</v>
      </c>
      <c r="G264" s="31">
        <v>5.1321041627066997</v>
      </c>
      <c r="H264" s="31">
        <v>81.353354875498894</v>
      </c>
      <c r="I264" s="31">
        <v>13.5145409617943</v>
      </c>
    </row>
    <row r="265" spans="1:9" x14ac:dyDescent="0.25">
      <c r="A265" t="s">
        <v>356</v>
      </c>
      <c r="B265" s="31">
        <v>2394</v>
      </c>
      <c r="C265" s="31">
        <v>77</v>
      </c>
      <c r="D265" s="31">
        <v>1927</v>
      </c>
      <c r="E265" s="31">
        <v>384</v>
      </c>
      <c r="F265" s="31">
        <v>6</v>
      </c>
      <c r="G265" s="31">
        <v>3.22445561139028</v>
      </c>
      <c r="H265" s="31">
        <v>80.695142378559396</v>
      </c>
      <c r="I265" s="31">
        <v>16.0804020100502</v>
      </c>
    </row>
    <row r="266" spans="1:9" x14ac:dyDescent="0.25">
      <c r="A266" t="s">
        <v>357</v>
      </c>
      <c r="B266" s="31">
        <v>6147</v>
      </c>
      <c r="C266" s="31">
        <v>340</v>
      </c>
      <c r="D266" s="31">
        <v>4904</v>
      </c>
      <c r="E266" s="31">
        <v>894</v>
      </c>
      <c r="F266" s="31">
        <v>9</v>
      </c>
      <c r="G266" s="31">
        <v>5.5392636037797303</v>
      </c>
      <c r="H266" s="31">
        <v>79.895731508634697</v>
      </c>
      <c r="I266" s="31">
        <v>14.5650048875855</v>
      </c>
    </row>
    <row r="267" spans="1:9" x14ac:dyDescent="0.25">
      <c r="A267" t="s">
        <v>358</v>
      </c>
      <c r="B267" s="31">
        <v>8012</v>
      </c>
      <c r="C267" s="31">
        <v>411</v>
      </c>
      <c r="D267" s="31">
        <v>6420</v>
      </c>
      <c r="E267" s="31">
        <v>1149</v>
      </c>
      <c r="F267" s="31">
        <v>32</v>
      </c>
      <c r="G267" s="31">
        <v>5.1503759398496198</v>
      </c>
      <c r="H267" s="31">
        <v>80.451127819548802</v>
      </c>
      <c r="I267" s="31">
        <v>14.398496240601499</v>
      </c>
    </row>
    <row r="268" spans="1:9" x14ac:dyDescent="0.25">
      <c r="A268" t="s">
        <v>359</v>
      </c>
      <c r="B268" s="31">
        <v>168</v>
      </c>
      <c r="C268" s="31">
        <v>3</v>
      </c>
      <c r="D268" s="31">
        <v>131</v>
      </c>
      <c r="E268" s="31">
        <v>34</v>
      </c>
      <c r="F268" s="31" t="s">
        <v>1091</v>
      </c>
      <c r="G268" s="31">
        <v>1.78571428571428</v>
      </c>
      <c r="H268" s="31">
        <v>77.976190476190396</v>
      </c>
      <c r="I268" s="31">
        <v>20.238095238095202</v>
      </c>
    </row>
    <row r="269" spans="1:9" x14ac:dyDescent="0.25">
      <c r="A269" t="s">
        <v>360</v>
      </c>
      <c r="B269" s="31">
        <v>180</v>
      </c>
      <c r="C269" s="31">
        <v>6</v>
      </c>
      <c r="D269" s="31">
        <v>137</v>
      </c>
      <c r="E269" s="31">
        <v>37</v>
      </c>
      <c r="F269" s="31" t="s">
        <v>1091</v>
      </c>
      <c r="G269" s="31">
        <v>3.3333333333333299</v>
      </c>
      <c r="H269" s="31">
        <v>76.1111111111111</v>
      </c>
      <c r="I269" s="31">
        <v>20.5555555555555</v>
      </c>
    </row>
    <row r="270" spans="1:9" x14ac:dyDescent="0.25">
      <c r="A270" t="s">
        <v>361</v>
      </c>
      <c r="B270" s="31">
        <v>3250</v>
      </c>
      <c r="C270" s="31">
        <v>148</v>
      </c>
      <c r="D270" s="31">
        <v>2590</v>
      </c>
      <c r="E270" s="31">
        <v>500</v>
      </c>
      <c r="F270" s="31">
        <v>12</v>
      </c>
      <c r="G270" s="31">
        <v>4.5707226683137696</v>
      </c>
      <c r="H270" s="31">
        <v>79.987646695490994</v>
      </c>
      <c r="I270" s="31">
        <v>15.4416306361951</v>
      </c>
    </row>
    <row r="271" spans="1:9" x14ac:dyDescent="0.25">
      <c r="A271" t="s">
        <v>362</v>
      </c>
      <c r="B271" s="31">
        <v>164</v>
      </c>
      <c r="C271" s="31">
        <v>5</v>
      </c>
      <c r="D271" s="31">
        <v>129</v>
      </c>
      <c r="E271" s="31">
        <v>30</v>
      </c>
      <c r="F271" s="31" t="s">
        <v>1091</v>
      </c>
      <c r="G271" s="31">
        <v>3.0487804878048701</v>
      </c>
      <c r="H271" s="31">
        <v>78.658536585365795</v>
      </c>
      <c r="I271" s="31">
        <v>18.292682926829201</v>
      </c>
    </row>
    <row r="272" spans="1:9" x14ac:dyDescent="0.25">
      <c r="A272" t="s">
        <v>364</v>
      </c>
      <c r="B272" s="31">
        <v>94</v>
      </c>
      <c r="C272" s="31">
        <v>3</v>
      </c>
      <c r="D272" s="31">
        <v>71</v>
      </c>
      <c r="E272" s="31">
        <v>19</v>
      </c>
      <c r="F272" s="31">
        <v>1</v>
      </c>
      <c r="G272" s="31">
        <v>3.2258064516128999</v>
      </c>
      <c r="H272" s="31">
        <v>76.344086021505305</v>
      </c>
      <c r="I272" s="31">
        <v>20.430107526881699</v>
      </c>
    </row>
    <row r="273" spans="1:9" x14ac:dyDescent="0.25">
      <c r="A273" t="s">
        <v>363</v>
      </c>
      <c r="B273" s="31">
        <v>46188</v>
      </c>
      <c r="C273" s="31">
        <v>2284</v>
      </c>
      <c r="D273" s="31">
        <v>37070</v>
      </c>
      <c r="E273" s="31">
        <v>6752</v>
      </c>
      <c r="F273" s="31">
        <v>82</v>
      </c>
      <c r="G273" s="31">
        <v>4.9538021081854797</v>
      </c>
      <c r="H273" s="31">
        <v>80.401683078124293</v>
      </c>
      <c r="I273" s="31">
        <v>14.644514813690099</v>
      </c>
    </row>
    <row r="274" spans="1:9" x14ac:dyDescent="0.25">
      <c r="A274" t="s">
        <v>365</v>
      </c>
      <c r="B274" s="31">
        <v>2996</v>
      </c>
      <c r="C274" s="31">
        <v>132</v>
      </c>
      <c r="D274" s="31">
        <v>2390</v>
      </c>
      <c r="E274" s="31">
        <v>473</v>
      </c>
      <c r="F274" s="31">
        <v>1</v>
      </c>
      <c r="G274" s="31">
        <v>4.4073455759599298</v>
      </c>
      <c r="H274" s="31">
        <v>79.799666110183594</v>
      </c>
      <c r="I274" s="31">
        <v>15.7929883138564</v>
      </c>
    </row>
    <row r="275" spans="1:9" x14ac:dyDescent="0.25">
      <c r="A275" t="s">
        <v>366</v>
      </c>
      <c r="B275" s="31">
        <v>808</v>
      </c>
      <c r="C275" s="31">
        <v>40</v>
      </c>
      <c r="D275" s="31">
        <v>648</v>
      </c>
      <c r="E275" s="31">
        <v>116</v>
      </c>
      <c r="F275" s="31">
        <v>4</v>
      </c>
      <c r="G275" s="31">
        <v>4.9751243781094496</v>
      </c>
      <c r="H275" s="31">
        <v>80.597014925373102</v>
      </c>
      <c r="I275" s="31">
        <v>14.427860696517399</v>
      </c>
    </row>
    <row r="276" spans="1:9" x14ac:dyDescent="0.25">
      <c r="A276" t="s">
        <v>367</v>
      </c>
      <c r="B276" s="31">
        <v>1095</v>
      </c>
      <c r="C276" s="31">
        <v>38</v>
      </c>
      <c r="D276" s="31">
        <v>871</v>
      </c>
      <c r="E276" s="31">
        <v>184</v>
      </c>
      <c r="F276" s="31">
        <v>2</v>
      </c>
      <c r="G276" s="31">
        <v>3.4766697163769398</v>
      </c>
      <c r="H276" s="31">
        <v>79.688929551692596</v>
      </c>
      <c r="I276" s="31">
        <v>16.834400731930401</v>
      </c>
    </row>
    <row r="277" spans="1:9" x14ac:dyDescent="0.25">
      <c r="A277" t="s">
        <v>368</v>
      </c>
      <c r="B277" s="31">
        <v>2991</v>
      </c>
      <c r="C277" s="31">
        <v>150</v>
      </c>
      <c r="D277" s="31">
        <v>2393</v>
      </c>
      <c r="E277" s="31">
        <v>441</v>
      </c>
      <c r="F277" s="31">
        <v>7</v>
      </c>
      <c r="G277" s="31">
        <v>5.0268096514745304</v>
      </c>
      <c r="H277" s="31">
        <v>80.194369973190305</v>
      </c>
      <c r="I277" s="31">
        <v>14.7788203753351</v>
      </c>
    </row>
    <row r="278" spans="1:9" x14ac:dyDescent="0.25">
      <c r="A278" t="s">
        <v>369</v>
      </c>
      <c r="B278" s="31">
        <v>2573</v>
      </c>
      <c r="C278" s="31">
        <v>110</v>
      </c>
      <c r="D278" s="31">
        <v>2046</v>
      </c>
      <c r="E278" s="31">
        <v>415</v>
      </c>
      <c r="F278" s="31">
        <v>2</v>
      </c>
      <c r="G278" s="31">
        <v>4.2784908595877003</v>
      </c>
      <c r="H278" s="31">
        <v>79.579929988331301</v>
      </c>
      <c r="I278" s="31">
        <v>16.141579152080901</v>
      </c>
    </row>
    <row r="279" spans="1:9" x14ac:dyDescent="0.25">
      <c r="A279" t="s">
        <v>370</v>
      </c>
      <c r="B279" s="31">
        <v>5111</v>
      </c>
      <c r="C279" s="31">
        <v>211</v>
      </c>
      <c r="D279" s="31">
        <v>4079</v>
      </c>
      <c r="E279" s="31">
        <v>814</v>
      </c>
      <c r="F279" s="31">
        <v>7</v>
      </c>
      <c r="G279" s="31">
        <v>4.1340125391849503</v>
      </c>
      <c r="H279" s="31">
        <v>79.917711598745996</v>
      </c>
      <c r="I279" s="31">
        <v>15.9482758620689</v>
      </c>
    </row>
    <row r="280" spans="1:9" x14ac:dyDescent="0.25">
      <c r="A280" t="s">
        <v>371</v>
      </c>
      <c r="B280" s="31">
        <v>10868</v>
      </c>
      <c r="C280" s="31">
        <v>517</v>
      </c>
      <c r="D280" s="31">
        <v>8861</v>
      </c>
      <c r="E280" s="31">
        <v>1476</v>
      </c>
      <c r="F280" s="31">
        <v>14</v>
      </c>
      <c r="G280" s="31">
        <v>4.7632209323751598</v>
      </c>
      <c r="H280" s="31">
        <v>81.638105767458995</v>
      </c>
      <c r="I280" s="31">
        <v>13.5986733001658</v>
      </c>
    </row>
    <row r="281" spans="1:9" x14ac:dyDescent="0.25">
      <c r="A281" t="s">
        <v>372</v>
      </c>
      <c r="B281" s="31">
        <v>2399</v>
      </c>
      <c r="C281" s="31">
        <v>89</v>
      </c>
      <c r="D281" s="31">
        <v>1890</v>
      </c>
      <c r="E281" s="31">
        <v>412</v>
      </c>
      <c r="F281" s="31">
        <v>8</v>
      </c>
      <c r="G281" s="31">
        <v>3.7222919280635698</v>
      </c>
      <c r="H281" s="31">
        <v>79.046424090338704</v>
      </c>
      <c r="I281" s="31">
        <v>17.231283981597599</v>
      </c>
    </row>
    <row r="282" spans="1:9" x14ac:dyDescent="0.25">
      <c r="A282" t="s">
        <v>373</v>
      </c>
      <c r="B282" s="31">
        <v>6341</v>
      </c>
      <c r="C282" s="31">
        <v>337</v>
      </c>
      <c r="D282" s="31">
        <v>5108</v>
      </c>
      <c r="E282" s="31">
        <v>890</v>
      </c>
      <c r="F282" s="31">
        <v>6</v>
      </c>
      <c r="G282" s="31">
        <v>5.31965272296764</v>
      </c>
      <c r="H282" s="31">
        <v>80.631412786108896</v>
      </c>
      <c r="I282" s="31">
        <v>14.048934490923401</v>
      </c>
    </row>
    <row r="283" spans="1:9" x14ac:dyDescent="0.25">
      <c r="A283" t="s">
        <v>374</v>
      </c>
      <c r="B283" s="31">
        <v>8359</v>
      </c>
      <c r="C283" s="31">
        <v>457</v>
      </c>
      <c r="D283" s="31">
        <v>6680</v>
      </c>
      <c r="E283" s="31">
        <v>1196</v>
      </c>
      <c r="F283" s="31">
        <v>26</v>
      </c>
      <c r="G283" s="31">
        <v>5.4842193687747498</v>
      </c>
      <c r="H283" s="31">
        <v>80.163206528261099</v>
      </c>
      <c r="I283" s="31">
        <v>14.3525741029641</v>
      </c>
    </row>
    <row r="284" spans="1:9" x14ac:dyDescent="0.25">
      <c r="A284" t="s">
        <v>375</v>
      </c>
      <c r="B284" s="31">
        <v>165</v>
      </c>
      <c r="C284" s="31">
        <v>7</v>
      </c>
      <c r="D284" s="31">
        <v>118</v>
      </c>
      <c r="E284" s="31">
        <v>39</v>
      </c>
      <c r="F284" s="31">
        <v>1</v>
      </c>
      <c r="G284" s="31">
        <v>4.2682926829268197</v>
      </c>
      <c r="H284" s="31">
        <v>71.951219512195095</v>
      </c>
      <c r="I284" s="31">
        <v>23.780487804878</v>
      </c>
    </row>
    <row r="285" spans="1:9" x14ac:dyDescent="0.25">
      <c r="A285" t="s">
        <v>376</v>
      </c>
      <c r="B285" s="31">
        <v>176</v>
      </c>
      <c r="C285" s="31">
        <v>1</v>
      </c>
      <c r="D285" s="31">
        <v>151</v>
      </c>
      <c r="E285" s="31">
        <v>24</v>
      </c>
      <c r="F285" s="31" t="s">
        <v>1091</v>
      </c>
      <c r="G285" s="31">
        <v>0.56818181818181801</v>
      </c>
      <c r="H285" s="31">
        <v>85.795454545454504</v>
      </c>
      <c r="I285" s="31">
        <v>13.636363636363599</v>
      </c>
    </row>
    <row r="286" spans="1:9" x14ac:dyDescent="0.25">
      <c r="A286" t="s">
        <v>377</v>
      </c>
      <c r="B286" s="31">
        <v>3408</v>
      </c>
      <c r="C286" s="31">
        <v>172</v>
      </c>
      <c r="D286" s="31">
        <v>2720</v>
      </c>
      <c r="E286" s="31">
        <v>503</v>
      </c>
      <c r="F286" s="31">
        <v>13</v>
      </c>
      <c r="G286" s="31">
        <v>5.0662739322533099</v>
      </c>
      <c r="H286" s="31">
        <v>80.117820324005805</v>
      </c>
      <c r="I286" s="31">
        <v>14.8159057437407</v>
      </c>
    </row>
    <row r="287" spans="1:9" x14ac:dyDescent="0.25">
      <c r="A287" t="s">
        <v>378</v>
      </c>
      <c r="B287" s="31">
        <v>194</v>
      </c>
      <c r="C287" s="31">
        <v>7</v>
      </c>
      <c r="D287" s="31">
        <v>150</v>
      </c>
      <c r="E287" s="31">
        <v>37</v>
      </c>
      <c r="F287" s="31" t="s">
        <v>1091</v>
      </c>
      <c r="G287" s="31">
        <v>3.6082474226804102</v>
      </c>
      <c r="H287" s="31">
        <v>77.319587628865904</v>
      </c>
      <c r="I287" s="31">
        <v>19.072164948453601</v>
      </c>
    </row>
    <row r="288" spans="1:9" x14ac:dyDescent="0.25">
      <c r="A288" t="s">
        <v>380</v>
      </c>
      <c r="B288" s="31">
        <v>87</v>
      </c>
      <c r="C288" s="31">
        <v>2</v>
      </c>
      <c r="D288" s="31">
        <v>69</v>
      </c>
      <c r="E288" s="31">
        <v>16</v>
      </c>
      <c r="F288" s="31" t="s">
        <v>1091</v>
      </c>
      <c r="G288" s="31">
        <v>2.29885057471264</v>
      </c>
      <c r="H288" s="31">
        <v>79.310344827586206</v>
      </c>
      <c r="I288" s="31">
        <v>18.390804597701099</v>
      </c>
    </row>
    <row r="289" spans="1:9" x14ac:dyDescent="0.25">
      <c r="A289" t="s">
        <v>379</v>
      </c>
      <c r="B289" s="31">
        <v>47571</v>
      </c>
      <c r="C289" s="31">
        <v>2270</v>
      </c>
      <c r="D289" s="31">
        <v>38174</v>
      </c>
      <c r="E289" s="31">
        <v>7036</v>
      </c>
      <c r="F289" s="31">
        <v>91</v>
      </c>
      <c r="G289" s="31">
        <v>4.7809604043807896</v>
      </c>
      <c r="H289" s="31">
        <v>80.400168491996595</v>
      </c>
      <c r="I289" s="31">
        <v>14.8188711036225</v>
      </c>
    </row>
    <row r="290" spans="1:9" x14ac:dyDescent="0.25">
      <c r="A290" t="s">
        <v>381</v>
      </c>
      <c r="B290" s="31">
        <v>2788</v>
      </c>
      <c r="C290" s="31">
        <v>136</v>
      </c>
      <c r="D290" s="31">
        <v>2263</v>
      </c>
      <c r="E290" s="31">
        <v>386</v>
      </c>
      <c r="F290" s="31">
        <v>3</v>
      </c>
      <c r="G290" s="31">
        <v>4.8833034111310498</v>
      </c>
      <c r="H290" s="31">
        <v>81.256732495511599</v>
      </c>
      <c r="I290" s="31">
        <v>13.859964093357201</v>
      </c>
    </row>
    <row r="291" spans="1:9" x14ac:dyDescent="0.25">
      <c r="A291" t="s">
        <v>382</v>
      </c>
      <c r="B291" s="31">
        <v>653</v>
      </c>
      <c r="C291" s="31">
        <v>39</v>
      </c>
      <c r="D291" s="31">
        <v>533</v>
      </c>
      <c r="E291" s="31">
        <v>79</v>
      </c>
      <c r="F291" s="31">
        <v>2</v>
      </c>
      <c r="G291" s="31">
        <v>5.9907834101382402</v>
      </c>
      <c r="H291" s="31">
        <v>81.874039938555995</v>
      </c>
      <c r="I291" s="31">
        <v>12.135176651305599</v>
      </c>
    </row>
    <row r="292" spans="1:9" x14ac:dyDescent="0.25">
      <c r="A292" t="s">
        <v>383</v>
      </c>
      <c r="B292" s="31">
        <v>1087</v>
      </c>
      <c r="C292" s="31">
        <v>47</v>
      </c>
      <c r="D292" s="31">
        <v>870</v>
      </c>
      <c r="E292" s="31">
        <v>170</v>
      </c>
      <c r="F292" s="31" t="s">
        <v>1091</v>
      </c>
      <c r="G292" s="31">
        <v>4.3238270469181197</v>
      </c>
      <c r="H292" s="31">
        <v>80.036798528058796</v>
      </c>
      <c r="I292" s="31">
        <v>15.639374425023</v>
      </c>
    </row>
    <row r="293" spans="1:9" x14ac:dyDescent="0.25">
      <c r="A293" t="s">
        <v>384</v>
      </c>
      <c r="B293" s="31">
        <v>2803</v>
      </c>
      <c r="C293" s="31">
        <v>161</v>
      </c>
      <c r="D293" s="31">
        <v>2258</v>
      </c>
      <c r="E293" s="31">
        <v>379</v>
      </c>
      <c r="F293" s="31">
        <v>5</v>
      </c>
      <c r="G293" s="31">
        <v>5.7541100786275896</v>
      </c>
      <c r="H293" s="31">
        <v>80.700500357398099</v>
      </c>
      <c r="I293" s="31">
        <v>13.545389563974201</v>
      </c>
    </row>
    <row r="294" spans="1:9" x14ac:dyDescent="0.25">
      <c r="A294" t="s">
        <v>385</v>
      </c>
      <c r="B294" s="31">
        <v>2475</v>
      </c>
      <c r="C294" s="31">
        <v>94</v>
      </c>
      <c r="D294" s="31">
        <v>1969</v>
      </c>
      <c r="E294" s="31">
        <v>411</v>
      </c>
      <c r="F294" s="31">
        <v>1</v>
      </c>
      <c r="G294" s="31">
        <v>3.7995149555375902</v>
      </c>
      <c r="H294" s="31">
        <v>79.587712206952304</v>
      </c>
      <c r="I294" s="31">
        <v>16.6127728375101</v>
      </c>
    </row>
    <row r="295" spans="1:9" x14ac:dyDescent="0.25">
      <c r="A295" t="s">
        <v>386</v>
      </c>
      <c r="B295" s="31">
        <v>4675</v>
      </c>
      <c r="C295" s="31">
        <v>204</v>
      </c>
      <c r="D295" s="31">
        <v>3781</v>
      </c>
      <c r="E295" s="31">
        <v>680</v>
      </c>
      <c r="F295" s="31">
        <v>10</v>
      </c>
      <c r="G295" s="31">
        <v>4.3729903536977401</v>
      </c>
      <c r="H295" s="31">
        <v>81.050375133976402</v>
      </c>
      <c r="I295" s="31">
        <v>14.5766345123258</v>
      </c>
    </row>
    <row r="296" spans="1:9" x14ac:dyDescent="0.25">
      <c r="A296" t="s">
        <v>387</v>
      </c>
      <c r="B296" s="31">
        <v>10592</v>
      </c>
      <c r="C296" s="31">
        <v>562</v>
      </c>
      <c r="D296" s="31">
        <v>8692</v>
      </c>
      <c r="E296" s="31">
        <v>1325</v>
      </c>
      <c r="F296" s="31">
        <v>13</v>
      </c>
      <c r="G296" s="31">
        <v>5.3124113810378999</v>
      </c>
      <c r="H296" s="31">
        <v>82.162775309575494</v>
      </c>
      <c r="I296" s="31">
        <v>12.5248133093865</v>
      </c>
    </row>
    <row r="297" spans="1:9" x14ac:dyDescent="0.25">
      <c r="A297" t="s">
        <v>388</v>
      </c>
      <c r="B297" s="31">
        <v>2395</v>
      </c>
      <c r="C297" s="31">
        <v>82</v>
      </c>
      <c r="D297" s="31">
        <v>1937</v>
      </c>
      <c r="E297" s="31">
        <v>375</v>
      </c>
      <c r="F297" s="31">
        <v>1</v>
      </c>
      <c r="G297" s="31">
        <v>3.4252297410192099</v>
      </c>
      <c r="H297" s="31">
        <v>80.910609857978201</v>
      </c>
      <c r="I297" s="31">
        <v>15.6641604010025</v>
      </c>
    </row>
    <row r="298" spans="1:9" x14ac:dyDescent="0.25">
      <c r="A298" t="s">
        <v>389</v>
      </c>
      <c r="B298" s="31">
        <v>6141</v>
      </c>
      <c r="C298" s="31">
        <v>306</v>
      </c>
      <c r="D298" s="31">
        <v>4934</v>
      </c>
      <c r="E298" s="31">
        <v>893</v>
      </c>
      <c r="F298" s="31">
        <v>8</v>
      </c>
      <c r="G298" s="31">
        <v>4.9894015979129298</v>
      </c>
      <c r="H298" s="31">
        <v>80.450024457850901</v>
      </c>
      <c r="I298" s="31">
        <v>14.560573944235999</v>
      </c>
    </row>
    <row r="299" spans="1:9" x14ac:dyDescent="0.25">
      <c r="A299" t="s">
        <v>390</v>
      </c>
      <c r="B299" s="31">
        <v>7743</v>
      </c>
      <c r="C299" s="31">
        <v>420</v>
      </c>
      <c r="D299" s="31">
        <v>6267</v>
      </c>
      <c r="E299" s="31">
        <v>1022</v>
      </c>
      <c r="F299" s="31">
        <v>34</v>
      </c>
      <c r="G299" s="31">
        <v>5.4481774549228099</v>
      </c>
      <c r="H299" s="31">
        <v>81.294590738098293</v>
      </c>
      <c r="I299" s="31">
        <v>13.257231806978799</v>
      </c>
    </row>
    <row r="300" spans="1:9" x14ac:dyDescent="0.25">
      <c r="A300" t="s">
        <v>391</v>
      </c>
      <c r="B300" s="31">
        <v>146</v>
      </c>
      <c r="C300" s="31">
        <v>5</v>
      </c>
      <c r="D300" s="31">
        <v>107</v>
      </c>
      <c r="E300" s="31">
        <v>34</v>
      </c>
      <c r="F300" s="31" t="s">
        <v>1091</v>
      </c>
      <c r="G300" s="31">
        <v>3.4246575342465699</v>
      </c>
      <c r="H300" s="31">
        <v>73.287671232876704</v>
      </c>
      <c r="I300" s="31">
        <v>23.287671232876701</v>
      </c>
    </row>
    <row r="301" spans="1:9" x14ac:dyDescent="0.25">
      <c r="A301" t="s">
        <v>392</v>
      </c>
      <c r="B301" s="31">
        <v>204</v>
      </c>
      <c r="C301" s="31">
        <v>3</v>
      </c>
      <c r="D301" s="31">
        <v>164</v>
      </c>
      <c r="E301" s="31">
        <v>37</v>
      </c>
      <c r="F301" s="31" t="s">
        <v>1091</v>
      </c>
      <c r="G301" s="31">
        <v>1.47058823529411</v>
      </c>
      <c r="H301" s="31">
        <v>80.392156862745097</v>
      </c>
      <c r="I301" s="31">
        <v>18.137254901960699</v>
      </c>
    </row>
    <row r="302" spans="1:9" x14ac:dyDescent="0.25">
      <c r="A302" t="s">
        <v>393</v>
      </c>
      <c r="B302" s="31">
        <v>3258</v>
      </c>
      <c r="C302" s="31">
        <v>188</v>
      </c>
      <c r="D302" s="31">
        <v>2598</v>
      </c>
      <c r="E302" s="31">
        <v>464</v>
      </c>
      <c r="F302" s="31">
        <v>8</v>
      </c>
      <c r="G302" s="31">
        <v>5.7846153846153801</v>
      </c>
      <c r="H302" s="31">
        <v>79.938461538461496</v>
      </c>
      <c r="I302" s="31">
        <v>14.276923076923</v>
      </c>
    </row>
    <row r="303" spans="1:9" x14ac:dyDescent="0.25">
      <c r="A303" t="s">
        <v>394</v>
      </c>
      <c r="B303" s="31">
        <v>158</v>
      </c>
      <c r="C303" s="31">
        <v>3</v>
      </c>
      <c r="D303" s="31">
        <v>127</v>
      </c>
      <c r="E303" s="31">
        <v>28</v>
      </c>
      <c r="F303" s="31" t="s">
        <v>1091</v>
      </c>
      <c r="G303" s="31">
        <v>1.89873417721519</v>
      </c>
      <c r="H303" s="31">
        <v>80.379746835443001</v>
      </c>
      <c r="I303" s="31">
        <v>17.7215189873417</v>
      </c>
    </row>
    <row r="304" spans="1:9" x14ac:dyDescent="0.25">
      <c r="A304" t="s">
        <v>396</v>
      </c>
      <c r="B304" s="31">
        <v>99</v>
      </c>
      <c r="C304" s="31">
        <v>6</v>
      </c>
      <c r="D304" s="31">
        <v>79</v>
      </c>
      <c r="E304" s="31">
        <v>14</v>
      </c>
      <c r="F304" s="31" t="s">
        <v>1091</v>
      </c>
      <c r="G304" s="31">
        <v>6.0606060606060597</v>
      </c>
      <c r="H304" s="31">
        <v>79.797979797979806</v>
      </c>
      <c r="I304" s="31">
        <v>14.141414141414099</v>
      </c>
    </row>
    <row r="305" spans="1:9" x14ac:dyDescent="0.25">
      <c r="A305" t="s">
        <v>395</v>
      </c>
      <c r="B305" s="31">
        <v>45217</v>
      </c>
      <c r="C305" s="31">
        <v>2256</v>
      </c>
      <c r="D305" s="31">
        <v>36579</v>
      </c>
      <c r="E305" s="31">
        <v>6297</v>
      </c>
      <c r="F305" s="31">
        <v>85</v>
      </c>
      <c r="G305" s="31">
        <v>4.9986705663387401</v>
      </c>
      <c r="H305" s="31">
        <v>81.048923158734297</v>
      </c>
      <c r="I305" s="31">
        <v>13.952406274926799</v>
      </c>
    </row>
    <row r="306" spans="1:9" x14ac:dyDescent="0.25">
      <c r="A306" t="s">
        <v>1041</v>
      </c>
      <c r="B306" s="31">
        <v>2820</v>
      </c>
      <c r="C306" s="31">
        <v>145</v>
      </c>
      <c r="D306" s="31">
        <v>2227</v>
      </c>
      <c r="E306" s="31">
        <v>445</v>
      </c>
      <c r="F306" s="31">
        <v>3</v>
      </c>
      <c r="G306" s="31">
        <v>5.1473198438054597</v>
      </c>
      <c r="H306" s="31">
        <v>79.055733049343203</v>
      </c>
      <c r="I306" s="31">
        <v>15.796947106851199</v>
      </c>
    </row>
    <row r="307" spans="1:9" x14ac:dyDescent="0.25">
      <c r="A307" t="s">
        <v>1042</v>
      </c>
      <c r="B307" s="31">
        <v>587</v>
      </c>
      <c r="C307" s="31">
        <v>28</v>
      </c>
      <c r="D307" s="31">
        <v>474</v>
      </c>
      <c r="E307" s="31">
        <v>84</v>
      </c>
      <c r="F307" s="31">
        <v>1</v>
      </c>
      <c r="G307" s="31">
        <v>4.7781569965870299</v>
      </c>
      <c r="H307" s="31">
        <v>80.887372013651799</v>
      </c>
      <c r="I307" s="31">
        <v>14.334470989761</v>
      </c>
    </row>
    <row r="308" spans="1:9" x14ac:dyDescent="0.25">
      <c r="A308" t="s">
        <v>1043</v>
      </c>
      <c r="B308" s="31">
        <v>1099</v>
      </c>
      <c r="C308" s="31">
        <v>45</v>
      </c>
      <c r="D308" s="31">
        <v>868</v>
      </c>
      <c r="E308" s="31">
        <v>183</v>
      </c>
      <c r="F308" s="31">
        <v>3</v>
      </c>
      <c r="G308" s="31">
        <v>4.10583941605839</v>
      </c>
      <c r="H308" s="31">
        <v>79.197080291970806</v>
      </c>
      <c r="I308" s="31">
        <v>16.697080291970799</v>
      </c>
    </row>
    <row r="309" spans="1:9" x14ac:dyDescent="0.25">
      <c r="A309" t="s">
        <v>1044</v>
      </c>
      <c r="B309" s="31">
        <v>2903</v>
      </c>
      <c r="C309" s="31">
        <v>168</v>
      </c>
      <c r="D309" s="31">
        <v>2288</v>
      </c>
      <c r="E309" s="31">
        <v>441</v>
      </c>
      <c r="F309" s="31">
        <v>6</v>
      </c>
      <c r="G309" s="31">
        <v>5.7991025198481099</v>
      </c>
      <c r="H309" s="31">
        <v>78.978253365550501</v>
      </c>
      <c r="I309" s="31">
        <v>15.2226441146013</v>
      </c>
    </row>
    <row r="310" spans="1:9" x14ac:dyDescent="0.25">
      <c r="A310" t="s">
        <v>1045</v>
      </c>
      <c r="B310" s="31">
        <v>2368</v>
      </c>
      <c r="C310" s="31">
        <v>91</v>
      </c>
      <c r="D310" s="31">
        <v>1940</v>
      </c>
      <c r="E310" s="31">
        <v>335</v>
      </c>
      <c r="F310" s="31">
        <v>2</v>
      </c>
      <c r="G310" s="31">
        <v>3.84615384615384</v>
      </c>
      <c r="H310" s="31">
        <v>81.994928148774306</v>
      </c>
      <c r="I310" s="31">
        <v>14.158918005071801</v>
      </c>
    </row>
    <row r="311" spans="1:9" x14ac:dyDescent="0.25">
      <c r="A311" t="s">
        <v>1046</v>
      </c>
      <c r="B311" s="31">
        <v>4586</v>
      </c>
      <c r="C311" s="31">
        <v>218</v>
      </c>
      <c r="D311" s="31">
        <v>3675</v>
      </c>
      <c r="E311" s="31">
        <v>688</v>
      </c>
      <c r="F311" s="31">
        <v>5</v>
      </c>
      <c r="G311" s="31">
        <v>4.7587862912027896</v>
      </c>
      <c r="H311" s="31">
        <v>80.222658808120499</v>
      </c>
      <c r="I311" s="31">
        <v>15.018554900676699</v>
      </c>
    </row>
    <row r="312" spans="1:9" x14ac:dyDescent="0.25">
      <c r="A312" t="s">
        <v>1047</v>
      </c>
      <c r="B312" s="31">
        <v>10991</v>
      </c>
      <c r="C312" s="31">
        <v>564</v>
      </c>
      <c r="D312" s="31">
        <v>9033</v>
      </c>
      <c r="E312" s="31">
        <v>1380</v>
      </c>
      <c r="F312" s="31">
        <v>14</v>
      </c>
      <c r="G312" s="31">
        <v>5.1380158513254903</v>
      </c>
      <c r="H312" s="31">
        <v>82.290243235856707</v>
      </c>
      <c r="I312" s="31">
        <v>12.571740912817701</v>
      </c>
    </row>
    <row r="313" spans="1:9" x14ac:dyDescent="0.25">
      <c r="A313" t="s">
        <v>1048</v>
      </c>
      <c r="B313" s="31">
        <v>2340</v>
      </c>
      <c r="C313" s="31">
        <v>90</v>
      </c>
      <c r="D313" s="31">
        <v>1884</v>
      </c>
      <c r="E313" s="31">
        <v>364</v>
      </c>
      <c r="F313" s="31">
        <v>2</v>
      </c>
      <c r="G313" s="31">
        <v>3.8494439692044402</v>
      </c>
      <c r="H313" s="31">
        <v>80.581693755346393</v>
      </c>
      <c r="I313" s="31">
        <v>15.568862275449099</v>
      </c>
    </row>
    <row r="314" spans="1:9" x14ac:dyDescent="0.25">
      <c r="A314" t="s">
        <v>1049</v>
      </c>
      <c r="B314" s="31">
        <v>6113</v>
      </c>
      <c r="C314" s="31">
        <v>286</v>
      </c>
      <c r="D314" s="31">
        <v>4970</v>
      </c>
      <c r="E314" s="31">
        <v>853</v>
      </c>
      <c r="F314" s="31">
        <v>4</v>
      </c>
      <c r="G314" s="31">
        <v>4.6816172859715097</v>
      </c>
      <c r="H314" s="31">
        <v>81.355377312162304</v>
      </c>
      <c r="I314" s="31">
        <v>13.963005401866001</v>
      </c>
    </row>
    <row r="315" spans="1:9" x14ac:dyDescent="0.25">
      <c r="A315" t="s">
        <v>1050</v>
      </c>
      <c r="B315" s="31">
        <v>7371</v>
      </c>
      <c r="C315" s="31">
        <v>423</v>
      </c>
      <c r="D315" s="31">
        <v>5988</v>
      </c>
      <c r="E315" s="31">
        <v>947</v>
      </c>
      <c r="F315" s="31">
        <v>13</v>
      </c>
      <c r="G315" s="31">
        <v>5.7488447947811903</v>
      </c>
      <c r="H315" s="31">
        <v>81.380810002718107</v>
      </c>
      <c r="I315" s="31">
        <v>12.8703452025006</v>
      </c>
    </row>
    <row r="316" spans="1:9" x14ac:dyDescent="0.25">
      <c r="A316" t="s">
        <v>1051</v>
      </c>
      <c r="B316" s="31">
        <v>149</v>
      </c>
      <c r="C316" s="31">
        <v>7</v>
      </c>
      <c r="D316" s="31">
        <v>114</v>
      </c>
      <c r="E316" s="31">
        <v>28</v>
      </c>
      <c r="F316" s="31" t="s">
        <v>1091</v>
      </c>
      <c r="G316" s="31">
        <v>4.6979865771811999</v>
      </c>
      <c r="H316" s="31">
        <v>76.5100671140939</v>
      </c>
      <c r="I316" s="31">
        <v>18.7919463087248</v>
      </c>
    </row>
    <row r="317" spans="1:9" x14ac:dyDescent="0.25">
      <c r="A317" t="s">
        <v>1052</v>
      </c>
      <c r="B317" s="31">
        <v>155</v>
      </c>
      <c r="C317" s="31">
        <v>5</v>
      </c>
      <c r="D317" s="31">
        <v>127</v>
      </c>
      <c r="E317" s="31">
        <v>23</v>
      </c>
      <c r="F317" s="31" t="s">
        <v>1091</v>
      </c>
      <c r="G317" s="31">
        <v>3.2258064516128999</v>
      </c>
      <c r="H317" s="31">
        <v>81.935483870967701</v>
      </c>
      <c r="I317" s="31">
        <v>14.838709677419301</v>
      </c>
    </row>
    <row r="318" spans="1:9" x14ac:dyDescent="0.25">
      <c r="A318" t="s">
        <v>1053</v>
      </c>
      <c r="B318" s="31">
        <v>3101</v>
      </c>
      <c r="C318" s="31">
        <v>191</v>
      </c>
      <c r="D318" s="31">
        <v>2491</v>
      </c>
      <c r="E318" s="31">
        <v>413</v>
      </c>
      <c r="F318" s="31">
        <v>6</v>
      </c>
      <c r="G318" s="31">
        <v>6.1712439418416798</v>
      </c>
      <c r="H318" s="31">
        <v>80.484652665589607</v>
      </c>
      <c r="I318" s="31">
        <v>13.3441033925686</v>
      </c>
    </row>
    <row r="319" spans="1:9" x14ac:dyDescent="0.25">
      <c r="A319" t="s">
        <v>1054</v>
      </c>
      <c r="B319" s="31">
        <v>171</v>
      </c>
      <c r="C319" s="31">
        <v>4</v>
      </c>
      <c r="D319" s="31">
        <v>146</v>
      </c>
      <c r="E319" s="31">
        <v>21</v>
      </c>
      <c r="F319" s="31" t="s">
        <v>1091</v>
      </c>
      <c r="G319" s="31">
        <v>2.3391812865496999</v>
      </c>
      <c r="H319" s="31">
        <v>85.380116959064296</v>
      </c>
      <c r="I319" s="31">
        <v>12.2807017543859</v>
      </c>
    </row>
    <row r="320" spans="1:9" x14ac:dyDescent="0.25">
      <c r="A320" t="s">
        <v>1056</v>
      </c>
      <c r="B320" s="31">
        <v>81</v>
      </c>
      <c r="C320" s="31">
        <v>8</v>
      </c>
      <c r="D320" s="31">
        <v>64</v>
      </c>
      <c r="E320" s="31">
        <v>9</v>
      </c>
      <c r="F320" s="31" t="s">
        <v>1091</v>
      </c>
      <c r="G320" s="31">
        <v>9.8765432098765409</v>
      </c>
      <c r="H320" s="31">
        <v>79.012345679012299</v>
      </c>
      <c r="I320" s="31">
        <v>11.1111111111111</v>
      </c>
    </row>
    <row r="321" spans="1:9" x14ac:dyDescent="0.25">
      <c r="A321" t="s">
        <v>1055</v>
      </c>
      <c r="B321" s="31">
        <v>44835</v>
      </c>
      <c r="C321" s="31">
        <v>2273</v>
      </c>
      <c r="D321" s="31">
        <v>36289</v>
      </c>
      <c r="E321" s="31">
        <v>6214</v>
      </c>
      <c r="F321" s="31">
        <v>59</v>
      </c>
      <c r="G321" s="31">
        <v>5.0763802036805403</v>
      </c>
      <c r="H321" s="31">
        <v>81.045649455065202</v>
      </c>
      <c r="I321" s="31">
        <v>13.877970341254199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29B30-9EAC-4AE0-BFE6-639C82FAD305}">
  <dimension ref="A1:K45"/>
  <sheetViews>
    <sheetView topLeftCell="B1" zoomScale="95" zoomScaleNormal="95" workbookViewId="0">
      <selection activeCell="B3" sqref="B3"/>
    </sheetView>
  </sheetViews>
  <sheetFormatPr defaultRowHeight="14.25" x14ac:dyDescent="0.2"/>
  <cols>
    <col min="1" max="1" width="21.85546875" style="2" hidden="1" customWidth="1"/>
    <col min="2" max="2" width="23.7109375" style="2" customWidth="1"/>
    <col min="3" max="4" width="10.7109375" style="2" customWidth="1"/>
    <col min="5" max="5" width="12.7109375" style="2" customWidth="1"/>
    <col min="6" max="7" width="10.7109375" style="2" customWidth="1"/>
    <col min="8" max="8" width="2.7109375" style="2" customWidth="1"/>
    <col min="9" max="9" width="10.7109375" style="2" customWidth="1"/>
    <col min="10" max="10" width="12.7109375" style="2" customWidth="1"/>
    <col min="11" max="11" width="10.7109375" style="2" customWidth="1"/>
    <col min="12" max="16384" width="9.140625" style="2"/>
  </cols>
  <sheetData>
    <row r="1" spans="1:11" ht="15.75" x14ac:dyDescent="0.25">
      <c r="B1" s="7" t="s">
        <v>1025</v>
      </c>
    </row>
    <row r="2" spans="1:11" ht="15.75" x14ac:dyDescent="0.25">
      <c r="B2" s="1" t="s">
        <v>63</v>
      </c>
    </row>
    <row r="3" spans="1:11" s="5" customFormat="1" ht="12.75" x14ac:dyDescent="0.2">
      <c r="B3" s="9"/>
    </row>
    <row r="4" spans="1:11" s="5" customFormat="1" ht="12.75" x14ac:dyDescent="0.2">
      <c r="B4" s="19" t="s">
        <v>27</v>
      </c>
    </row>
    <row r="5" spans="1:11" s="5" customFormat="1" ht="12.75" x14ac:dyDescent="0.2">
      <c r="C5" s="9" t="s">
        <v>0</v>
      </c>
      <c r="I5" s="9" t="s">
        <v>1</v>
      </c>
    </row>
    <row r="6" spans="1:11" s="5" customFormat="1" ht="12.75" x14ac:dyDescent="0.2">
      <c r="C6" s="10" t="s">
        <v>17</v>
      </c>
      <c r="D6" s="10" t="s">
        <v>60</v>
      </c>
      <c r="E6" s="10" t="s">
        <v>61</v>
      </c>
      <c r="F6" s="10" t="s">
        <v>62</v>
      </c>
      <c r="G6" s="10" t="s">
        <v>59</v>
      </c>
      <c r="H6" s="11"/>
      <c r="I6" s="10" t="s">
        <v>60</v>
      </c>
      <c r="J6" s="10" t="s">
        <v>61</v>
      </c>
      <c r="K6" s="10" t="s">
        <v>62</v>
      </c>
    </row>
    <row r="7" spans="1:11" s="5" customFormat="1" ht="12.75" x14ac:dyDescent="0.2">
      <c r="A7" s="5" t="s">
        <v>29</v>
      </c>
      <c r="B7" s="5" t="s">
        <v>29</v>
      </c>
      <c r="C7" s="24">
        <f>VLOOKUP(CONCATENATE(Lookup!$B$2,$A7), t8.4, 2,0)</f>
        <v>1914</v>
      </c>
      <c r="D7" s="24">
        <f>VLOOKUP(CONCATENATE(Lookup!$B$2,$A7), t8.4, 3,0)</f>
        <v>110</v>
      </c>
      <c r="E7" s="24">
        <f>VLOOKUP(CONCATENATE(Lookup!$B$2,$A7), t8.4, 4,0)</f>
        <v>1558</v>
      </c>
      <c r="F7" s="24">
        <f>VLOOKUP(CONCATENATE(Lookup!$B$2,$A7), t8.4, 5,0)</f>
        <v>246</v>
      </c>
      <c r="G7" s="24" t="str">
        <f>VLOOKUP(CONCATENATE(Lookup!$B$2,$A7), t8.4, 6,0)</f>
        <v>-</v>
      </c>
      <c r="H7" s="24" t="s">
        <v>28</v>
      </c>
      <c r="I7" s="29">
        <f>VLOOKUP(CONCATENATE(Lookup!$B$2,$A7), t8.4, 7,0)</f>
        <v>5.7471264367816</v>
      </c>
      <c r="J7" s="29">
        <f>VLOOKUP(CONCATENATE(Lookup!$B$2,$A7), t8.4, 8,0)</f>
        <v>81.400208986415805</v>
      </c>
      <c r="K7" s="29">
        <f>VLOOKUP(CONCATENATE(Lookup!$B$2,$A7), t8.4, 9,0)</f>
        <v>12.8526645768025</v>
      </c>
    </row>
    <row r="8" spans="1:11" s="5" customFormat="1" ht="12.75" x14ac:dyDescent="0.2">
      <c r="A8" s="5" t="s">
        <v>30</v>
      </c>
      <c r="B8" s="5" t="s">
        <v>30</v>
      </c>
      <c r="C8" s="24">
        <f>VLOOKUP(CONCATENATE(Lookup!$B$2,$A8), t8.4, 2,0)</f>
        <v>1928</v>
      </c>
      <c r="D8" s="24">
        <f>VLOOKUP(CONCATENATE(Lookup!$B$2,$A8), t8.4, 3,0)</f>
        <v>74</v>
      </c>
      <c r="E8" s="24">
        <f>VLOOKUP(CONCATENATE(Lookup!$B$2,$A8), t8.4, 4,0)</f>
        <v>1538</v>
      </c>
      <c r="F8" s="24">
        <f>VLOOKUP(CONCATENATE(Lookup!$B$2,$A8), t8.4, 5,0)</f>
        <v>311</v>
      </c>
      <c r="G8" s="24">
        <f>VLOOKUP(CONCATENATE(Lookup!$B$2,$A8), t8.4, 6,0)</f>
        <v>5</v>
      </c>
      <c r="H8" s="24" t="s">
        <v>28</v>
      </c>
      <c r="I8" s="29">
        <f>VLOOKUP(CONCATENATE(Lookup!$B$2,$A8), t8.4, 7,0)</f>
        <v>3.8481539261570399</v>
      </c>
      <c r="J8" s="29">
        <f>VLOOKUP(CONCATENATE(Lookup!$B$2,$A8), t8.4, 8,0)</f>
        <v>79.979199167966698</v>
      </c>
      <c r="K8" s="29">
        <f>VLOOKUP(CONCATENATE(Lookup!$B$2,$A8), t8.4, 9,0)</f>
        <v>16.172646905876199</v>
      </c>
    </row>
    <row r="9" spans="1:11" s="5" customFormat="1" ht="12.75" x14ac:dyDescent="0.2">
      <c r="A9" s="5" t="s">
        <v>31</v>
      </c>
      <c r="B9" s="5" t="s">
        <v>31</v>
      </c>
      <c r="C9" s="24">
        <f>VLOOKUP(CONCATENATE(Lookup!$B$2,$A9), t8.4, 2,0)</f>
        <v>788</v>
      </c>
      <c r="D9" s="24">
        <f>VLOOKUP(CONCATENATE(Lookup!$B$2,$A9), t8.4, 3,0)</f>
        <v>45</v>
      </c>
      <c r="E9" s="24">
        <f>VLOOKUP(CONCATENATE(Lookup!$B$2,$A9), t8.4, 4,0)</f>
        <v>613</v>
      </c>
      <c r="F9" s="24">
        <f>VLOOKUP(CONCATENATE(Lookup!$B$2,$A9), t8.4, 5,0)</f>
        <v>130</v>
      </c>
      <c r="G9" s="24" t="str">
        <f>VLOOKUP(CONCATENATE(Lookup!$B$2,$A9), t8.4, 6,0)</f>
        <v>-</v>
      </c>
      <c r="H9" s="24" t="s">
        <v>28</v>
      </c>
      <c r="I9" s="29">
        <f>VLOOKUP(CONCATENATE(Lookup!$B$2,$A9), t8.4, 7,0)</f>
        <v>5.7106598984771502</v>
      </c>
      <c r="J9" s="29">
        <f>VLOOKUP(CONCATENATE(Lookup!$B$2,$A9), t8.4, 8,0)</f>
        <v>77.791878172588795</v>
      </c>
      <c r="K9" s="29">
        <f>VLOOKUP(CONCATENATE(Lookup!$B$2,$A9), t8.4, 9,0)</f>
        <v>16.497461928934001</v>
      </c>
    </row>
    <row r="10" spans="1:11" s="5" customFormat="1" ht="12.75" x14ac:dyDescent="0.2">
      <c r="A10" s="5" t="s">
        <v>32</v>
      </c>
      <c r="B10" s="5" t="s">
        <v>32</v>
      </c>
      <c r="C10" s="24">
        <f>VLOOKUP(CONCATENATE(Lookup!$B$2,$A10), t8.4, 2,0)</f>
        <v>571</v>
      </c>
      <c r="D10" s="24">
        <f>VLOOKUP(CONCATENATE(Lookup!$B$2,$A10), t8.4, 3,0)</f>
        <v>32</v>
      </c>
      <c r="E10" s="24">
        <f>VLOOKUP(CONCATENATE(Lookup!$B$2,$A10), t8.4, 4,0)</f>
        <v>441</v>
      </c>
      <c r="F10" s="24">
        <f>VLOOKUP(CONCATENATE(Lookup!$B$2,$A10), t8.4, 5,0)</f>
        <v>97</v>
      </c>
      <c r="G10" s="24">
        <f>VLOOKUP(CONCATENATE(Lookup!$B$2,$A10), t8.4, 6,0)</f>
        <v>1</v>
      </c>
      <c r="H10" s="24" t="s">
        <v>28</v>
      </c>
      <c r="I10" s="29">
        <f>VLOOKUP(CONCATENATE(Lookup!$B$2,$A10), t8.4, 7,0)</f>
        <v>5.6140350877192899</v>
      </c>
      <c r="J10" s="29">
        <f>VLOOKUP(CONCATENATE(Lookup!$B$2,$A10), t8.4, 8,0)</f>
        <v>77.368421052631504</v>
      </c>
      <c r="K10" s="29">
        <f>VLOOKUP(CONCATENATE(Lookup!$B$2,$A10), t8.4, 9,0)</f>
        <v>17.017543859649098</v>
      </c>
    </row>
    <row r="11" spans="1:11" s="5" customFormat="1" ht="12.75" x14ac:dyDescent="0.2">
      <c r="A11" s="5" t="s">
        <v>33</v>
      </c>
      <c r="B11" s="5" t="s">
        <v>33</v>
      </c>
      <c r="C11" s="24">
        <f>VLOOKUP(CONCATENATE(Lookup!$B$2,$A11), t8.4, 2,0)</f>
        <v>3977</v>
      </c>
      <c r="D11" s="24">
        <f>VLOOKUP(CONCATENATE(Lookup!$B$2,$A11), t8.4, 3,0)</f>
        <v>247</v>
      </c>
      <c r="E11" s="24">
        <f>VLOOKUP(CONCATENATE(Lookup!$B$2,$A11), t8.4, 4,0)</f>
        <v>3225</v>
      </c>
      <c r="F11" s="24">
        <f>VLOOKUP(CONCATENATE(Lookup!$B$2,$A11), t8.4, 5,0)</f>
        <v>496</v>
      </c>
      <c r="G11" s="24">
        <f>VLOOKUP(CONCATENATE(Lookup!$B$2,$A11), t8.4, 6,0)</f>
        <v>9</v>
      </c>
      <c r="H11" s="24" t="s">
        <v>28</v>
      </c>
      <c r="I11" s="29">
        <f>VLOOKUP(CONCATENATE(Lookup!$B$2,$A11), t8.4, 7,0)</f>
        <v>6.2247983870967696</v>
      </c>
      <c r="J11" s="29">
        <f>VLOOKUP(CONCATENATE(Lookup!$B$2,$A11), t8.4, 8,0)</f>
        <v>81.275201612903203</v>
      </c>
      <c r="K11" s="29">
        <f>VLOOKUP(CONCATENATE(Lookup!$B$2,$A11), t8.4, 9,0)</f>
        <v>12.5</v>
      </c>
    </row>
    <row r="12" spans="1:11" s="5" customFormat="1" ht="12.75" x14ac:dyDescent="0.2">
      <c r="A12" s="5" t="s">
        <v>34</v>
      </c>
      <c r="B12" s="5" t="s">
        <v>34</v>
      </c>
      <c r="C12" s="24">
        <f>VLOOKUP(CONCATENATE(Lookup!$B$2,$A12), t8.4, 2,0)</f>
        <v>439</v>
      </c>
      <c r="D12" s="24">
        <f>VLOOKUP(CONCATENATE(Lookup!$B$2,$A12), t8.4, 3,0)</f>
        <v>21</v>
      </c>
      <c r="E12" s="24">
        <f>VLOOKUP(CONCATENATE(Lookup!$B$2,$A12), t8.4, 4,0)</f>
        <v>354</v>
      </c>
      <c r="F12" s="24">
        <f>VLOOKUP(CONCATENATE(Lookup!$B$2,$A12), t8.4, 5,0)</f>
        <v>64</v>
      </c>
      <c r="G12" s="24" t="str">
        <f>VLOOKUP(CONCATENATE(Lookup!$B$2,$A12), t8.4, 6,0)</f>
        <v>-</v>
      </c>
      <c r="H12" s="24" t="s">
        <v>28</v>
      </c>
      <c r="I12" s="29">
        <f>VLOOKUP(CONCATENATE(Lookup!$B$2,$A12), t8.4, 7,0)</f>
        <v>4.78359908883826</v>
      </c>
      <c r="J12" s="29">
        <f>VLOOKUP(CONCATENATE(Lookup!$B$2,$A12), t8.4, 8,0)</f>
        <v>80.637813211845099</v>
      </c>
      <c r="K12" s="29">
        <f>VLOOKUP(CONCATENATE(Lookup!$B$2,$A12), t8.4, 9,0)</f>
        <v>14.5785876993166</v>
      </c>
    </row>
    <row r="13" spans="1:11" s="5" customFormat="1" ht="12.75" x14ac:dyDescent="0.2">
      <c r="A13" s="5" t="s">
        <v>35</v>
      </c>
      <c r="B13" s="5" t="s">
        <v>35</v>
      </c>
      <c r="C13" s="24">
        <f>VLOOKUP(CONCATENATE(Lookup!$B$2,$A13), t8.4, 2,0)</f>
        <v>1099</v>
      </c>
      <c r="D13" s="24">
        <f>VLOOKUP(CONCATENATE(Lookup!$B$2,$A13), t8.4, 3,0)</f>
        <v>45</v>
      </c>
      <c r="E13" s="24">
        <f>VLOOKUP(CONCATENATE(Lookup!$B$2,$A13), t8.4, 4,0)</f>
        <v>868</v>
      </c>
      <c r="F13" s="24">
        <f>VLOOKUP(CONCATENATE(Lookup!$B$2,$A13), t8.4, 5,0)</f>
        <v>183</v>
      </c>
      <c r="G13" s="24">
        <f>VLOOKUP(CONCATENATE(Lookup!$B$2,$A13), t8.4, 6,0)</f>
        <v>3</v>
      </c>
      <c r="H13" s="24" t="s">
        <v>28</v>
      </c>
      <c r="I13" s="29">
        <f>VLOOKUP(CONCATENATE(Lookup!$B$2,$A13), t8.4, 7,0)</f>
        <v>4.10583941605839</v>
      </c>
      <c r="J13" s="29">
        <f>VLOOKUP(CONCATENATE(Lookup!$B$2,$A13), t8.4, 8,0)</f>
        <v>79.197080291970806</v>
      </c>
      <c r="K13" s="29">
        <f>VLOOKUP(CONCATENATE(Lookup!$B$2,$A13), t8.4, 9,0)</f>
        <v>16.697080291970799</v>
      </c>
    </row>
    <row r="14" spans="1:11" s="5" customFormat="1" ht="12.75" x14ac:dyDescent="0.2">
      <c r="A14" s="5" t="s">
        <v>36</v>
      </c>
      <c r="B14" s="5" t="s">
        <v>36</v>
      </c>
      <c r="C14" s="24">
        <f>VLOOKUP(CONCATENATE(Lookup!$B$2,$A14), t8.4, 2,0)</f>
        <v>1290</v>
      </c>
      <c r="D14" s="24">
        <f>VLOOKUP(CONCATENATE(Lookup!$B$2,$A14), t8.4, 3,0)</f>
        <v>86</v>
      </c>
      <c r="E14" s="24">
        <f>VLOOKUP(CONCATENATE(Lookup!$B$2,$A14), t8.4, 4,0)</f>
        <v>1048</v>
      </c>
      <c r="F14" s="24">
        <f>VLOOKUP(CONCATENATE(Lookup!$B$2,$A14), t8.4, 5,0)</f>
        <v>151</v>
      </c>
      <c r="G14" s="24">
        <f>VLOOKUP(CONCATENATE(Lookup!$B$2,$A14), t8.4, 6,0)</f>
        <v>5</v>
      </c>
      <c r="H14" s="24" t="s">
        <v>28</v>
      </c>
      <c r="I14" s="29">
        <f>VLOOKUP(CONCATENATE(Lookup!$B$2,$A14), t8.4, 7,0)</f>
        <v>6.6926070038910499</v>
      </c>
      <c r="J14" s="29">
        <f>VLOOKUP(CONCATENATE(Lookup!$B$2,$A14), t8.4, 8,0)</f>
        <v>81.556420233463001</v>
      </c>
      <c r="K14" s="29">
        <f>VLOOKUP(CONCATENATE(Lookup!$B$2,$A14), t8.4, 9,0)</f>
        <v>11.750972762645899</v>
      </c>
    </row>
    <row r="15" spans="1:11" s="5" customFormat="1" ht="12.75" x14ac:dyDescent="0.2">
      <c r="A15" s="5" t="s">
        <v>37</v>
      </c>
      <c r="B15" s="5" t="s">
        <v>37</v>
      </c>
      <c r="C15" s="24">
        <f>VLOOKUP(CONCATENATE(Lookup!$B$2,$A15), t8.4, 2,0)</f>
        <v>1040</v>
      </c>
      <c r="D15" s="24">
        <f>VLOOKUP(CONCATENATE(Lookup!$B$2,$A15), t8.4, 3,0)</f>
        <v>58</v>
      </c>
      <c r="E15" s="24">
        <f>VLOOKUP(CONCATENATE(Lookup!$B$2,$A15), t8.4, 4,0)</f>
        <v>832</v>
      </c>
      <c r="F15" s="24">
        <f>VLOOKUP(CONCATENATE(Lookup!$B$2,$A15), t8.4, 5,0)</f>
        <v>150</v>
      </c>
      <c r="G15" s="24" t="str">
        <f>VLOOKUP(CONCATENATE(Lookup!$B$2,$A15), t8.4, 6,0)</f>
        <v>-</v>
      </c>
      <c r="H15" s="24" t="s">
        <v>28</v>
      </c>
      <c r="I15" s="29">
        <f>VLOOKUP(CONCATENATE(Lookup!$B$2,$A15), t8.4, 7,0)</f>
        <v>5.5769230769230704</v>
      </c>
      <c r="J15" s="29">
        <f>VLOOKUP(CONCATENATE(Lookup!$B$2,$A15), t8.4, 8,0)</f>
        <v>80</v>
      </c>
      <c r="K15" s="29">
        <f>VLOOKUP(CONCATENATE(Lookup!$B$2,$A15), t8.4, 9,0)</f>
        <v>14.4230769230769</v>
      </c>
    </row>
    <row r="16" spans="1:11" s="5" customFormat="1" ht="12.75" x14ac:dyDescent="0.2">
      <c r="A16" s="5" t="s">
        <v>38</v>
      </c>
      <c r="B16" s="5" t="s">
        <v>38</v>
      </c>
      <c r="C16" s="24">
        <f>VLOOKUP(CONCATENATE(Lookup!$B$2,$A16), t8.4, 2,0)</f>
        <v>836</v>
      </c>
      <c r="D16" s="24">
        <f>VLOOKUP(CONCATENATE(Lookup!$B$2,$A16), t8.4, 3,0)</f>
        <v>24</v>
      </c>
      <c r="E16" s="24">
        <f>VLOOKUP(CONCATENATE(Lookup!$B$2,$A16), t8.4, 4,0)</f>
        <v>690</v>
      </c>
      <c r="F16" s="24">
        <f>VLOOKUP(CONCATENATE(Lookup!$B$2,$A16), t8.4, 5,0)</f>
        <v>122</v>
      </c>
      <c r="G16" s="24" t="str">
        <f>VLOOKUP(CONCATENATE(Lookup!$B$2,$A16), t8.4, 6,0)</f>
        <v>-</v>
      </c>
      <c r="H16" s="24" t="s">
        <v>28</v>
      </c>
      <c r="I16" s="29">
        <f>VLOOKUP(CONCATENATE(Lookup!$B$2,$A16), t8.4, 7,0)</f>
        <v>2.8708133971291798</v>
      </c>
      <c r="J16" s="29">
        <f>VLOOKUP(CONCATENATE(Lookup!$B$2,$A16), t8.4, 8,0)</f>
        <v>82.535885167464102</v>
      </c>
      <c r="K16" s="29">
        <f>VLOOKUP(CONCATENATE(Lookup!$B$2,$A16), t8.4, 9,0)</f>
        <v>14.593301435406699</v>
      </c>
    </row>
    <row r="17" spans="1:11" s="5" customFormat="1" ht="12.75" x14ac:dyDescent="0.2">
      <c r="A17" s="5" t="s">
        <v>39</v>
      </c>
      <c r="B17" s="5" t="s">
        <v>39</v>
      </c>
      <c r="C17" s="24">
        <f>VLOOKUP(CONCATENATE(Lookup!$B$2,$A17), t8.4, 2,0)</f>
        <v>864</v>
      </c>
      <c r="D17" s="24">
        <f>VLOOKUP(CONCATENATE(Lookup!$B$2,$A17), t8.4, 3,0)</f>
        <v>40</v>
      </c>
      <c r="E17" s="24">
        <f>VLOOKUP(CONCATENATE(Lookup!$B$2,$A17), t8.4, 4,0)</f>
        <v>708</v>
      </c>
      <c r="F17" s="24">
        <f>VLOOKUP(CONCATENATE(Lookup!$B$2,$A17), t8.4, 5,0)</f>
        <v>115</v>
      </c>
      <c r="G17" s="24">
        <f>VLOOKUP(CONCATENATE(Lookup!$B$2,$A17), t8.4, 6,0)</f>
        <v>1</v>
      </c>
      <c r="H17" s="24" t="s">
        <v>28</v>
      </c>
      <c r="I17" s="29">
        <f>VLOOKUP(CONCATENATE(Lookup!$B$2,$A17), t8.4, 7,0)</f>
        <v>4.6349942062572396</v>
      </c>
      <c r="J17" s="29">
        <f>VLOOKUP(CONCATENATE(Lookup!$B$2,$A17), t8.4, 8,0)</f>
        <v>82.0393974507531</v>
      </c>
      <c r="K17" s="29">
        <f>VLOOKUP(CONCATENATE(Lookup!$B$2,$A17), t8.4, 9,0)</f>
        <v>13.325608342989501</v>
      </c>
    </row>
    <row r="18" spans="1:11" s="5" customFormat="1" ht="12.75" x14ac:dyDescent="0.2">
      <c r="A18" s="5" t="s">
        <v>40</v>
      </c>
      <c r="B18" s="5" t="s">
        <v>40</v>
      </c>
      <c r="C18" s="24">
        <f>VLOOKUP(CONCATENATE(Lookup!$B$2,$A18), t8.4, 2,0)</f>
        <v>816</v>
      </c>
      <c r="D18" s="24">
        <f>VLOOKUP(CONCATENATE(Lookup!$B$2,$A18), t8.4, 3,0)</f>
        <v>27</v>
      </c>
      <c r="E18" s="24">
        <f>VLOOKUP(CONCATENATE(Lookup!$B$2,$A18), t8.4, 4,0)</f>
        <v>659</v>
      </c>
      <c r="F18" s="24">
        <f>VLOOKUP(CONCATENATE(Lookup!$B$2,$A18), t8.4, 5,0)</f>
        <v>130</v>
      </c>
      <c r="G18" s="24" t="str">
        <f>VLOOKUP(CONCATENATE(Lookup!$B$2,$A18), t8.4, 6,0)</f>
        <v>-</v>
      </c>
      <c r="H18" s="24" t="s">
        <v>28</v>
      </c>
      <c r="I18" s="29">
        <f>VLOOKUP(CONCATENATE(Lookup!$B$2,$A18), t8.4, 7,0)</f>
        <v>3.3088235294117601</v>
      </c>
      <c r="J18" s="29">
        <f>VLOOKUP(CONCATENATE(Lookup!$B$2,$A18), t8.4, 8,0)</f>
        <v>80.759803921568604</v>
      </c>
      <c r="K18" s="29">
        <f>VLOOKUP(CONCATENATE(Lookup!$B$2,$A18), t8.4, 9,0)</f>
        <v>15.931372549019599</v>
      </c>
    </row>
    <row r="19" spans="1:11" s="5" customFormat="1" ht="12.75" x14ac:dyDescent="0.2">
      <c r="A19" s="5" t="s">
        <v>41</v>
      </c>
      <c r="B19" s="5" t="s">
        <v>41</v>
      </c>
      <c r="C19" s="24">
        <f>VLOOKUP(CONCATENATE(Lookup!$B$2,$A19), t8.4, 2,0)</f>
        <v>1289</v>
      </c>
      <c r="D19" s="24">
        <f>VLOOKUP(CONCATENATE(Lookup!$B$2,$A19), t8.4, 3,0)</f>
        <v>48</v>
      </c>
      <c r="E19" s="24">
        <f>VLOOKUP(CONCATENATE(Lookup!$B$2,$A19), t8.4, 4,0)</f>
        <v>1059</v>
      </c>
      <c r="F19" s="24">
        <f>VLOOKUP(CONCATENATE(Lookup!$B$2,$A19), t8.4, 5,0)</f>
        <v>180</v>
      </c>
      <c r="G19" s="24">
        <f>VLOOKUP(CONCATENATE(Lookup!$B$2,$A19), t8.4, 6,0)</f>
        <v>2</v>
      </c>
      <c r="H19" s="24" t="s">
        <v>28</v>
      </c>
      <c r="I19" s="29">
        <f>VLOOKUP(CONCATENATE(Lookup!$B$2,$A19), t8.4, 7,0)</f>
        <v>3.7296037296037201</v>
      </c>
      <c r="J19" s="29">
        <f>VLOOKUP(CONCATENATE(Lookup!$B$2,$A19), t8.4, 8,0)</f>
        <v>82.284382284382204</v>
      </c>
      <c r="K19" s="29">
        <f>VLOOKUP(CONCATENATE(Lookup!$B$2,$A19), t8.4, 9,0)</f>
        <v>13.9860139860139</v>
      </c>
    </row>
    <row r="20" spans="1:11" s="5" customFormat="1" ht="12.75" x14ac:dyDescent="0.2">
      <c r="A20" s="5" t="s">
        <v>6</v>
      </c>
      <c r="B20" s="5" t="s">
        <v>6</v>
      </c>
      <c r="C20" s="24">
        <f>VLOOKUP(CONCATENATE(Lookup!$B$2,$A20), t8.4, 2,0)</f>
        <v>2903</v>
      </c>
      <c r="D20" s="24">
        <f>VLOOKUP(CONCATENATE(Lookup!$B$2,$A20), t8.4, 3,0)</f>
        <v>168</v>
      </c>
      <c r="E20" s="24">
        <f>VLOOKUP(CONCATENATE(Lookup!$B$2,$A20), t8.4, 4,0)</f>
        <v>2288</v>
      </c>
      <c r="F20" s="24">
        <f>VLOOKUP(CONCATENATE(Lookup!$B$2,$A20), t8.4, 5,0)</f>
        <v>441</v>
      </c>
      <c r="G20" s="24">
        <f>VLOOKUP(CONCATENATE(Lookup!$B$2,$A20), t8.4, 6,0)</f>
        <v>6</v>
      </c>
      <c r="H20" s="24" t="s">
        <v>28</v>
      </c>
      <c r="I20" s="29">
        <f>VLOOKUP(CONCATENATE(Lookup!$B$2,$A20), t8.4, 7,0)</f>
        <v>5.7991025198481099</v>
      </c>
      <c r="J20" s="29">
        <f>VLOOKUP(CONCATENATE(Lookup!$B$2,$A20), t8.4, 8,0)</f>
        <v>78.978253365550501</v>
      </c>
      <c r="K20" s="29">
        <f>VLOOKUP(CONCATENATE(Lookup!$B$2,$A20), t8.4, 9,0)</f>
        <v>15.2226441146013</v>
      </c>
    </row>
    <row r="21" spans="1:11" s="5" customFormat="1" ht="12.75" x14ac:dyDescent="0.2">
      <c r="A21" s="5" t="s">
        <v>42</v>
      </c>
      <c r="B21" s="5" t="s">
        <v>42</v>
      </c>
      <c r="C21" s="24">
        <f>VLOOKUP(CONCATENATE(Lookup!$B$2,$A21), t8.4, 2,0)</f>
        <v>6204</v>
      </c>
      <c r="D21" s="24">
        <f>VLOOKUP(CONCATENATE(Lookup!$B$2,$A21), t8.4, 3,0)</f>
        <v>380</v>
      </c>
      <c r="E21" s="24">
        <f>VLOOKUP(CONCATENATE(Lookup!$B$2,$A21), t8.4, 4,0)</f>
        <v>5105</v>
      </c>
      <c r="F21" s="24">
        <f>VLOOKUP(CONCATENATE(Lookup!$B$2,$A21), t8.4, 5,0)</f>
        <v>711</v>
      </c>
      <c r="G21" s="24">
        <f>VLOOKUP(CONCATENATE(Lookup!$B$2,$A21), t8.4, 6,0)</f>
        <v>8</v>
      </c>
      <c r="H21" s="24" t="s">
        <v>28</v>
      </c>
      <c r="I21" s="29">
        <f>VLOOKUP(CONCATENATE(Lookup!$B$2,$A21), t8.4, 7,0)</f>
        <v>6.1329890251775296</v>
      </c>
      <c r="J21" s="29">
        <f>VLOOKUP(CONCATENATE(Lookup!$B$2,$A21), t8.4, 8,0)</f>
        <v>82.391865719819194</v>
      </c>
      <c r="K21" s="29">
        <f>VLOOKUP(CONCATENATE(Lookup!$B$2,$A21), t8.4, 9,0)</f>
        <v>11.4751452550032</v>
      </c>
    </row>
    <row r="22" spans="1:11" s="5" customFormat="1" ht="12.75" x14ac:dyDescent="0.2">
      <c r="A22" s="5" t="s">
        <v>10</v>
      </c>
      <c r="B22" s="5" t="s">
        <v>10</v>
      </c>
      <c r="C22" s="24">
        <f>VLOOKUP(CONCATENATE(Lookup!$B$2,$A22), t8.4, 2,0)</f>
        <v>1769</v>
      </c>
      <c r="D22" s="24">
        <f>VLOOKUP(CONCATENATE(Lookup!$B$2,$A22), t8.4, 3,0)</f>
        <v>58</v>
      </c>
      <c r="E22" s="24">
        <f>VLOOKUP(CONCATENATE(Lookup!$B$2,$A22), t8.4, 4,0)</f>
        <v>1443</v>
      </c>
      <c r="F22" s="24">
        <f>VLOOKUP(CONCATENATE(Lookup!$B$2,$A22), t8.4, 5,0)</f>
        <v>267</v>
      </c>
      <c r="G22" s="24">
        <f>VLOOKUP(CONCATENATE(Lookup!$B$2,$A22), t8.4, 6,0)</f>
        <v>1</v>
      </c>
      <c r="H22" s="24" t="s">
        <v>28</v>
      </c>
      <c r="I22" s="29">
        <f>VLOOKUP(CONCATENATE(Lookup!$B$2,$A22), t8.4, 7,0)</f>
        <v>3.2805429864253299</v>
      </c>
      <c r="J22" s="29">
        <f>VLOOKUP(CONCATENATE(Lookup!$B$2,$A22), t8.4, 8,0)</f>
        <v>81.617647058823493</v>
      </c>
      <c r="K22" s="29">
        <f>VLOOKUP(CONCATENATE(Lookup!$B$2,$A22), t8.4, 9,0)</f>
        <v>15.101809954751101</v>
      </c>
    </row>
    <row r="23" spans="1:11" s="5" customFormat="1" ht="12.75" x14ac:dyDescent="0.2">
      <c r="A23" s="5" t="s">
        <v>43</v>
      </c>
      <c r="B23" s="5" t="s">
        <v>43</v>
      </c>
      <c r="C23" s="24">
        <f>VLOOKUP(CONCATENATE(Lookup!$B$2,$A23), t8.4, 2,0)</f>
        <v>619</v>
      </c>
      <c r="D23" s="24">
        <f>VLOOKUP(CONCATENATE(Lookup!$B$2,$A23), t8.4, 3,0)</f>
        <v>30</v>
      </c>
      <c r="E23" s="24">
        <f>VLOOKUP(CONCATENATE(Lookup!$B$2,$A23), t8.4, 4,0)</f>
        <v>510</v>
      </c>
      <c r="F23" s="24">
        <f>VLOOKUP(CONCATENATE(Lookup!$B$2,$A23), t8.4, 5,0)</f>
        <v>77</v>
      </c>
      <c r="G23" s="24">
        <f>VLOOKUP(CONCATENATE(Lookup!$B$2,$A23), t8.4, 6,0)</f>
        <v>2</v>
      </c>
      <c r="H23" s="24" t="s">
        <v>28</v>
      </c>
      <c r="I23" s="29">
        <f>VLOOKUP(CONCATENATE(Lookup!$B$2,$A23), t8.4, 7,0)</f>
        <v>4.8622366288492698</v>
      </c>
      <c r="J23" s="29">
        <f>VLOOKUP(CONCATENATE(Lookup!$B$2,$A23), t8.4, 8,0)</f>
        <v>82.658022690437605</v>
      </c>
      <c r="K23" s="29">
        <f>VLOOKUP(CONCATENATE(Lookup!$B$2,$A23), t8.4, 9,0)</f>
        <v>12.4797406807131</v>
      </c>
    </row>
    <row r="24" spans="1:11" s="5" customFormat="1" ht="12.75" x14ac:dyDescent="0.2">
      <c r="A24" s="6" t="s">
        <v>44</v>
      </c>
      <c r="B24" s="6" t="s">
        <v>44</v>
      </c>
      <c r="C24" s="24">
        <f>VLOOKUP(CONCATENATE(Lookup!$B$2,$A24), t8.4, 2,0)</f>
        <v>886</v>
      </c>
      <c r="D24" s="24">
        <f>VLOOKUP(CONCATENATE(Lookup!$B$2,$A24), t8.4, 3,0)</f>
        <v>53</v>
      </c>
      <c r="E24" s="24">
        <f>VLOOKUP(CONCATENATE(Lookup!$B$2,$A24), t8.4, 4,0)</f>
        <v>719</v>
      </c>
      <c r="F24" s="24">
        <f>VLOOKUP(CONCATENATE(Lookup!$B$2,$A24), t8.4, 5,0)</f>
        <v>113</v>
      </c>
      <c r="G24" s="24">
        <f>VLOOKUP(CONCATENATE(Lookup!$B$2,$A24), t8.4, 6,0)</f>
        <v>1</v>
      </c>
      <c r="H24" s="24" t="s">
        <v>28</v>
      </c>
      <c r="I24" s="29">
        <f>VLOOKUP(CONCATENATE(Lookup!$B$2,$A24), t8.4, 7,0)</f>
        <v>5.98870056497175</v>
      </c>
      <c r="J24" s="29">
        <f>VLOOKUP(CONCATENATE(Lookup!$B$2,$A24), t8.4, 8,0)</f>
        <v>81.242937853107307</v>
      </c>
      <c r="K24" s="29">
        <f>VLOOKUP(CONCATENATE(Lookup!$B$2,$A24), t8.4, 9,0)</f>
        <v>12.7683615819209</v>
      </c>
    </row>
    <row r="25" spans="1:11" s="5" customFormat="1" ht="12.75" x14ac:dyDescent="0.2">
      <c r="A25" s="5" t="s">
        <v>45</v>
      </c>
      <c r="B25" s="5" t="s">
        <v>45</v>
      </c>
      <c r="C25" s="24">
        <f>VLOOKUP(CONCATENATE(Lookup!$B$2,$A25), t8.4, 2,0)</f>
        <v>744</v>
      </c>
      <c r="D25" s="24">
        <f>VLOOKUP(CONCATENATE(Lookup!$B$2,$A25), t8.4, 3,0)</f>
        <v>34</v>
      </c>
      <c r="E25" s="24">
        <f>VLOOKUP(CONCATENATE(Lookup!$B$2,$A25), t8.4, 4,0)</f>
        <v>579</v>
      </c>
      <c r="F25" s="24">
        <f>VLOOKUP(CONCATENATE(Lookup!$B$2,$A25), t8.4, 5,0)</f>
        <v>131</v>
      </c>
      <c r="G25" s="24" t="str">
        <f>VLOOKUP(CONCATENATE(Lookup!$B$2,$A25), t8.4, 6,0)</f>
        <v>-</v>
      </c>
      <c r="H25" s="24" t="s">
        <v>28</v>
      </c>
      <c r="I25" s="29">
        <f>VLOOKUP(CONCATENATE(Lookup!$B$2,$A25), t8.4, 7,0)</f>
        <v>4.56989247311828</v>
      </c>
      <c r="J25" s="29">
        <f>VLOOKUP(CONCATENATE(Lookup!$B$2,$A25), t8.4, 8,0)</f>
        <v>77.822580645161196</v>
      </c>
      <c r="K25" s="29">
        <f>VLOOKUP(CONCATENATE(Lookup!$B$2,$A25), t8.4, 9,0)</f>
        <v>17.6075268817204</v>
      </c>
    </row>
    <row r="26" spans="1:11" s="5" customFormat="1" ht="12.75" x14ac:dyDescent="0.2">
      <c r="A26" s="5" t="s">
        <v>46</v>
      </c>
      <c r="B26" s="5" t="s">
        <v>46</v>
      </c>
      <c r="C26" s="24">
        <f>VLOOKUP(CONCATENATE(Lookup!$B$2,$A26), t8.4, 2,0)</f>
        <v>171</v>
      </c>
      <c r="D26" s="24">
        <f>VLOOKUP(CONCATENATE(Lookup!$B$2,$A26), t8.4, 3,0)</f>
        <v>4</v>
      </c>
      <c r="E26" s="24">
        <f>VLOOKUP(CONCATENATE(Lookup!$B$2,$A26), t8.4, 4,0)</f>
        <v>146</v>
      </c>
      <c r="F26" s="24">
        <f>VLOOKUP(CONCATENATE(Lookup!$B$2,$A26), t8.4, 5,0)</f>
        <v>21</v>
      </c>
      <c r="G26" s="24" t="str">
        <f>VLOOKUP(CONCATENATE(Lookup!$B$2,$A26), t8.4, 6,0)</f>
        <v>-</v>
      </c>
      <c r="H26" s="24" t="s">
        <v>28</v>
      </c>
      <c r="I26" s="29">
        <f>VLOOKUP(CONCATENATE(Lookup!$B$2,$A26), t8.4, 7,0)</f>
        <v>2.3391812865496999</v>
      </c>
      <c r="J26" s="29">
        <f>VLOOKUP(CONCATENATE(Lookup!$B$2,$A26), t8.4, 8,0)</f>
        <v>85.380116959064296</v>
      </c>
      <c r="K26" s="29">
        <f>VLOOKUP(CONCATENATE(Lookup!$B$2,$A26), t8.4, 9,0)</f>
        <v>12.2807017543859</v>
      </c>
    </row>
    <row r="27" spans="1:11" s="5" customFormat="1" ht="12.75" x14ac:dyDescent="0.2">
      <c r="A27" s="5" t="s">
        <v>47</v>
      </c>
      <c r="B27" s="5" t="s">
        <v>47</v>
      </c>
      <c r="C27" s="24">
        <f>VLOOKUP(CONCATENATE(Lookup!$B$2,$A27), t8.4, 2,0)</f>
        <v>965</v>
      </c>
      <c r="D27" s="24">
        <f>VLOOKUP(CONCATENATE(Lookup!$B$2,$A27), t8.4, 3,0)</f>
        <v>50</v>
      </c>
      <c r="E27" s="24">
        <f>VLOOKUP(CONCATENATE(Lookup!$B$2,$A27), t8.4, 4,0)</f>
        <v>745</v>
      </c>
      <c r="F27" s="24">
        <f>VLOOKUP(CONCATENATE(Lookup!$B$2,$A27), t8.4, 5,0)</f>
        <v>169</v>
      </c>
      <c r="G27" s="24">
        <f>VLOOKUP(CONCATENATE(Lookup!$B$2,$A27), t8.4, 6,0)</f>
        <v>1</v>
      </c>
      <c r="H27" s="24" t="s">
        <v>28</v>
      </c>
      <c r="I27" s="29">
        <f>VLOOKUP(CONCATENATE(Lookup!$B$2,$A27), t8.4, 7,0)</f>
        <v>5.1867219917012397</v>
      </c>
      <c r="J27" s="29">
        <f>VLOOKUP(CONCATENATE(Lookup!$B$2,$A27), t8.4, 8,0)</f>
        <v>77.282157676348504</v>
      </c>
      <c r="K27" s="29">
        <f>VLOOKUP(CONCATENATE(Lookup!$B$2,$A27), t8.4, 9,0)</f>
        <v>17.531120331950198</v>
      </c>
    </row>
    <row r="28" spans="1:11" s="5" customFormat="1" ht="12.75" x14ac:dyDescent="0.2">
      <c r="A28" s="5" t="s">
        <v>48</v>
      </c>
      <c r="B28" s="5" t="s">
        <v>48</v>
      </c>
      <c r="C28" s="24">
        <f>VLOOKUP(CONCATENATE(Lookup!$B$2,$A28), t8.4, 2,0)</f>
        <v>3140</v>
      </c>
      <c r="D28" s="24">
        <f>VLOOKUP(CONCATENATE(Lookup!$B$2,$A28), t8.4, 3,0)</f>
        <v>154</v>
      </c>
      <c r="E28" s="24">
        <f>VLOOKUP(CONCATENATE(Lookup!$B$2,$A28), t8.4, 4,0)</f>
        <v>2534</v>
      </c>
      <c r="F28" s="24">
        <f>VLOOKUP(CONCATENATE(Lookup!$B$2,$A28), t8.4, 5,0)</f>
        <v>450</v>
      </c>
      <c r="G28" s="24">
        <f>VLOOKUP(CONCATENATE(Lookup!$B$2,$A28), t8.4, 6,0)</f>
        <v>2</v>
      </c>
      <c r="H28" s="24" t="s">
        <v>28</v>
      </c>
      <c r="I28" s="29">
        <f>VLOOKUP(CONCATENATE(Lookup!$B$2,$A28), t8.4, 7,0)</f>
        <v>4.9075844486934299</v>
      </c>
      <c r="J28" s="29">
        <f>VLOOKUP(CONCATENATE(Lookup!$B$2,$A28), t8.4, 8,0)</f>
        <v>80.752071383046498</v>
      </c>
      <c r="K28" s="29">
        <f>VLOOKUP(CONCATENATE(Lookup!$B$2,$A28), t8.4, 9,0)</f>
        <v>14.34034416826</v>
      </c>
    </row>
    <row r="29" spans="1:11" s="5" customFormat="1" ht="12.75" x14ac:dyDescent="0.2">
      <c r="A29" s="5" t="s">
        <v>49</v>
      </c>
      <c r="B29" s="5" t="s">
        <v>49</v>
      </c>
      <c r="C29" s="24">
        <f>VLOOKUP(CONCATENATE(Lookup!$B$2,$A29), t8.4, 2,0)</f>
        <v>149</v>
      </c>
      <c r="D29" s="24">
        <f>VLOOKUP(CONCATENATE(Lookup!$B$2,$A29), t8.4, 3,0)</f>
        <v>7</v>
      </c>
      <c r="E29" s="24">
        <f>VLOOKUP(CONCATENATE(Lookup!$B$2,$A29), t8.4, 4,0)</f>
        <v>114</v>
      </c>
      <c r="F29" s="24">
        <f>VLOOKUP(CONCATENATE(Lookup!$B$2,$A29), t8.4, 5,0)</f>
        <v>28</v>
      </c>
      <c r="G29" s="24" t="str">
        <f>VLOOKUP(CONCATENATE(Lookup!$B$2,$A29), t8.4, 6,0)</f>
        <v>-</v>
      </c>
      <c r="H29" s="24" t="s">
        <v>28</v>
      </c>
      <c r="I29" s="29">
        <f>VLOOKUP(CONCATENATE(Lookup!$B$2,$A29), t8.4, 7,0)</f>
        <v>4.6979865771811999</v>
      </c>
      <c r="J29" s="29">
        <f>VLOOKUP(CONCATENATE(Lookup!$B$2,$A29), t8.4, 8,0)</f>
        <v>76.5100671140939</v>
      </c>
      <c r="K29" s="29">
        <f>VLOOKUP(CONCATENATE(Lookup!$B$2,$A29), t8.4, 9,0)</f>
        <v>18.7919463087248</v>
      </c>
    </row>
    <row r="30" spans="1:11" s="5" customFormat="1" ht="12.75" x14ac:dyDescent="0.2">
      <c r="A30" s="5" t="s">
        <v>50</v>
      </c>
      <c r="B30" s="5" t="s">
        <v>50</v>
      </c>
      <c r="C30" s="24">
        <f>VLOOKUP(CONCATENATE(Lookup!$B$2,$A30), t8.4, 2,0)</f>
        <v>1023</v>
      </c>
      <c r="D30" s="24">
        <f>VLOOKUP(CONCATENATE(Lookup!$B$2,$A30), t8.4, 3,0)</f>
        <v>60</v>
      </c>
      <c r="E30" s="24">
        <f>VLOOKUP(CONCATENATE(Lookup!$B$2,$A30), t8.4, 4,0)</f>
        <v>830</v>
      </c>
      <c r="F30" s="24">
        <f>VLOOKUP(CONCATENATE(Lookup!$B$2,$A30), t8.4, 5,0)</f>
        <v>132</v>
      </c>
      <c r="G30" s="24">
        <f>VLOOKUP(CONCATENATE(Lookup!$B$2,$A30), t8.4, 6,0)</f>
        <v>1</v>
      </c>
      <c r="H30" s="24" t="s">
        <v>28</v>
      </c>
      <c r="I30" s="29">
        <f>VLOOKUP(CONCATENATE(Lookup!$B$2,$A30), t8.4, 7,0)</f>
        <v>5.87084148727984</v>
      </c>
      <c r="J30" s="29">
        <f>VLOOKUP(CONCATENATE(Lookup!$B$2,$A30), t8.4, 8,0)</f>
        <v>81.213307240704495</v>
      </c>
      <c r="K30" s="29">
        <f>VLOOKUP(CONCATENATE(Lookup!$B$2,$A30), t8.4, 9,0)</f>
        <v>12.915851272015599</v>
      </c>
    </row>
    <row r="31" spans="1:11" s="5" customFormat="1" ht="12.75" x14ac:dyDescent="0.2">
      <c r="A31" s="5" t="s">
        <v>51</v>
      </c>
      <c r="B31" s="5" t="s">
        <v>51</v>
      </c>
      <c r="C31" s="24">
        <f>VLOOKUP(CONCATENATE(Lookup!$B$2,$A31), t8.4, 2,0)</f>
        <v>1714</v>
      </c>
      <c r="D31" s="24">
        <f>VLOOKUP(CONCATENATE(Lookup!$B$2,$A31), t8.4, 3,0)</f>
        <v>74</v>
      </c>
      <c r="E31" s="24">
        <f>VLOOKUP(CONCATENATE(Lookup!$B$2,$A31), t8.4, 4,0)</f>
        <v>1408</v>
      </c>
      <c r="F31" s="24">
        <f>VLOOKUP(CONCATENATE(Lookup!$B$2,$A31), t8.4, 5,0)</f>
        <v>230</v>
      </c>
      <c r="G31" s="24">
        <f>VLOOKUP(CONCATENATE(Lookup!$B$2,$A31), t8.4, 6,0)</f>
        <v>2</v>
      </c>
      <c r="H31" s="24" t="s">
        <v>28</v>
      </c>
      <c r="I31" s="29">
        <f>VLOOKUP(CONCATENATE(Lookup!$B$2,$A31), t8.4, 7,0)</f>
        <v>4.3224299065420499</v>
      </c>
      <c r="J31" s="29">
        <f>VLOOKUP(CONCATENATE(Lookup!$B$2,$A31), t8.4, 8,0)</f>
        <v>82.242990654205599</v>
      </c>
      <c r="K31" s="29">
        <f>VLOOKUP(CONCATENATE(Lookup!$B$2,$A31), t8.4, 9,0)</f>
        <v>13.4345794392523</v>
      </c>
    </row>
    <row r="32" spans="1:11" s="5" customFormat="1" ht="12.75" x14ac:dyDescent="0.2">
      <c r="A32" s="5" t="s">
        <v>52</v>
      </c>
      <c r="B32" s="5" t="s">
        <v>52</v>
      </c>
      <c r="C32" s="24">
        <f>VLOOKUP(CONCATENATE(Lookup!$B$2,$A32), t8.4, 2,0)</f>
        <v>587</v>
      </c>
      <c r="D32" s="24">
        <f>VLOOKUP(CONCATENATE(Lookup!$B$2,$A32), t8.4, 3,0)</f>
        <v>28</v>
      </c>
      <c r="E32" s="24">
        <f>VLOOKUP(CONCATENATE(Lookup!$B$2,$A32), t8.4, 4,0)</f>
        <v>474</v>
      </c>
      <c r="F32" s="24">
        <f>VLOOKUP(CONCATENATE(Lookup!$B$2,$A32), t8.4, 5,0)</f>
        <v>84</v>
      </c>
      <c r="G32" s="24">
        <f>VLOOKUP(CONCATENATE(Lookup!$B$2,$A32), t8.4, 6,0)</f>
        <v>1</v>
      </c>
      <c r="H32" s="24" t="s">
        <v>28</v>
      </c>
      <c r="I32" s="29">
        <f>VLOOKUP(CONCATENATE(Lookup!$B$2,$A32), t8.4, 7,0)</f>
        <v>4.7781569965870299</v>
      </c>
      <c r="J32" s="29">
        <f>VLOOKUP(CONCATENATE(Lookup!$B$2,$A32), t8.4, 8,0)</f>
        <v>80.887372013651799</v>
      </c>
      <c r="K32" s="29">
        <f>VLOOKUP(CONCATENATE(Lookup!$B$2,$A32), t8.4, 9,0)</f>
        <v>14.334470989761</v>
      </c>
    </row>
    <row r="33" spans="1:11" s="5" customFormat="1" ht="12.75" x14ac:dyDescent="0.2">
      <c r="A33" s="5" t="s">
        <v>53</v>
      </c>
      <c r="B33" s="5" t="s">
        <v>53</v>
      </c>
      <c r="C33" s="24">
        <f>VLOOKUP(CONCATENATE(Lookup!$B$2,$A33), t8.4, 2,0)</f>
        <v>155</v>
      </c>
      <c r="D33" s="24">
        <f>VLOOKUP(CONCATENATE(Lookup!$B$2,$A33), t8.4, 3,0)</f>
        <v>5</v>
      </c>
      <c r="E33" s="24">
        <f>VLOOKUP(CONCATENATE(Lookup!$B$2,$A33), t8.4, 4,0)</f>
        <v>127</v>
      </c>
      <c r="F33" s="24">
        <f>VLOOKUP(CONCATENATE(Lookup!$B$2,$A33), t8.4, 5,0)</f>
        <v>23</v>
      </c>
      <c r="G33" s="24" t="str">
        <f>VLOOKUP(CONCATENATE(Lookup!$B$2,$A33), t8.4, 6,0)</f>
        <v>-</v>
      </c>
      <c r="H33" s="24" t="s">
        <v>28</v>
      </c>
      <c r="I33" s="29">
        <f>VLOOKUP(CONCATENATE(Lookup!$B$2,$A33), t8.4, 7,0)</f>
        <v>3.2258064516128999</v>
      </c>
      <c r="J33" s="29">
        <f>VLOOKUP(CONCATENATE(Lookup!$B$2,$A33), t8.4, 8,0)</f>
        <v>81.935483870967701</v>
      </c>
      <c r="K33" s="29">
        <f>VLOOKUP(CONCATENATE(Lookup!$B$2,$A33), t8.4, 9,0)</f>
        <v>14.838709677419301</v>
      </c>
    </row>
    <row r="34" spans="1:11" s="5" customFormat="1" ht="12.75" x14ac:dyDescent="0.2">
      <c r="A34" s="5" t="s">
        <v>54</v>
      </c>
      <c r="B34" s="5" t="s">
        <v>54</v>
      </c>
      <c r="C34" s="24">
        <f>VLOOKUP(CONCATENATE(Lookup!$B$2,$A34), t8.4, 2,0)</f>
        <v>815</v>
      </c>
      <c r="D34" s="24">
        <f>VLOOKUP(CONCATENATE(Lookup!$B$2,$A34), t8.4, 3,0)</f>
        <v>37</v>
      </c>
      <c r="E34" s="24">
        <f>VLOOKUP(CONCATENATE(Lookup!$B$2,$A34), t8.4, 4,0)</f>
        <v>650</v>
      </c>
      <c r="F34" s="24">
        <f>VLOOKUP(CONCATENATE(Lookup!$B$2,$A34), t8.4, 5,0)</f>
        <v>126</v>
      </c>
      <c r="G34" s="24">
        <f>VLOOKUP(CONCATENATE(Lookup!$B$2,$A34), t8.4, 6,0)</f>
        <v>2</v>
      </c>
      <c r="H34" s="24" t="s">
        <v>28</v>
      </c>
      <c r="I34" s="29">
        <f>VLOOKUP(CONCATENATE(Lookup!$B$2,$A34), t8.4, 7,0)</f>
        <v>4.5510455104550998</v>
      </c>
      <c r="J34" s="29">
        <f>VLOOKUP(CONCATENATE(Lookup!$B$2,$A34), t8.4, 8,0)</f>
        <v>79.950799507995001</v>
      </c>
      <c r="K34" s="29">
        <f>VLOOKUP(CONCATENATE(Lookup!$B$2,$A34), t8.4, 9,0)</f>
        <v>15.498154981549799</v>
      </c>
    </row>
    <row r="35" spans="1:11" s="5" customFormat="1" ht="12.75" x14ac:dyDescent="0.2">
      <c r="A35" s="5" t="s">
        <v>55</v>
      </c>
      <c r="B35" s="5" t="s">
        <v>55</v>
      </c>
      <c r="C35" s="24">
        <f>VLOOKUP(CONCATENATE(Lookup!$B$2,$A35), t8.4, 2,0)</f>
        <v>2973</v>
      </c>
      <c r="D35" s="24">
        <f>VLOOKUP(CONCATENATE(Lookup!$B$2,$A35), t8.4, 3,0)</f>
        <v>132</v>
      </c>
      <c r="E35" s="24">
        <f>VLOOKUP(CONCATENATE(Lookup!$B$2,$A35), t8.4, 4,0)</f>
        <v>2436</v>
      </c>
      <c r="F35" s="24">
        <f>VLOOKUP(CONCATENATE(Lookup!$B$2,$A35), t8.4, 5,0)</f>
        <v>403</v>
      </c>
      <c r="G35" s="24">
        <f>VLOOKUP(CONCATENATE(Lookup!$B$2,$A35), t8.4, 6,0)</f>
        <v>2</v>
      </c>
      <c r="H35" s="24" t="s">
        <v>28</v>
      </c>
      <c r="I35" s="29">
        <f>VLOOKUP(CONCATENATE(Lookup!$B$2,$A35), t8.4, 7,0)</f>
        <v>4.4429485021878099</v>
      </c>
      <c r="J35" s="29">
        <f>VLOOKUP(CONCATENATE(Lookup!$B$2,$A35), t8.4, 8,0)</f>
        <v>81.992595085829606</v>
      </c>
      <c r="K35" s="29">
        <f>VLOOKUP(CONCATENATE(Lookup!$B$2,$A35), t8.4, 9,0)</f>
        <v>13.5644564119824</v>
      </c>
    </row>
    <row r="36" spans="1:11" s="5" customFormat="1" ht="12.75" x14ac:dyDescent="0.2">
      <c r="A36" s="5" t="s">
        <v>56</v>
      </c>
      <c r="B36" s="5" t="s">
        <v>56</v>
      </c>
      <c r="C36" s="24">
        <f>VLOOKUP(CONCATENATE(Lookup!$B$2,$A36), t8.4, 2,0)</f>
        <v>640</v>
      </c>
      <c r="D36" s="24">
        <f>VLOOKUP(CONCATENATE(Lookup!$B$2,$A36), t8.4, 3,0)</f>
        <v>22</v>
      </c>
      <c r="E36" s="24">
        <f>VLOOKUP(CONCATENATE(Lookup!$B$2,$A36), t8.4, 4,0)</f>
        <v>527</v>
      </c>
      <c r="F36" s="24">
        <f>VLOOKUP(CONCATENATE(Lookup!$B$2,$A36), t8.4, 5,0)</f>
        <v>91</v>
      </c>
      <c r="G36" s="24" t="str">
        <f>VLOOKUP(CONCATENATE(Lookup!$B$2,$A36), t8.4, 6,0)</f>
        <v>-</v>
      </c>
      <c r="H36" s="24" t="s">
        <v>28</v>
      </c>
      <c r="I36" s="29">
        <f>VLOOKUP(CONCATENATE(Lookup!$B$2,$A36), t8.4, 7,0)</f>
        <v>3.4375</v>
      </c>
      <c r="J36" s="29">
        <f>VLOOKUP(CONCATENATE(Lookup!$B$2,$A36), t8.4, 8,0)</f>
        <v>82.34375</v>
      </c>
      <c r="K36" s="29">
        <f>VLOOKUP(CONCATENATE(Lookup!$B$2,$A36), t8.4, 9,0)</f>
        <v>14.21875</v>
      </c>
    </row>
    <row r="37" spans="1:11" s="5" customFormat="1" ht="12.75" x14ac:dyDescent="0.2">
      <c r="A37" s="5" t="s">
        <v>57</v>
      </c>
      <c r="B37" s="5" t="s">
        <v>57</v>
      </c>
      <c r="C37" s="24">
        <f>VLOOKUP(CONCATENATE(Lookup!$B$2,$A37), t8.4, 2,0)</f>
        <v>802</v>
      </c>
      <c r="D37" s="24">
        <f>VLOOKUP(CONCATENATE(Lookup!$B$2,$A37), t8.4, 3,0)</f>
        <v>29</v>
      </c>
      <c r="E37" s="24">
        <f>VLOOKUP(CONCATENATE(Lookup!$B$2,$A37), t8.4, 4,0)</f>
        <v>661</v>
      </c>
      <c r="F37" s="24">
        <f>VLOOKUP(CONCATENATE(Lookup!$B$2,$A37), t8.4, 5,0)</f>
        <v>110</v>
      </c>
      <c r="G37" s="24">
        <f>VLOOKUP(CONCATENATE(Lookup!$B$2,$A37), t8.4, 6,0)</f>
        <v>2</v>
      </c>
      <c r="H37" s="24" t="s">
        <v>28</v>
      </c>
      <c r="I37" s="29">
        <f>VLOOKUP(CONCATENATE(Lookup!$B$2,$A37), t8.4, 7,0)</f>
        <v>3.6249999999999898</v>
      </c>
      <c r="J37" s="29">
        <f>VLOOKUP(CONCATENATE(Lookup!$B$2,$A37), t8.4, 8,0)</f>
        <v>82.625</v>
      </c>
      <c r="K37" s="29">
        <f>VLOOKUP(CONCATENATE(Lookup!$B$2,$A37), t8.4, 9,0)</f>
        <v>13.75</v>
      </c>
    </row>
    <row r="38" spans="1:11" s="5" customFormat="1" ht="12.75" x14ac:dyDescent="0.2">
      <c r="A38" s="5" t="s">
        <v>58</v>
      </c>
      <c r="B38" s="5" t="s">
        <v>58</v>
      </c>
      <c r="C38" s="24">
        <f>VLOOKUP(CONCATENATE(Lookup!$B$2,$A38), t8.4, 2,0)</f>
        <v>1644</v>
      </c>
      <c r="D38" s="24">
        <f>VLOOKUP(CONCATENATE(Lookup!$B$2,$A38), t8.4, 3,0)</f>
        <v>83</v>
      </c>
      <c r="E38" s="24">
        <f>VLOOKUP(CONCATENATE(Lookup!$B$2,$A38), t8.4, 4,0)</f>
        <v>1336</v>
      </c>
      <c r="F38" s="24">
        <f>VLOOKUP(CONCATENATE(Lookup!$B$2,$A38), t8.4, 5,0)</f>
        <v>223</v>
      </c>
      <c r="G38" s="24">
        <f>VLOOKUP(CONCATENATE(Lookup!$B$2,$A38), t8.4, 6,0)</f>
        <v>2</v>
      </c>
      <c r="H38" s="24" t="s">
        <v>28</v>
      </c>
      <c r="I38" s="29">
        <f>VLOOKUP(CONCATENATE(Lookup!$B$2,$A38), t8.4, 7,0)</f>
        <v>5.0548112058465202</v>
      </c>
      <c r="J38" s="29">
        <f>VLOOKUP(CONCATENATE(Lookup!$B$2,$A38), t8.4, 8,0)</f>
        <v>81.364190012180202</v>
      </c>
      <c r="K38" s="29">
        <f>VLOOKUP(CONCATENATE(Lookup!$B$2,$A38), t8.4, 9,0)</f>
        <v>13.5809987819732</v>
      </c>
    </row>
    <row r="39" spans="1:11" s="5" customFormat="1" ht="12.75" x14ac:dyDescent="0.2">
      <c r="A39" s="5" t="s">
        <v>59</v>
      </c>
      <c r="B39" s="5" t="s">
        <v>59</v>
      </c>
      <c r="C39" s="24">
        <f>VLOOKUP(CONCATENATE(Lookup!$B$2,$A39), t8.4, 2,0)</f>
        <v>81</v>
      </c>
      <c r="D39" s="24">
        <f>VLOOKUP(CONCATENATE(Lookup!$B$2,$A39), t8.4, 3,0)</f>
        <v>8</v>
      </c>
      <c r="E39" s="24">
        <f>VLOOKUP(CONCATENATE(Lookup!$B$2,$A39), t8.4, 4,0)</f>
        <v>64</v>
      </c>
      <c r="F39" s="24">
        <f>VLOOKUP(CONCATENATE(Lookup!$B$2,$A39), t8.4, 5,0)</f>
        <v>9</v>
      </c>
      <c r="G39" s="24" t="str">
        <f>VLOOKUP(CONCATENATE(Lookup!$B$2,$A39), t8.4, 6,0)</f>
        <v>-</v>
      </c>
      <c r="H39" s="24" t="s">
        <v>28</v>
      </c>
      <c r="I39" s="29">
        <f>VLOOKUP(CONCATENATE(Lookup!$B$2,$A39), t8.4, 7,0)</f>
        <v>9.8765432098765409</v>
      </c>
      <c r="J39" s="29">
        <f>VLOOKUP(CONCATENATE(Lookup!$B$2,$A39), t8.4, 8,0)</f>
        <v>79.012345679012299</v>
      </c>
      <c r="K39" s="29">
        <f>VLOOKUP(CONCATENATE(Lookup!$B$2,$A39), t8.4, 9,0)</f>
        <v>11.1111111111111</v>
      </c>
    </row>
    <row r="40" spans="1:11" s="5" customFormat="1" ht="12.75" x14ac:dyDescent="0.2">
      <c r="A40" s="9" t="s">
        <v>2</v>
      </c>
      <c r="B40" s="5" t="s">
        <v>2</v>
      </c>
      <c r="C40" s="26">
        <f>VLOOKUP(CONCATENATE(Lookup!$B$2,$A40), t8.4, 2,0)</f>
        <v>44835</v>
      </c>
      <c r="D40" s="26">
        <f>VLOOKUP(CONCATENATE(Lookup!$B$2,$A40), t8.4, 3,0)</f>
        <v>2273</v>
      </c>
      <c r="E40" s="26">
        <f>VLOOKUP(CONCATENATE(Lookup!$B$2,$A40), t8.4, 4,0)</f>
        <v>36289</v>
      </c>
      <c r="F40" s="26">
        <f>VLOOKUP(CONCATENATE(Lookup!$B$2,$A40), t8.4, 5,0)</f>
        <v>6214</v>
      </c>
      <c r="G40" s="26">
        <f>VLOOKUP(CONCATENATE(Lookup!$B$2,$A40), t8.4, 6,0)</f>
        <v>59</v>
      </c>
      <c r="H40" s="26" t="s">
        <v>28</v>
      </c>
      <c r="I40" s="30">
        <f>VLOOKUP(CONCATENATE(Lookup!$B$2,$A40), t8.4, 7,0)</f>
        <v>5.0763802036805403</v>
      </c>
      <c r="J40" s="30">
        <f>VLOOKUP(CONCATENATE(Lookup!$B$2,$A40), t8.4, 8,0)</f>
        <v>81.045649455065202</v>
      </c>
      <c r="K40" s="30">
        <f>VLOOKUP(CONCATENATE(Lookup!$B$2,$A40), t8.4, 9,0)</f>
        <v>13.877970341254199</v>
      </c>
    </row>
    <row r="41" spans="1:11" s="5" customFormat="1" ht="12.75" x14ac:dyDescent="0.2">
      <c r="B41" s="15"/>
      <c r="C41" s="15"/>
      <c r="D41" s="15"/>
      <c r="E41" s="15"/>
      <c r="F41" s="15"/>
      <c r="G41" s="15"/>
      <c r="H41" s="15"/>
      <c r="I41" s="15"/>
      <c r="J41" s="15"/>
      <c r="K41" s="15"/>
    </row>
    <row r="42" spans="1:11" x14ac:dyDescent="0.2">
      <c r="B42" s="16" t="s">
        <v>1039</v>
      </c>
    </row>
    <row r="43" spans="1:11" x14ac:dyDescent="0.2">
      <c r="B43" s="17" t="s">
        <v>1031</v>
      </c>
    </row>
    <row r="44" spans="1:11" x14ac:dyDescent="0.2">
      <c r="B44" s="18" t="s">
        <v>1029</v>
      </c>
    </row>
    <row r="45" spans="1:11" x14ac:dyDescent="0.2">
      <c r="B45" s="16" t="s">
        <v>84</v>
      </c>
    </row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41" r:id="rId4" name="Drop Down 1">
              <controlPr defaultSize="0" autoLine="0" autoPict="0">
                <anchor moveWithCells="1">
                  <from>
                    <xdr:col>1</xdr:col>
                    <xdr:colOff>485775</xdr:colOff>
                    <xdr:row>2</xdr:row>
                    <xdr:rowOff>171450</xdr:rowOff>
                  </from>
                  <to>
                    <xdr:col>1</xdr:col>
                    <xdr:colOff>1552575</xdr:colOff>
                    <xdr:row>4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DFF97-5509-4448-B4C4-EE0755760DCF}">
  <dimension ref="A1:I681"/>
  <sheetViews>
    <sheetView zoomScale="90" zoomScaleNormal="90" workbookViewId="0"/>
  </sheetViews>
  <sheetFormatPr defaultRowHeight="15" x14ac:dyDescent="0.25"/>
  <cols>
    <col min="1" max="1" width="29.7109375" bestFit="1" customWidth="1"/>
    <col min="2" max="9" width="9.140625" style="31"/>
  </cols>
  <sheetData>
    <row r="1" spans="1:9" x14ac:dyDescent="0.25">
      <c r="A1" t="s">
        <v>79</v>
      </c>
      <c r="B1" s="31" t="s">
        <v>17</v>
      </c>
      <c r="C1" s="31" t="s">
        <v>60</v>
      </c>
      <c r="D1" s="31" t="s">
        <v>61</v>
      </c>
      <c r="E1" s="31" t="s">
        <v>62</v>
      </c>
      <c r="F1" s="31" t="s">
        <v>59</v>
      </c>
      <c r="G1" s="31" t="s">
        <v>80</v>
      </c>
      <c r="H1" s="31" t="s">
        <v>81</v>
      </c>
      <c r="I1" s="31" t="s">
        <v>82</v>
      </c>
    </row>
    <row r="2" spans="1:9" x14ac:dyDescent="0.25">
      <c r="A2" t="s">
        <v>408</v>
      </c>
      <c r="B2" s="31">
        <v>2092</v>
      </c>
      <c r="C2" s="31">
        <v>178</v>
      </c>
      <c r="D2" s="31">
        <v>1653</v>
      </c>
      <c r="E2" s="31">
        <v>258</v>
      </c>
      <c r="F2" s="31">
        <v>3</v>
      </c>
      <c r="G2" s="31">
        <v>8.5208233604595502</v>
      </c>
      <c r="H2" s="31">
        <v>79.128769746290004</v>
      </c>
      <c r="I2" s="31">
        <v>12.3504068932503</v>
      </c>
    </row>
    <row r="3" spans="1:9" x14ac:dyDescent="0.25">
      <c r="A3" t="s">
        <v>409</v>
      </c>
      <c r="B3" s="31">
        <v>2369</v>
      </c>
      <c r="C3" s="31">
        <v>163</v>
      </c>
      <c r="D3" s="31">
        <v>1876</v>
      </c>
      <c r="E3" s="31">
        <v>327</v>
      </c>
      <c r="F3" s="31">
        <v>3</v>
      </c>
      <c r="G3" s="31">
        <v>6.8892645815722702</v>
      </c>
      <c r="H3" s="31">
        <v>79.289940828402294</v>
      </c>
      <c r="I3" s="31">
        <v>13.820794590025301</v>
      </c>
    </row>
    <row r="4" spans="1:9" x14ac:dyDescent="0.25">
      <c r="A4" t="s">
        <v>410</v>
      </c>
      <c r="B4" s="31">
        <v>1085</v>
      </c>
      <c r="C4" s="31">
        <v>74</v>
      </c>
      <c r="D4" s="31">
        <v>885</v>
      </c>
      <c r="E4" s="31">
        <v>124</v>
      </c>
      <c r="F4" s="31">
        <v>2</v>
      </c>
      <c r="G4" s="31">
        <v>6.8328716528162499</v>
      </c>
      <c r="H4" s="31">
        <v>81.717451523545705</v>
      </c>
      <c r="I4" s="31">
        <v>11.449676823638001</v>
      </c>
    </row>
    <row r="5" spans="1:9" x14ac:dyDescent="0.25">
      <c r="A5" t="s">
        <v>411</v>
      </c>
      <c r="B5" s="31">
        <v>748</v>
      </c>
      <c r="C5" s="31">
        <v>54</v>
      </c>
      <c r="D5" s="31">
        <v>593</v>
      </c>
      <c r="E5" s="31">
        <v>100</v>
      </c>
      <c r="F5" s="31">
        <v>1</v>
      </c>
      <c r="G5" s="31">
        <v>7.2289156626505999</v>
      </c>
      <c r="H5" s="31">
        <v>79.384203480588994</v>
      </c>
      <c r="I5" s="31">
        <v>13.3868808567603</v>
      </c>
    </row>
    <row r="6" spans="1:9" x14ac:dyDescent="0.25">
      <c r="A6" t="s">
        <v>412</v>
      </c>
      <c r="B6" s="31">
        <v>4454</v>
      </c>
      <c r="C6" s="31">
        <v>384</v>
      </c>
      <c r="D6" s="31">
        <v>3539</v>
      </c>
      <c r="E6" s="31">
        <v>522</v>
      </c>
      <c r="F6" s="31">
        <v>9</v>
      </c>
      <c r="G6" s="31">
        <v>8.6389201349831204</v>
      </c>
      <c r="H6" s="31">
        <v>79.617547806524101</v>
      </c>
      <c r="I6" s="31">
        <v>11.743532058492599</v>
      </c>
    </row>
    <row r="7" spans="1:9" x14ac:dyDescent="0.25">
      <c r="A7" t="s">
        <v>413</v>
      </c>
      <c r="B7" s="31">
        <v>492</v>
      </c>
      <c r="C7" s="31">
        <v>62</v>
      </c>
      <c r="D7" s="31">
        <v>383</v>
      </c>
      <c r="E7" s="31">
        <v>44</v>
      </c>
      <c r="F7" s="31">
        <v>3</v>
      </c>
      <c r="G7" s="31">
        <v>12.678936605316901</v>
      </c>
      <c r="H7" s="31">
        <v>78.323108384457996</v>
      </c>
      <c r="I7" s="31">
        <v>8.9979550102249402</v>
      </c>
    </row>
    <row r="8" spans="1:9" x14ac:dyDescent="0.25">
      <c r="A8" t="s">
        <v>414</v>
      </c>
      <c r="B8" s="31">
        <v>1412</v>
      </c>
      <c r="C8" s="31">
        <v>93</v>
      </c>
      <c r="D8" s="31">
        <v>1120</v>
      </c>
      <c r="E8" s="31">
        <v>197</v>
      </c>
      <c r="F8" s="31">
        <v>2</v>
      </c>
      <c r="G8" s="31">
        <v>6.5957446808510598</v>
      </c>
      <c r="H8" s="31">
        <v>79.4326241134751</v>
      </c>
      <c r="I8" s="31">
        <v>13.971631205673701</v>
      </c>
    </row>
    <row r="9" spans="1:9" x14ac:dyDescent="0.25">
      <c r="A9" t="s">
        <v>415</v>
      </c>
      <c r="B9" s="31">
        <v>1434</v>
      </c>
      <c r="C9" s="31">
        <v>135</v>
      </c>
      <c r="D9" s="31">
        <v>1140</v>
      </c>
      <c r="E9" s="31">
        <v>149</v>
      </c>
      <c r="F9" s="31">
        <v>10</v>
      </c>
      <c r="G9" s="31">
        <v>9.4803370786516794</v>
      </c>
      <c r="H9" s="31">
        <v>80.056179775280896</v>
      </c>
      <c r="I9" s="31">
        <v>10.4634831460674</v>
      </c>
    </row>
    <row r="10" spans="1:9" x14ac:dyDescent="0.25">
      <c r="A10" t="s">
        <v>416</v>
      </c>
      <c r="B10" s="31">
        <v>1267</v>
      </c>
      <c r="C10" s="31">
        <v>98</v>
      </c>
      <c r="D10" s="31">
        <v>1001</v>
      </c>
      <c r="E10" s="31">
        <v>167</v>
      </c>
      <c r="F10" s="31">
        <v>1</v>
      </c>
      <c r="G10" s="31">
        <v>7.7409162717219502</v>
      </c>
      <c r="H10" s="31">
        <v>79.067930489731395</v>
      </c>
      <c r="I10" s="31">
        <v>13.191153238546599</v>
      </c>
    </row>
    <row r="11" spans="1:9" x14ac:dyDescent="0.25">
      <c r="A11" t="s">
        <v>417</v>
      </c>
      <c r="B11" s="31">
        <v>914</v>
      </c>
      <c r="C11" s="31">
        <v>48</v>
      </c>
      <c r="D11" s="31">
        <v>713</v>
      </c>
      <c r="E11" s="31">
        <v>147</v>
      </c>
      <c r="F11" s="31">
        <v>6</v>
      </c>
      <c r="G11" s="31">
        <v>5.2863436123348002</v>
      </c>
      <c r="H11" s="31">
        <v>78.524229074889803</v>
      </c>
      <c r="I11" s="31">
        <v>16.189427312775301</v>
      </c>
    </row>
    <row r="12" spans="1:9" x14ac:dyDescent="0.25">
      <c r="A12" t="s">
        <v>418</v>
      </c>
      <c r="B12" s="31">
        <v>914</v>
      </c>
      <c r="C12" s="31">
        <v>82</v>
      </c>
      <c r="D12" s="31">
        <v>704</v>
      </c>
      <c r="E12" s="31">
        <v>127</v>
      </c>
      <c r="F12" s="31">
        <v>1</v>
      </c>
      <c r="G12" s="31">
        <v>8.9813800657174099</v>
      </c>
      <c r="H12" s="31">
        <v>77.108433734939695</v>
      </c>
      <c r="I12" s="31">
        <v>13.9101861993428</v>
      </c>
    </row>
    <row r="13" spans="1:9" x14ac:dyDescent="0.25">
      <c r="A13" t="s">
        <v>419</v>
      </c>
      <c r="B13" s="31">
        <v>933</v>
      </c>
      <c r="C13" s="31">
        <v>60</v>
      </c>
      <c r="D13" s="31">
        <v>736</v>
      </c>
      <c r="E13" s="31">
        <v>136</v>
      </c>
      <c r="F13" s="31">
        <v>1</v>
      </c>
      <c r="G13" s="31">
        <v>6.4377682403433401</v>
      </c>
      <c r="H13" s="31">
        <v>78.969957081545004</v>
      </c>
      <c r="I13" s="31">
        <v>14.592274678111499</v>
      </c>
    </row>
    <row r="14" spans="1:9" x14ac:dyDescent="0.25">
      <c r="A14" t="s">
        <v>420</v>
      </c>
      <c r="B14" s="31">
        <v>1689</v>
      </c>
      <c r="C14" s="31">
        <v>179</v>
      </c>
      <c r="D14" s="31">
        <v>1332</v>
      </c>
      <c r="E14" s="31">
        <v>176</v>
      </c>
      <c r="F14" s="31">
        <v>2</v>
      </c>
      <c r="G14" s="31">
        <v>10.6105512744516</v>
      </c>
      <c r="H14" s="31">
        <v>78.956727919383496</v>
      </c>
      <c r="I14" s="31">
        <v>10.432720806164699</v>
      </c>
    </row>
    <row r="15" spans="1:9" x14ac:dyDescent="0.25">
      <c r="A15" t="s">
        <v>421</v>
      </c>
      <c r="B15" s="31">
        <v>3783</v>
      </c>
      <c r="C15" s="31">
        <v>378</v>
      </c>
      <c r="D15" s="31">
        <v>2986</v>
      </c>
      <c r="E15" s="31">
        <v>407</v>
      </c>
      <c r="F15" s="31">
        <v>12</v>
      </c>
      <c r="G15" s="31">
        <v>10.0238663484486</v>
      </c>
      <c r="H15" s="31">
        <v>79.183240519755998</v>
      </c>
      <c r="I15" s="31">
        <v>10.7928931317952</v>
      </c>
    </row>
    <row r="16" spans="1:9" x14ac:dyDescent="0.25">
      <c r="A16" t="s">
        <v>422</v>
      </c>
      <c r="B16" s="31">
        <v>6757</v>
      </c>
      <c r="C16" s="31">
        <v>776</v>
      </c>
      <c r="D16" s="31">
        <v>5208</v>
      </c>
      <c r="E16" s="31">
        <v>743</v>
      </c>
      <c r="F16" s="31">
        <v>30</v>
      </c>
      <c r="G16" s="31">
        <v>11.535602794707801</v>
      </c>
      <c r="H16" s="31">
        <v>77.419354838709594</v>
      </c>
      <c r="I16" s="31">
        <v>11.0450423665824</v>
      </c>
    </row>
    <row r="17" spans="1:9" x14ac:dyDescent="0.25">
      <c r="A17" t="s">
        <v>423</v>
      </c>
      <c r="B17" s="31">
        <v>2164</v>
      </c>
      <c r="C17" s="31">
        <v>151</v>
      </c>
      <c r="D17" s="31">
        <v>1724</v>
      </c>
      <c r="E17" s="31">
        <v>288</v>
      </c>
      <c r="F17" s="31">
        <v>1</v>
      </c>
      <c r="G17" s="31">
        <v>6.9810448451225096</v>
      </c>
      <c r="H17" s="31">
        <v>79.704114655570905</v>
      </c>
      <c r="I17" s="31">
        <v>13.3148404993065</v>
      </c>
    </row>
    <row r="18" spans="1:9" x14ac:dyDescent="0.25">
      <c r="A18" t="s">
        <v>424</v>
      </c>
      <c r="B18" s="31">
        <v>891</v>
      </c>
      <c r="C18" s="31">
        <v>87</v>
      </c>
      <c r="D18" s="31">
        <v>705</v>
      </c>
      <c r="E18" s="31">
        <v>94</v>
      </c>
      <c r="F18" s="31">
        <v>5</v>
      </c>
      <c r="G18" s="31">
        <v>9.8194130925507892</v>
      </c>
      <c r="H18" s="31">
        <v>79.571106094808101</v>
      </c>
      <c r="I18" s="31">
        <v>10.609480812640999</v>
      </c>
    </row>
    <row r="19" spans="1:9" x14ac:dyDescent="0.25">
      <c r="A19" t="s">
        <v>425</v>
      </c>
      <c r="B19" s="31">
        <v>845</v>
      </c>
      <c r="C19" s="31">
        <v>73</v>
      </c>
      <c r="D19" s="31">
        <v>673</v>
      </c>
      <c r="E19" s="31">
        <v>99</v>
      </c>
      <c r="F19" s="31" t="s">
        <v>1091</v>
      </c>
      <c r="G19" s="31">
        <v>8.6390532544378704</v>
      </c>
      <c r="H19" s="31">
        <v>79.644970414201097</v>
      </c>
      <c r="I19" s="31">
        <v>11.715976331360901</v>
      </c>
    </row>
    <row r="20" spans="1:9" x14ac:dyDescent="0.25">
      <c r="A20" t="s">
        <v>426</v>
      </c>
      <c r="B20" s="31">
        <v>868</v>
      </c>
      <c r="C20" s="31">
        <v>59</v>
      </c>
      <c r="D20" s="31">
        <v>698</v>
      </c>
      <c r="E20" s="31">
        <v>111</v>
      </c>
      <c r="F20" s="31" t="s">
        <v>1091</v>
      </c>
      <c r="G20" s="31">
        <v>6.7972350230414698</v>
      </c>
      <c r="H20" s="31">
        <v>80.414746543778804</v>
      </c>
      <c r="I20" s="31">
        <v>12.788018433179699</v>
      </c>
    </row>
    <row r="21" spans="1:9" x14ac:dyDescent="0.25">
      <c r="A21" t="s">
        <v>427</v>
      </c>
      <c r="B21" s="31">
        <v>220</v>
      </c>
      <c r="C21" s="31">
        <v>9</v>
      </c>
      <c r="D21" s="31">
        <v>178</v>
      </c>
      <c r="E21" s="31">
        <v>33</v>
      </c>
      <c r="F21" s="31" t="s">
        <v>1091</v>
      </c>
      <c r="G21" s="31">
        <v>4.0909090909090899</v>
      </c>
      <c r="H21" s="31">
        <v>80.909090909090907</v>
      </c>
      <c r="I21" s="31">
        <v>15</v>
      </c>
    </row>
    <row r="22" spans="1:9" x14ac:dyDescent="0.25">
      <c r="A22" t="s">
        <v>428</v>
      </c>
      <c r="B22" s="31">
        <v>1357</v>
      </c>
      <c r="C22" s="31">
        <v>98</v>
      </c>
      <c r="D22" s="31">
        <v>1073</v>
      </c>
      <c r="E22" s="31">
        <v>183</v>
      </c>
      <c r="F22" s="31">
        <v>3</v>
      </c>
      <c r="G22" s="31">
        <v>7.2378138847858198</v>
      </c>
      <c r="H22" s="31">
        <v>79.246676514032501</v>
      </c>
      <c r="I22" s="31">
        <v>13.5155096011816</v>
      </c>
    </row>
    <row r="23" spans="1:9" x14ac:dyDescent="0.25">
      <c r="A23" t="s">
        <v>429</v>
      </c>
      <c r="B23" s="31">
        <v>3811</v>
      </c>
      <c r="C23" s="31">
        <v>359</v>
      </c>
      <c r="D23" s="31">
        <v>2981</v>
      </c>
      <c r="E23" s="31">
        <v>465</v>
      </c>
      <c r="F23" s="31">
        <v>6</v>
      </c>
      <c r="G23" s="31">
        <v>9.4349540078843592</v>
      </c>
      <c r="H23" s="31">
        <v>78.344283837056494</v>
      </c>
      <c r="I23" s="31">
        <v>12.2207621550591</v>
      </c>
    </row>
    <row r="24" spans="1:9" x14ac:dyDescent="0.25">
      <c r="A24" t="s">
        <v>430</v>
      </c>
      <c r="B24" s="31">
        <v>182</v>
      </c>
      <c r="C24" s="31">
        <v>4</v>
      </c>
      <c r="D24" s="31">
        <v>155</v>
      </c>
      <c r="E24" s="31">
        <v>23</v>
      </c>
      <c r="F24" s="31" t="s">
        <v>1091</v>
      </c>
      <c r="G24" s="31">
        <v>2.19780219780219</v>
      </c>
      <c r="H24" s="31">
        <v>85.164835164835097</v>
      </c>
      <c r="I24" s="31">
        <v>12.6373626373626</v>
      </c>
    </row>
    <row r="25" spans="1:9" x14ac:dyDescent="0.25">
      <c r="A25" t="s">
        <v>431</v>
      </c>
      <c r="B25" s="31">
        <v>1242</v>
      </c>
      <c r="C25" s="31">
        <v>81</v>
      </c>
      <c r="D25" s="31">
        <v>978</v>
      </c>
      <c r="E25" s="31">
        <v>176</v>
      </c>
      <c r="F25" s="31">
        <v>7</v>
      </c>
      <c r="G25" s="31">
        <v>6.5587044534412904</v>
      </c>
      <c r="H25" s="31">
        <v>79.190283400809705</v>
      </c>
      <c r="I25" s="31">
        <v>14.2510121457489</v>
      </c>
    </row>
    <row r="26" spans="1:9" x14ac:dyDescent="0.25">
      <c r="A26" t="s">
        <v>432</v>
      </c>
      <c r="B26" s="31">
        <v>1829</v>
      </c>
      <c r="C26" s="31">
        <v>139</v>
      </c>
      <c r="D26" s="31">
        <v>1466</v>
      </c>
      <c r="E26" s="31">
        <v>224</v>
      </c>
      <c r="F26" s="31" t="s">
        <v>1091</v>
      </c>
      <c r="G26" s="31">
        <v>7.5997813012575097</v>
      </c>
      <c r="H26" s="31">
        <v>80.153089119737501</v>
      </c>
      <c r="I26" s="31">
        <v>12.2471295790049</v>
      </c>
    </row>
    <row r="27" spans="1:9" x14ac:dyDescent="0.25">
      <c r="A27" t="s">
        <v>433</v>
      </c>
      <c r="B27" s="31">
        <v>1033</v>
      </c>
      <c r="C27" s="31">
        <v>89</v>
      </c>
      <c r="D27" s="31">
        <v>810</v>
      </c>
      <c r="E27" s="31">
        <v>132</v>
      </c>
      <c r="F27" s="31">
        <v>2</v>
      </c>
      <c r="G27" s="31">
        <v>8.6323957322987397</v>
      </c>
      <c r="H27" s="31">
        <v>78.564500484966004</v>
      </c>
      <c r="I27" s="31">
        <v>12.803103782735199</v>
      </c>
    </row>
    <row r="28" spans="1:9" x14ac:dyDescent="0.25">
      <c r="A28" t="s">
        <v>434</v>
      </c>
      <c r="B28" s="31">
        <v>231</v>
      </c>
      <c r="C28" s="31">
        <v>11</v>
      </c>
      <c r="D28" s="31">
        <v>180</v>
      </c>
      <c r="E28" s="31">
        <v>40</v>
      </c>
      <c r="F28" s="31" t="s">
        <v>1091</v>
      </c>
      <c r="G28" s="31">
        <v>4.7619047619047601</v>
      </c>
      <c r="H28" s="31">
        <v>77.922077922077904</v>
      </c>
      <c r="I28" s="31">
        <v>17.316017316017302</v>
      </c>
    </row>
    <row r="29" spans="1:9" x14ac:dyDescent="0.25">
      <c r="A29" t="s">
        <v>435</v>
      </c>
      <c r="B29" s="31">
        <v>1029</v>
      </c>
      <c r="C29" s="31">
        <v>67</v>
      </c>
      <c r="D29" s="31">
        <v>785</v>
      </c>
      <c r="E29" s="31">
        <v>173</v>
      </c>
      <c r="F29" s="31">
        <v>4</v>
      </c>
      <c r="G29" s="31">
        <v>6.5365853658536501</v>
      </c>
      <c r="H29" s="31">
        <v>76.585365853658502</v>
      </c>
      <c r="I29" s="31">
        <v>16.878048780487799</v>
      </c>
    </row>
    <row r="30" spans="1:9" x14ac:dyDescent="0.25">
      <c r="A30" t="s">
        <v>436</v>
      </c>
      <c r="B30" s="31">
        <v>3188</v>
      </c>
      <c r="C30" s="31">
        <v>274</v>
      </c>
      <c r="D30" s="31">
        <v>2508</v>
      </c>
      <c r="E30" s="31">
        <v>403</v>
      </c>
      <c r="F30" s="31">
        <v>3</v>
      </c>
      <c r="G30" s="31">
        <v>8.6028257456828801</v>
      </c>
      <c r="H30" s="31">
        <v>78.744113029827304</v>
      </c>
      <c r="I30" s="31">
        <v>12.653061224489701</v>
      </c>
    </row>
    <row r="31" spans="1:9" x14ac:dyDescent="0.25">
      <c r="A31" t="s">
        <v>437</v>
      </c>
      <c r="B31" s="31">
        <v>946</v>
      </c>
      <c r="C31" s="31">
        <v>87</v>
      </c>
      <c r="D31" s="31">
        <v>725</v>
      </c>
      <c r="E31" s="31">
        <v>129</v>
      </c>
      <c r="F31" s="31">
        <v>5</v>
      </c>
      <c r="G31" s="31">
        <v>9.2454835281615306</v>
      </c>
      <c r="H31" s="31">
        <v>77.045696068012703</v>
      </c>
      <c r="I31" s="31">
        <v>13.708820403825699</v>
      </c>
    </row>
    <row r="32" spans="1:9" x14ac:dyDescent="0.25">
      <c r="A32" t="s">
        <v>438</v>
      </c>
      <c r="B32" s="31">
        <v>985</v>
      </c>
      <c r="C32" s="31">
        <v>87</v>
      </c>
      <c r="D32" s="31">
        <v>763</v>
      </c>
      <c r="E32" s="31">
        <v>127</v>
      </c>
      <c r="F32" s="31">
        <v>8</v>
      </c>
      <c r="G32" s="31">
        <v>8.9048106448311106</v>
      </c>
      <c r="H32" s="31">
        <v>78.096212896622305</v>
      </c>
      <c r="I32" s="31">
        <v>12.998976458546499</v>
      </c>
    </row>
    <row r="33" spans="1:9" x14ac:dyDescent="0.25">
      <c r="A33" t="s">
        <v>439</v>
      </c>
      <c r="B33" s="31">
        <v>2096</v>
      </c>
      <c r="C33" s="31">
        <v>197</v>
      </c>
      <c r="D33" s="31">
        <v>1638</v>
      </c>
      <c r="E33" s="31">
        <v>256</v>
      </c>
      <c r="F33" s="31">
        <v>5</v>
      </c>
      <c r="G33" s="31">
        <v>9.4213295074127199</v>
      </c>
      <c r="H33" s="31">
        <v>78.335724533715904</v>
      </c>
      <c r="I33" s="31">
        <v>12.242945958871299</v>
      </c>
    </row>
    <row r="34" spans="1:9" x14ac:dyDescent="0.25">
      <c r="A34" t="s">
        <v>119</v>
      </c>
      <c r="B34" s="31">
        <v>106</v>
      </c>
      <c r="C34" s="31">
        <v>13</v>
      </c>
      <c r="D34" s="31">
        <v>80</v>
      </c>
      <c r="E34" s="31">
        <v>13</v>
      </c>
      <c r="F34" s="31" t="s">
        <v>1091</v>
      </c>
      <c r="G34" s="31">
        <v>12.264150943396199</v>
      </c>
      <c r="H34" s="31">
        <v>75.471698113207495</v>
      </c>
      <c r="I34" s="31">
        <v>12.264150943396199</v>
      </c>
    </row>
    <row r="35" spans="1:9" x14ac:dyDescent="0.25">
      <c r="A35" t="s">
        <v>118</v>
      </c>
      <c r="B35" s="31">
        <v>53366</v>
      </c>
      <c r="C35" s="31">
        <v>4649</v>
      </c>
      <c r="D35" s="31">
        <v>41989</v>
      </c>
      <c r="E35" s="31">
        <v>6593</v>
      </c>
      <c r="F35" s="31">
        <v>135</v>
      </c>
      <c r="G35" s="31">
        <v>8.7336326576618806</v>
      </c>
      <c r="H35" s="31">
        <v>78.8807273956904</v>
      </c>
      <c r="I35" s="31">
        <v>12.385639946647601</v>
      </c>
    </row>
    <row r="36" spans="1:9" x14ac:dyDescent="0.25">
      <c r="A36" t="s">
        <v>440</v>
      </c>
      <c r="B36" s="31">
        <v>2045</v>
      </c>
      <c r="C36" s="31">
        <v>183</v>
      </c>
      <c r="D36" s="31">
        <v>1647</v>
      </c>
      <c r="E36" s="31">
        <v>214</v>
      </c>
      <c r="F36" s="31">
        <v>1</v>
      </c>
      <c r="G36" s="31">
        <v>8.9530332681017608</v>
      </c>
      <c r="H36" s="31">
        <v>80.577299412915806</v>
      </c>
      <c r="I36" s="31">
        <v>10.4696673189823</v>
      </c>
    </row>
    <row r="37" spans="1:9" x14ac:dyDescent="0.25">
      <c r="A37" t="s">
        <v>441</v>
      </c>
      <c r="B37" s="31">
        <v>2450</v>
      </c>
      <c r="C37" s="31">
        <v>162</v>
      </c>
      <c r="D37" s="31">
        <v>1985</v>
      </c>
      <c r="E37" s="31">
        <v>300</v>
      </c>
      <c r="F37" s="31">
        <v>3</v>
      </c>
      <c r="G37" s="31">
        <v>6.6203514507560204</v>
      </c>
      <c r="H37" s="31">
        <v>81.119738455251294</v>
      </c>
      <c r="I37" s="31">
        <v>12.2599100939926</v>
      </c>
    </row>
    <row r="38" spans="1:9" x14ac:dyDescent="0.25">
      <c r="A38" t="s">
        <v>442</v>
      </c>
      <c r="B38" s="31">
        <v>1068</v>
      </c>
      <c r="C38" s="31">
        <v>86</v>
      </c>
      <c r="D38" s="31">
        <v>834</v>
      </c>
      <c r="E38" s="31">
        <v>145</v>
      </c>
      <c r="F38" s="31">
        <v>3</v>
      </c>
      <c r="G38" s="31">
        <v>8.0751173708920092</v>
      </c>
      <c r="H38" s="31">
        <v>78.309859154929498</v>
      </c>
      <c r="I38" s="31">
        <v>13.6150234741784</v>
      </c>
    </row>
    <row r="39" spans="1:9" x14ac:dyDescent="0.25">
      <c r="A39" t="s">
        <v>443</v>
      </c>
      <c r="B39" s="31">
        <v>738</v>
      </c>
      <c r="C39" s="31">
        <v>44</v>
      </c>
      <c r="D39" s="31">
        <v>593</v>
      </c>
      <c r="E39" s="31">
        <v>96</v>
      </c>
      <c r="F39" s="31">
        <v>5</v>
      </c>
      <c r="G39" s="31">
        <v>6.00272851296043</v>
      </c>
      <c r="H39" s="31">
        <v>80.900409276944004</v>
      </c>
      <c r="I39" s="31">
        <v>13.0968622100954</v>
      </c>
    </row>
    <row r="40" spans="1:9" x14ac:dyDescent="0.25">
      <c r="A40" t="s">
        <v>444</v>
      </c>
      <c r="B40" s="31">
        <v>4573</v>
      </c>
      <c r="C40" s="31">
        <v>423</v>
      </c>
      <c r="D40" s="31">
        <v>3684</v>
      </c>
      <c r="E40" s="31">
        <v>459</v>
      </c>
      <c r="F40" s="31">
        <v>7</v>
      </c>
      <c r="G40" s="31">
        <v>9.2641261498028893</v>
      </c>
      <c r="H40" s="31">
        <v>80.683311432325894</v>
      </c>
      <c r="I40" s="31">
        <v>10.052562417871201</v>
      </c>
    </row>
    <row r="41" spans="1:9" x14ac:dyDescent="0.25">
      <c r="A41" t="s">
        <v>445</v>
      </c>
      <c r="B41" s="31">
        <v>526</v>
      </c>
      <c r="C41" s="31">
        <v>71</v>
      </c>
      <c r="D41" s="31">
        <v>406</v>
      </c>
      <c r="E41" s="31">
        <v>46</v>
      </c>
      <c r="F41" s="31">
        <v>3</v>
      </c>
      <c r="G41" s="31">
        <v>13.5755258126195</v>
      </c>
      <c r="H41" s="31">
        <v>77.629063097514305</v>
      </c>
      <c r="I41" s="31">
        <v>8.7954110898661497</v>
      </c>
    </row>
    <row r="42" spans="1:9" x14ac:dyDescent="0.25">
      <c r="A42" t="s">
        <v>446</v>
      </c>
      <c r="B42" s="31">
        <v>1409</v>
      </c>
      <c r="C42" s="31">
        <v>100</v>
      </c>
      <c r="D42" s="31">
        <v>1116</v>
      </c>
      <c r="E42" s="31">
        <v>192</v>
      </c>
      <c r="F42" s="31">
        <v>1</v>
      </c>
      <c r="G42" s="31">
        <v>7.1022727272727204</v>
      </c>
      <c r="H42" s="31">
        <v>79.261363636363598</v>
      </c>
      <c r="I42" s="31">
        <v>13.636363636363599</v>
      </c>
    </row>
    <row r="43" spans="1:9" x14ac:dyDescent="0.25">
      <c r="A43" t="s">
        <v>447</v>
      </c>
      <c r="B43" s="31">
        <v>1437</v>
      </c>
      <c r="C43" s="31">
        <v>163</v>
      </c>
      <c r="D43" s="31">
        <v>1125</v>
      </c>
      <c r="E43" s="31">
        <v>144</v>
      </c>
      <c r="F43" s="31">
        <v>5</v>
      </c>
      <c r="G43" s="31">
        <v>11.3826815642458</v>
      </c>
      <c r="H43" s="31">
        <v>78.561452513966401</v>
      </c>
      <c r="I43" s="31">
        <v>10.055865921787699</v>
      </c>
    </row>
    <row r="44" spans="1:9" x14ac:dyDescent="0.25">
      <c r="A44" t="s">
        <v>448</v>
      </c>
      <c r="B44" s="31">
        <v>1245</v>
      </c>
      <c r="C44" s="31">
        <v>83</v>
      </c>
      <c r="D44" s="31">
        <v>978</v>
      </c>
      <c r="E44" s="31">
        <v>180</v>
      </c>
      <c r="F44" s="31">
        <v>4</v>
      </c>
      <c r="G44" s="31">
        <v>6.6881547139403699</v>
      </c>
      <c r="H44" s="31">
        <v>78.807413376309398</v>
      </c>
      <c r="I44" s="31">
        <v>14.504431909750201</v>
      </c>
    </row>
    <row r="45" spans="1:9" x14ac:dyDescent="0.25">
      <c r="A45" t="s">
        <v>449</v>
      </c>
      <c r="B45" s="31">
        <v>895</v>
      </c>
      <c r="C45" s="31">
        <v>56</v>
      </c>
      <c r="D45" s="31">
        <v>704</v>
      </c>
      <c r="E45" s="31">
        <v>124</v>
      </c>
      <c r="F45" s="31">
        <v>11</v>
      </c>
      <c r="G45" s="31">
        <v>6.3348416289592704</v>
      </c>
      <c r="H45" s="31">
        <v>79.6380090497737</v>
      </c>
      <c r="I45" s="31">
        <v>14.027149321266901</v>
      </c>
    </row>
    <row r="46" spans="1:9" x14ac:dyDescent="0.25">
      <c r="A46" t="s">
        <v>450</v>
      </c>
      <c r="B46" s="31">
        <v>976</v>
      </c>
      <c r="C46" s="31">
        <v>92</v>
      </c>
      <c r="D46" s="31">
        <v>773</v>
      </c>
      <c r="E46" s="31">
        <v>110</v>
      </c>
      <c r="F46" s="31">
        <v>1</v>
      </c>
      <c r="G46" s="31">
        <v>9.4358974358974308</v>
      </c>
      <c r="H46" s="31">
        <v>79.282051282051199</v>
      </c>
      <c r="I46" s="31">
        <v>11.282051282051199</v>
      </c>
    </row>
    <row r="47" spans="1:9" x14ac:dyDescent="0.25">
      <c r="A47" t="s">
        <v>451</v>
      </c>
      <c r="B47" s="31">
        <v>854</v>
      </c>
      <c r="C47" s="31">
        <v>64</v>
      </c>
      <c r="D47" s="31">
        <v>671</v>
      </c>
      <c r="E47" s="31">
        <v>117</v>
      </c>
      <c r="F47" s="31">
        <v>2</v>
      </c>
      <c r="G47" s="31">
        <v>7.51173708920187</v>
      </c>
      <c r="H47" s="31">
        <v>78.755868544600901</v>
      </c>
      <c r="I47" s="31">
        <v>13.7323943661971</v>
      </c>
    </row>
    <row r="48" spans="1:9" x14ac:dyDescent="0.25">
      <c r="A48" t="s">
        <v>452</v>
      </c>
      <c r="B48" s="31">
        <v>1737</v>
      </c>
      <c r="C48" s="31">
        <v>174</v>
      </c>
      <c r="D48" s="31">
        <v>1382</v>
      </c>
      <c r="E48" s="31">
        <v>176</v>
      </c>
      <c r="F48" s="31">
        <v>5</v>
      </c>
      <c r="G48" s="31">
        <v>10.046189376443399</v>
      </c>
      <c r="H48" s="31">
        <v>79.792147806004607</v>
      </c>
      <c r="I48" s="31">
        <v>10.1616628175519</v>
      </c>
    </row>
    <row r="49" spans="1:9" x14ac:dyDescent="0.25">
      <c r="A49" t="s">
        <v>453</v>
      </c>
      <c r="B49" s="31">
        <v>3767</v>
      </c>
      <c r="C49" s="31">
        <v>382</v>
      </c>
      <c r="D49" s="31">
        <v>2889</v>
      </c>
      <c r="E49" s="31">
        <v>475</v>
      </c>
      <c r="F49" s="31">
        <v>21</v>
      </c>
      <c r="G49" s="31">
        <v>10.197544046983399</v>
      </c>
      <c r="H49" s="31">
        <v>77.122263747997806</v>
      </c>
      <c r="I49" s="31">
        <v>12.680192205018599</v>
      </c>
    </row>
    <row r="50" spans="1:9" x14ac:dyDescent="0.25">
      <c r="A50" t="s">
        <v>454</v>
      </c>
      <c r="B50" s="31">
        <v>6588</v>
      </c>
      <c r="C50" s="31">
        <v>708</v>
      </c>
      <c r="D50" s="31">
        <v>5146</v>
      </c>
      <c r="E50" s="31">
        <v>689</v>
      </c>
      <c r="F50" s="31">
        <v>45</v>
      </c>
      <c r="G50" s="31">
        <v>10.820724438331</v>
      </c>
      <c r="H50" s="31">
        <v>78.648937796117906</v>
      </c>
      <c r="I50" s="31">
        <v>10.5303377655509</v>
      </c>
    </row>
    <row r="51" spans="1:9" x14ac:dyDescent="0.25">
      <c r="A51" t="s">
        <v>455</v>
      </c>
      <c r="B51" s="31">
        <v>2186</v>
      </c>
      <c r="C51" s="31">
        <v>152</v>
      </c>
      <c r="D51" s="31">
        <v>1756</v>
      </c>
      <c r="E51" s="31">
        <v>275</v>
      </c>
      <c r="F51" s="31">
        <v>3</v>
      </c>
      <c r="G51" s="31">
        <v>6.9628950984883096</v>
      </c>
      <c r="H51" s="31">
        <v>80.439761795693997</v>
      </c>
      <c r="I51" s="31">
        <v>12.5973431058176</v>
      </c>
    </row>
    <row r="52" spans="1:9" x14ac:dyDescent="0.25">
      <c r="A52" t="s">
        <v>456</v>
      </c>
      <c r="B52" s="31">
        <v>853</v>
      </c>
      <c r="C52" s="31">
        <v>103</v>
      </c>
      <c r="D52" s="31">
        <v>641</v>
      </c>
      <c r="E52" s="31">
        <v>99</v>
      </c>
      <c r="F52" s="31">
        <v>10</v>
      </c>
      <c r="G52" s="31">
        <v>12.218268090154201</v>
      </c>
      <c r="H52" s="31">
        <v>76.037959667852903</v>
      </c>
      <c r="I52" s="31">
        <v>11.743772241992801</v>
      </c>
    </row>
    <row r="53" spans="1:9" x14ac:dyDescent="0.25">
      <c r="A53" t="s">
        <v>457</v>
      </c>
      <c r="B53" s="31">
        <v>820</v>
      </c>
      <c r="C53" s="31">
        <v>68</v>
      </c>
      <c r="D53" s="31">
        <v>664</v>
      </c>
      <c r="E53" s="31">
        <v>88</v>
      </c>
      <c r="F53" s="31" t="s">
        <v>1091</v>
      </c>
      <c r="G53" s="31">
        <v>8.2926829268292597</v>
      </c>
      <c r="H53" s="31">
        <v>80.975609756097498</v>
      </c>
      <c r="I53" s="31">
        <v>10.7317073170731</v>
      </c>
    </row>
    <row r="54" spans="1:9" x14ac:dyDescent="0.25">
      <c r="A54" t="s">
        <v>458</v>
      </c>
      <c r="B54" s="31">
        <v>882</v>
      </c>
      <c r="C54" s="31">
        <v>82</v>
      </c>
      <c r="D54" s="31">
        <v>675</v>
      </c>
      <c r="E54" s="31">
        <v>122</v>
      </c>
      <c r="F54" s="31">
        <v>3</v>
      </c>
      <c r="G54" s="31">
        <v>9.32878270762229</v>
      </c>
      <c r="H54" s="31">
        <v>76.7918088737201</v>
      </c>
      <c r="I54" s="31">
        <v>13.8794084186575</v>
      </c>
    </row>
    <row r="55" spans="1:9" x14ac:dyDescent="0.25">
      <c r="A55" t="s">
        <v>459</v>
      </c>
      <c r="B55" s="31">
        <v>220</v>
      </c>
      <c r="C55" s="31">
        <v>12</v>
      </c>
      <c r="D55" s="31">
        <v>172</v>
      </c>
      <c r="E55" s="31">
        <v>36</v>
      </c>
      <c r="F55" s="31" t="s">
        <v>1091</v>
      </c>
      <c r="G55" s="31">
        <v>5.4545454545454497</v>
      </c>
      <c r="H55" s="31">
        <v>78.181818181818102</v>
      </c>
      <c r="I55" s="31">
        <v>16.363636363636299</v>
      </c>
    </row>
    <row r="56" spans="1:9" x14ac:dyDescent="0.25">
      <c r="A56" t="s">
        <v>460</v>
      </c>
      <c r="B56" s="31">
        <v>1436</v>
      </c>
      <c r="C56" s="31">
        <v>88</v>
      </c>
      <c r="D56" s="31">
        <v>1138</v>
      </c>
      <c r="E56" s="31">
        <v>207</v>
      </c>
      <c r="F56" s="31">
        <v>3</v>
      </c>
      <c r="G56" s="31">
        <v>6.1409630146545702</v>
      </c>
      <c r="H56" s="31">
        <v>79.413817166782906</v>
      </c>
      <c r="I56" s="31">
        <v>14.4452198185624</v>
      </c>
    </row>
    <row r="57" spans="1:9" x14ac:dyDescent="0.25">
      <c r="A57" t="s">
        <v>461</v>
      </c>
      <c r="B57" s="31">
        <v>3614</v>
      </c>
      <c r="C57" s="31">
        <v>326</v>
      </c>
      <c r="D57" s="31">
        <v>2829</v>
      </c>
      <c r="E57" s="31">
        <v>458</v>
      </c>
      <c r="F57" s="31">
        <v>1</v>
      </c>
      <c r="G57" s="31">
        <v>9.0229725989482397</v>
      </c>
      <c r="H57" s="31">
        <v>78.300581234431206</v>
      </c>
      <c r="I57" s="31">
        <v>12.676446166620501</v>
      </c>
    </row>
    <row r="58" spans="1:9" x14ac:dyDescent="0.25">
      <c r="A58" t="s">
        <v>462</v>
      </c>
      <c r="B58" s="31">
        <v>181</v>
      </c>
      <c r="C58" s="31">
        <v>17</v>
      </c>
      <c r="D58" s="31">
        <v>141</v>
      </c>
      <c r="E58" s="31">
        <v>23</v>
      </c>
      <c r="F58" s="31" t="s">
        <v>1091</v>
      </c>
      <c r="G58" s="31">
        <v>9.3922651933701609</v>
      </c>
      <c r="H58" s="31">
        <v>77.900552486187806</v>
      </c>
      <c r="I58" s="31">
        <v>12.7071823204419</v>
      </c>
    </row>
    <row r="59" spans="1:9" x14ac:dyDescent="0.25">
      <c r="A59" t="s">
        <v>463</v>
      </c>
      <c r="B59" s="31">
        <v>1218</v>
      </c>
      <c r="C59" s="31">
        <v>100</v>
      </c>
      <c r="D59" s="31">
        <v>960</v>
      </c>
      <c r="E59" s="31">
        <v>151</v>
      </c>
      <c r="F59" s="31">
        <v>7</v>
      </c>
      <c r="G59" s="31">
        <v>8.2576383154417794</v>
      </c>
      <c r="H59" s="31">
        <v>79.273327828241094</v>
      </c>
      <c r="I59" s="31">
        <v>12.469033856316999</v>
      </c>
    </row>
    <row r="60" spans="1:9" x14ac:dyDescent="0.25">
      <c r="A60" t="s">
        <v>464</v>
      </c>
      <c r="B60" s="31">
        <v>1855</v>
      </c>
      <c r="C60" s="31">
        <v>141</v>
      </c>
      <c r="D60" s="31">
        <v>1482</v>
      </c>
      <c r="E60" s="31">
        <v>230</v>
      </c>
      <c r="F60" s="31">
        <v>2</v>
      </c>
      <c r="G60" s="31">
        <v>7.6092822450080897</v>
      </c>
      <c r="H60" s="31">
        <v>79.978413383702105</v>
      </c>
      <c r="I60" s="31">
        <v>12.4123043712898</v>
      </c>
    </row>
    <row r="61" spans="1:9" x14ac:dyDescent="0.25">
      <c r="A61" t="s">
        <v>465</v>
      </c>
      <c r="B61" s="31">
        <v>977</v>
      </c>
      <c r="C61" s="31">
        <v>83</v>
      </c>
      <c r="D61" s="31">
        <v>775</v>
      </c>
      <c r="E61" s="31">
        <v>118</v>
      </c>
      <c r="F61" s="31">
        <v>1</v>
      </c>
      <c r="G61" s="31">
        <v>8.5040983606557301</v>
      </c>
      <c r="H61" s="31">
        <v>79.405737704917996</v>
      </c>
      <c r="I61" s="31">
        <v>12.090163934426201</v>
      </c>
    </row>
    <row r="62" spans="1:9" x14ac:dyDescent="0.25">
      <c r="A62" t="s">
        <v>466</v>
      </c>
      <c r="B62" s="31">
        <v>224</v>
      </c>
      <c r="C62" s="31">
        <v>11</v>
      </c>
      <c r="D62" s="31">
        <v>177</v>
      </c>
      <c r="E62" s="31">
        <v>35</v>
      </c>
      <c r="F62" s="31">
        <v>1</v>
      </c>
      <c r="G62" s="31">
        <v>4.9327354260089598</v>
      </c>
      <c r="H62" s="31">
        <v>79.372197309417004</v>
      </c>
      <c r="I62" s="31">
        <v>15.6950672645739</v>
      </c>
    </row>
    <row r="63" spans="1:9" x14ac:dyDescent="0.25">
      <c r="A63" t="s">
        <v>467</v>
      </c>
      <c r="B63" s="31">
        <v>960</v>
      </c>
      <c r="C63" s="31">
        <v>74</v>
      </c>
      <c r="D63" s="31">
        <v>760</v>
      </c>
      <c r="E63" s="31">
        <v>126</v>
      </c>
      <c r="F63" s="31" t="s">
        <v>1091</v>
      </c>
      <c r="G63" s="31">
        <v>7.7083333333333304</v>
      </c>
      <c r="H63" s="31">
        <v>79.1666666666666</v>
      </c>
      <c r="I63" s="31">
        <v>13.125</v>
      </c>
    </row>
    <row r="64" spans="1:9" x14ac:dyDescent="0.25">
      <c r="A64" t="s">
        <v>468</v>
      </c>
      <c r="B64" s="31">
        <v>3113</v>
      </c>
      <c r="C64" s="31">
        <v>263</v>
      </c>
      <c r="D64" s="31">
        <v>2441</v>
      </c>
      <c r="E64" s="31">
        <v>403</v>
      </c>
      <c r="F64" s="31">
        <v>6</v>
      </c>
      <c r="G64" s="31">
        <v>8.4647570003218497</v>
      </c>
      <c r="H64" s="31">
        <v>78.564531702606999</v>
      </c>
      <c r="I64" s="31">
        <v>12.9707112970711</v>
      </c>
    </row>
    <row r="65" spans="1:9" x14ac:dyDescent="0.25">
      <c r="A65" t="s">
        <v>469</v>
      </c>
      <c r="B65" s="31">
        <v>883</v>
      </c>
      <c r="C65" s="31">
        <v>80</v>
      </c>
      <c r="D65" s="31">
        <v>701</v>
      </c>
      <c r="E65" s="31">
        <v>100</v>
      </c>
      <c r="F65" s="31">
        <v>2</v>
      </c>
      <c r="G65" s="31">
        <v>9.08059023836549</v>
      </c>
      <c r="H65" s="31">
        <v>79.568671963677602</v>
      </c>
      <c r="I65" s="31">
        <v>11.3507377979568</v>
      </c>
    </row>
    <row r="66" spans="1:9" x14ac:dyDescent="0.25">
      <c r="A66" t="s">
        <v>470</v>
      </c>
      <c r="B66" s="31">
        <v>991</v>
      </c>
      <c r="C66" s="31">
        <v>82</v>
      </c>
      <c r="D66" s="31">
        <v>794</v>
      </c>
      <c r="E66" s="31">
        <v>106</v>
      </c>
      <c r="F66" s="31">
        <v>9</v>
      </c>
      <c r="G66" s="31">
        <v>8.3503054989816601</v>
      </c>
      <c r="H66" s="31">
        <v>80.855397148676104</v>
      </c>
      <c r="I66" s="31">
        <v>10.794297352342101</v>
      </c>
    </row>
    <row r="67" spans="1:9" x14ac:dyDescent="0.25">
      <c r="A67" t="s">
        <v>471</v>
      </c>
      <c r="B67" s="31">
        <v>2099</v>
      </c>
      <c r="C67" s="31">
        <v>175</v>
      </c>
      <c r="D67" s="31">
        <v>1683</v>
      </c>
      <c r="E67" s="31">
        <v>239</v>
      </c>
      <c r="F67" s="31">
        <v>2</v>
      </c>
      <c r="G67" s="31">
        <v>8.3452551263710006</v>
      </c>
      <c r="H67" s="31">
        <v>80.257510729613699</v>
      </c>
      <c r="I67" s="31">
        <v>11.397234144015201</v>
      </c>
    </row>
    <row r="68" spans="1:9" x14ac:dyDescent="0.25">
      <c r="A68" t="s">
        <v>135</v>
      </c>
      <c r="B68" s="31">
        <v>151</v>
      </c>
      <c r="C68" s="31">
        <v>5</v>
      </c>
      <c r="D68" s="31">
        <v>134</v>
      </c>
      <c r="E68" s="31">
        <v>12</v>
      </c>
      <c r="F68" s="31" t="s">
        <v>1091</v>
      </c>
      <c r="G68" s="31">
        <v>3.3112582781456901</v>
      </c>
      <c r="H68" s="31">
        <v>88.7417218543046</v>
      </c>
      <c r="I68" s="31">
        <v>7.9470198675496597</v>
      </c>
    </row>
    <row r="69" spans="1:9" x14ac:dyDescent="0.25">
      <c r="A69" t="s">
        <v>134</v>
      </c>
      <c r="B69" s="31">
        <v>52971</v>
      </c>
      <c r="C69" s="31">
        <v>4653</v>
      </c>
      <c r="D69" s="31">
        <v>41856</v>
      </c>
      <c r="E69" s="31">
        <v>6295</v>
      </c>
      <c r="F69" s="31">
        <v>167</v>
      </c>
      <c r="G69" s="31">
        <v>8.8118324369365908</v>
      </c>
      <c r="H69" s="31">
        <v>79.266722218013697</v>
      </c>
      <c r="I69" s="31">
        <v>11.9214453450496</v>
      </c>
    </row>
    <row r="70" spans="1:9" x14ac:dyDescent="0.25">
      <c r="A70" t="s">
        <v>472</v>
      </c>
      <c r="B70" s="31">
        <v>2257</v>
      </c>
      <c r="C70" s="31">
        <v>156</v>
      </c>
      <c r="D70" s="31">
        <v>1851</v>
      </c>
      <c r="E70" s="31">
        <v>248</v>
      </c>
      <c r="F70" s="31">
        <v>2</v>
      </c>
      <c r="G70" s="31">
        <v>6.9179600886917898</v>
      </c>
      <c r="H70" s="31">
        <v>82.084257206208406</v>
      </c>
      <c r="I70" s="31">
        <v>10.9977827050997</v>
      </c>
    </row>
    <row r="71" spans="1:9" x14ac:dyDescent="0.25">
      <c r="A71" t="s">
        <v>473</v>
      </c>
      <c r="B71" s="31">
        <v>2687</v>
      </c>
      <c r="C71" s="31">
        <v>166</v>
      </c>
      <c r="D71" s="31">
        <v>2149</v>
      </c>
      <c r="E71" s="31">
        <v>369</v>
      </c>
      <c r="F71" s="31">
        <v>3</v>
      </c>
      <c r="G71" s="31">
        <v>6.1847988077496199</v>
      </c>
      <c r="H71" s="31">
        <v>80.067064083457495</v>
      </c>
      <c r="I71" s="31">
        <v>13.7481371087928</v>
      </c>
    </row>
    <row r="72" spans="1:9" x14ac:dyDescent="0.25">
      <c r="A72" t="s">
        <v>474</v>
      </c>
      <c r="B72" s="31">
        <v>1130</v>
      </c>
      <c r="C72" s="31">
        <v>77</v>
      </c>
      <c r="D72" s="31">
        <v>933</v>
      </c>
      <c r="E72" s="31">
        <v>115</v>
      </c>
      <c r="F72" s="31">
        <v>5</v>
      </c>
      <c r="G72" s="31">
        <v>6.8444444444444397</v>
      </c>
      <c r="H72" s="31">
        <v>82.933333333333294</v>
      </c>
      <c r="I72" s="31">
        <v>10.2222222222222</v>
      </c>
    </row>
    <row r="73" spans="1:9" x14ac:dyDescent="0.25">
      <c r="A73" t="s">
        <v>475</v>
      </c>
      <c r="B73" s="31">
        <v>733</v>
      </c>
      <c r="C73" s="31">
        <v>57</v>
      </c>
      <c r="D73" s="31">
        <v>575</v>
      </c>
      <c r="E73" s="31">
        <v>93</v>
      </c>
      <c r="F73" s="31">
        <v>8</v>
      </c>
      <c r="G73" s="31">
        <v>7.8620689655172402</v>
      </c>
      <c r="H73" s="31">
        <v>79.310344827586206</v>
      </c>
      <c r="I73" s="31">
        <v>12.8275862068965</v>
      </c>
    </row>
    <row r="74" spans="1:9" x14ac:dyDescent="0.25">
      <c r="A74" t="s">
        <v>476</v>
      </c>
      <c r="B74" s="31">
        <v>4722</v>
      </c>
      <c r="C74" s="31">
        <v>399</v>
      </c>
      <c r="D74" s="31">
        <v>3776</v>
      </c>
      <c r="E74" s="31">
        <v>540</v>
      </c>
      <c r="F74" s="31">
        <v>7</v>
      </c>
      <c r="G74" s="31">
        <v>8.4623541887592708</v>
      </c>
      <c r="H74" s="31">
        <v>80.084835630965003</v>
      </c>
      <c r="I74" s="31">
        <v>11.4528101802757</v>
      </c>
    </row>
    <row r="75" spans="1:9" x14ac:dyDescent="0.25">
      <c r="A75" t="s">
        <v>477</v>
      </c>
      <c r="B75" s="31">
        <v>534</v>
      </c>
      <c r="C75" s="31">
        <v>58</v>
      </c>
      <c r="D75" s="31">
        <v>434</v>
      </c>
      <c r="E75" s="31">
        <v>42</v>
      </c>
      <c r="F75" s="31" t="s">
        <v>1091</v>
      </c>
      <c r="G75" s="31">
        <v>10.8614232209737</v>
      </c>
      <c r="H75" s="31">
        <v>81.273408239700302</v>
      </c>
      <c r="I75" s="31">
        <v>7.8651685393258397</v>
      </c>
    </row>
    <row r="76" spans="1:9" x14ac:dyDescent="0.25">
      <c r="A76" t="s">
        <v>478</v>
      </c>
      <c r="B76" s="31">
        <v>1477</v>
      </c>
      <c r="C76" s="31">
        <v>102</v>
      </c>
      <c r="D76" s="31">
        <v>1163</v>
      </c>
      <c r="E76" s="31">
        <v>208</v>
      </c>
      <c r="F76" s="31">
        <v>4</v>
      </c>
      <c r="G76" s="31">
        <v>6.9246435845213803</v>
      </c>
      <c r="H76" s="31">
        <v>78.954514596062396</v>
      </c>
      <c r="I76" s="31">
        <v>14.1208418194161</v>
      </c>
    </row>
    <row r="77" spans="1:9" x14ac:dyDescent="0.25">
      <c r="A77" t="s">
        <v>479</v>
      </c>
      <c r="B77" s="31">
        <v>1362</v>
      </c>
      <c r="C77" s="31">
        <v>153</v>
      </c>
      <c r="D77" s="31">
        <v>1084</v>
      </c>
      <c r="E77" s="31">
        <v>121</v>
      </c>
      <c r="F77" s="31">
        <v>4</v>
      </c>
      <c r="G77" s="31">
        <v>11.266568483063301</v>
      </c>
      <c r="H77" s="31">
        <v>79.823269513991093</v>
      </c>
      <c r="I77" s="31">
        <v>8.9101620029454995</v>
      </c>
    </row>
    <row r="78" spans="1:9" x14ac:dyDescent="0.25">
      <c r="A78" t="s">
        <v>480</v>
      </c>
      <c r="B78" s="31">
        <v>1271</v>
      </c>
      <c r="C78" s="31">
        <v>83</v>
      </c>
      <c r="D78" s="31">
        <v>1009</v>
      </c>
      <c r="E78" s="31">
        <v>177</v>
      </c>
      <c r="F78" s="31">
        <v>2</v>
      </c>
      <c r="G78" s="31">
        <v>6.5405831363278102</v>
      </c>
      <c r="H78" s="31">
        <v>79.511426319936902</v>
      </c>
      <c r="I78" s="31">
        <v>13.9479905437352</v>
      </c>
    </row>
    <row r="79" spans="1:9" x14ac:dyDescent="0.25">
      <c r="A79" t="s">
        <v>481</v>
      </c>
      <c r="B79" s="31">
        <v>880</v>
      </c>
      <c r="C79" s="31">
        <v>45</v>
      </c>
      <c r="D79" s="31">
        <v>677</v>
      </c>
      <c r="E79" s="31">
        <v>148</v>
      </c>
      <c r="F79" s="31">
        <v>10</v>
      </c>
      <c r="G79" s="31">
        <v>5.1724137931034404</v>
      </c>
      <c r="H79" s="31">
        <v>77.816091954022994</v>
      </c>
      <c r="I79" s="31">
        <v>17.011494252873501</v>
      </c>
    </row>
    <row r="80" spans="1:9" x14ac:dyDescent="0.25">
      <c r="A80" t="s">
        <v>482</v>
      </c>
      <c r="B80" s="31">
        <v>953</v>
      </c>
      <c r="C80" s="31">
        <v>66</v>
      </c>
      <c r="D80" s="31">
        <v>776</v>
      </c>
      <c r="E80" s="31">
        <v>110</v>
      </c>
      <c r="F80" s="31">
        <v>1</v>
      </c>
      <c r="G80" s="31">
        <v>6.9327731092436897</v>
      </c>
      <c r="H80" s="31">
        <v>81.512605042016801</v>
      </c>
      <c r="I80" s="31">
        <v>11.5546218487394</v>
      </c>
    </row>
    <row r="81" spans="1:9" x14ac:dyDescent="0.25">
      <c r="A81" t="s">
        <v>483</v>
      </c>
      <c r="B81" s="31">
        <v>829</v>
      </c>
      <c r="C81" s="31">
        <v>53</v>
      </c>
      <c r="D81" s="31">
        <v>629</v>
      </c>
      <c r="E81" s="31">
        <v>143</v>
      </c>
      <c r="F81" s="31">
        <v>4</v>
      </c>
      <c r="G81" s="31">
        <v>6.4242424242424203</v>
      </c>
      <c r="H81" s="31">
        <v>76.242424242424207</v>
      </c>
      <c r="I81" s="31">
        <v>17.3333333333333</v>
      </c>
    </row>
    <row r="82" spans="1:9" x14ac:dyDescent="0.25">
      <c r="A82" t="s">
        <v>484</v>
      </c>
      <c r="B82" s="31">
        <v>1774</v>
      </c>
      <c r="C82" s="31">
        <v>195</v>
      </c>
      <c r="D82" s="31">
        <v>1365</v>
      </c>
      <c r="E82" s="31">
        <v>209</v>
      </c>
      <c r="F82" s="31">
        <v>5</v>
      </c>
      <c r="G82" s="31">
        <v>11.0231769361221</v>
      </c>
      <c r="H82" s="31">
        <v>77.162238552854703</v>
      </c>
      <c r="I82" s="31">
        <v>11.814584511023099</v>
      </c>
    </row>
    <row r="83" spans="1:9" x14ac:dyDescent="0.25">
      <c r="A83" t="s">
        <v>485</v>
      </c>
      <c r="B83" s="31">
        <v>3893</v>
      </c>
      <c r="C83" s="31">
        <v>348</v>
      </c>
      <c r="D83" s="31">
        <v>3026</v>
      </c>
      <c r="E83" s="31">
        <v>505</v>
      </c>
      <c r="F83" s="31">
        <v>14</v>
      </c>
      <c r="G83" s="31">
        <v>8.9713843774168591</v>
      </c>
      <c r="H83" s="31">
        <v>78.009796339262607</v>
      </c>
      <c r="I83" s="31">
        <v>13.018819283320401</v>
      </c>
    </row>
    <row r="84" spans="1:9" x14ac:dyDescent="0.25">
      <c r="A84" t="s">
        <v>486</v>
      </c>
      <c r="B84" s="31">
        <v>6793</v>
      </c>
      <c r="C84" s="31">
        <v>648</v>
      </c>
      <c r="D84" s="31">
        <v>5344</v>
      </c>
      <c r="E84" s="31">
        <v>757</v>
      </c>
      <c r="F84" s="31">
        <v>44</v>
      </c>
      <c r="G84" s="31">
        <v>9.6014224329530293</v>
      </c>
      <c r="H84" s="31">
        <v>79.182101052007695</v>
      </c>
      <c r="I84" s="31">
        <v>11.216476515039201</v>
      </c>
    </row>
    <row r="85" spans="1:9" x14ac:dyDescent="0.25">
      <c r="A85" t="s">
        <v>487</v>
      </c>
      <c r="B85" s="31">
        <v>2184</v>
      </c>
      <c r="C85" s="31">
        <v>149</v>
      </c>
      <c r="D85" s="31">
        <v>1753</v>
      </c>
      <c r="E85" s="31">
        <v>279</v>
      </c>
      <c r="F85" s="31">
        <v>3</v>
      </c>
      <c r="G85" s="31">
        <v>6.8317285648784898</v>
      </c>
      <c r="H85" s="31">
        <v>80.375974323704696</v>
      </c>
      <c r="I85" s="31">
        <v>12.792297111416699</v>
      </c>
    </row>
    <row r="86" spans="1:9" x14ac:dyDescent="0.25">
      <c r="A86" t="s">
        <v>488</v>
      </c>
      <c r="B86" s="31">
        <v>845</v>
      </c>
      <c r="C86" s="31">
        <v>60</v>
      </c>
      <c r="D86" s="31">
        <v>686</v>
      </c>
      <c r="E86" s="31">
        <v>99</v>
      </c>
      <c r="F86" s="31" t="s">
        <v>1091</v>
      </c>
      <c r="G86" s="31">
        <v>7.1005917159763303</v>
      </c>
      <c r="H86" s="31">
        <v>81.183431952662701</v>
      </c>
      <c r="I86" s="31">
        <v>11.715976331360901</v>
      </c>
    </row>
    <row r="87" spans="1:9" x14ac:dyDescent="0.25">
      <c r="A87" t="s">
        <v>489</v>
      </c>
      <c r="B87" s="31">
        <v>839</v>
      </c>
      <c r="C87" s="31">
        <v>75</v>
      </c>
      <c r="D87" s="31">
        <v>670</v>
      </c>
      <c r="E87" s="31">
        <v>94</v>
      </c>
      <c r="F87" s="31" t="s">
        <v>1091</v>
      </c>
      <c r="G87" s="31">
        <v>8.9392133492252608</v>
      </c>
      <c r="H87" s="31">
        <v>79.856972586412397</v>
      </c>
      <c r="I87" s="31">
        <v>11.2038140643623</v>
      </c>
    </row>
    <row r="88" spans="1:9" x14ac:dyDescent="0.25">
      <c r="A88" t="s">
        <v>490</v>
      </c>
      <c r="B88" s="31">
        <v>897</v>
      </c>
      <c r="C88" s="31">
        <v>64</v>
      </c>
      <c r="D88" s="31">
        <v>726</v>
      </c>
      <c r="E88" s="31">
        <v>106</v>
      </c>
      <c r="F88" s="31">
        <v>1</v>
      </c>
      <c r="G88" s="31">
        <v>7.1428571428571397</v>
      </c>
      <c r="H88" s="31">
        <v>81.026785714285694</v>
      </c>
      <c r="I88" s="31">
        <v>11.8303571428571</v>
      </c>
    </row>
    <row r="89" spans="1:9" x14ac:dyDescent="0.25">
      <c r="A89" t="s">
        <v>491</v>
      </c>
      <c r="B89" s="31">
        <v>278</v>
      </c>
      <c r="C89" s="31">
        <v>20</v>
      </c>
      <c r="D89" s="31">
        <v>219</v>
      </c>
      <c r="E89" s="31">
        <v>37</v>
      </c>
      <c r="F89" s="31">
        <v>2</v>
      </c>
      <c r="G89" s="31">
        <v>7.2463768115942004</v>
      </c>
      <c r="H89" s="31">
        <v>79.347826086956502</v>
      </c>
      <c r="I89" s="31">
        <v>13.405797101449201</v>
      </c>
    </row>
    <row r="90" spans="1:9" x14ac:dyDescent="0.25">
      <c r="A90" t="s">
        <v>492</v>
      </c>
      <c r="B90" s="31">
        <v>1496</v>
      </c>
      <c r="C90" s="31">
        <v>112</v>
      </c>
      <c r="D90" s="31">
        <v>1170</v>
      </c>
      <c r="E90" s="31">
        <v>212</v>
      </c>
      <c r="F90" s="31">
        <v>2</v>
      </c>
      <c r="G90" s="31">
        <v>7.4966532797858099</v>
      </c>
      <c r="H90" s="31">
        <v>78.313253012048193</v>
      </c>
      <c r="I90" s="31">
        <v>14.1900937081659</v>
      </c>
    </row>
    <row r="91" spans="1:9" x14ac:dyDescent="0.25">
      <c r="A91" t="s">
        <v>493</v>
      </c>
      <c r="B91" s="31">
        <v>3850</v>
      </c>
      <c r="C91" s="31">
        <v>328</v>
      </c>
      <c r="D91" s="31">
        <v>2993</v>
      </c>
      <c r="E91" s="31">
        <v>514</v>
      </c>
      <c r="F91" s="31">
        <v>15</v>
      </c>
      <c r="G91" s="31">
        <v>8.5528031290743094</v>
      </c>
      <c r="H91" s="31">
        <v>78.044328552803094</v>
      </c>
      <c r="I91" s="31">
        <v>13.402868318122501</v>
      </c>
    </row>
    <row r="92" spans="1:9" x14ac:dyDescent="0.25">
      <c r="A92" t="s">
        <v>494</v>
      </c>
      <c r="B92" s="31">
        <v>204</v>
      </c>
      <c r="C92" s="31">
        <v>4</v>
      </c>
      <c r="D92" s="31">
        <v>163</v>
      </c>
      <c r="E92" s="31">
        <v>37</v>
      </c>
      <c r="F92" s="31" t="s">
        <v>1091</v>
      </c>
      <c r="G92" s="31">
        <v>1.9607843137254899</v>
      </c>
      <c r="H92" s="31">
        <v>79.901960784313701</v>
      </c>
      <c r="I92" s="31">
        <v>18.137254901960699</v>
      </c>
    </row>
    <row r="93" spans="1:9" x14ac:dyDescent="0.25">
      <c r="A93" t="s">
        <v>495</v>
      </c>
      <c r="B93" s="31">
        <v>1190</v>
      </c>
      <c r="C93" s="31">
        <v>88</v>
      </c>
      <c r="D93" s="31">
        <v>953</v>
      </c>
      <c r="E93" s="31">
        <v>145</v>
      </c>
      <c r="F93" s="31">
        <v>4</v>
      </c>
      <c r="G93" s="31">
        <v>7.4198988195615501</v>
      </c>
      <c r="H93" s="31">
        <v>80.354131534569902</v>
      </c>
      <c r="I93" s="31">
        <v>12.2259696458684</v>
      </c>
    </row>
    <row r="94" spans="1:9" x14ac:dyDescent="0.25">
      <c r="A94" t="s">
        <v>496</v>
      </c>
      <c r="B94" s="31">
        <v>1839</v>
      </c>
      <c r="C94" s="31">
        <v>136</v>
      </c>
      <c r="D94" s="31">
        <v>1448</v>
      </c>
      <c r="E94" s="31">
        <v>250</v>
      </c>
      <c r="F94" s="31">
        <v>5</v>
      </c>
      <c r="G94" s="31">
        <v>7.4154852780806904</v>
      </c>
      <c r="H94" s="31">
        <v>78.953107960741505</v>
      </c>
      <c r="I94" s="31">
        <v>13.631406761177701</v>
      </c>
    </row>
    <row r="95" spans="1:9" x14ac:dyDescent="0.25">
      <c r="A95" t="s">
        <v>497</v>
      </c>
      <c r="B95" s="31">
        <v>1068</v>
      </c>
      <c r="C95" s="31">
        <v>84</v>
      </c>
      <c r="D95" s="31">
        <v>858</v>
      </c>
      <c r="E95" s="31">
        <v>126</v>
      </c>
      <c r="F95" s="31" t="s">
        <v>1091</v>
      </c>
      <c r="G95" s="31">
        <v>7.8651685393258397</v>
      </c>
      <c r="H95" s="31">
        <v>80.337078651685303</v>
      </c>
      <c r="I95" s="31">
        <v>11.797752808988699</v>
      </c>
    </row>
    <row r="96" spans="1:9" x14ac:dyDescent="0.25">
      <c r="A96" t="s">
        <v>498</v>
      </c>
      <c r="B96" s="31">
        <v>265</v>
      </c>
      <c r="C96" s="31">
        <v>9</v>
      </c>
      <c r="D96" s="31">
        <v>218</v>
      </c>
      <c r="E96" s="31">
        <v>38</v>
      </c>
      <c r="F96" s="31" t="s">
        <v>1091</v>
      </c>
      <c r="G96" s="31">
        <v>3.39622641509433</v>
      </c>
      <c r="H96" s="31">
        <v>82.264150943396203</v>
      </c>
      <c r="I96" s="31">
        <v>14.339622641509401</v>
      </c>
    </row>
    <row r="97" spans="1:9" x14ac:dyDescent="0.25">
      <c r="A97" t="s">
        <v>499</v>
      </c>
      <c r="B97" s="31">
        <v>1039</v>
      </c>
      <c r="C97" s="31">
        <v>74</v>
      </c>
      <c r="D97" s="31">
        <v>819</v>
      </c>
      <c r="E97" s="31">
        <v>143</v>
      </c>
      <c r="F97" s="31">
        <v>3</v>
      </c>
      <c r="G97" s="31">
        <v>7.1428571428571397</v>
      </c>
      <c r="H97" s="31">
        <v>79.054054054054006</v>
      </c>
      <c r="I97" s="31">
        <v>13.8030888030888</v>
      </c>
    </row>
    <row r="98" spans="1:9" x14ac:dyDescent="0.25">
      <c r="A98" t="s">
        <v>500</v>
      </c>
      <c r="B98" s="31">
        <v>3355</v>
      </c>
      <c r="C98" s="31">
        <v>284</v>
      </c>
      <c r="D98" s="31">
        <v>2642</v>
      </c>
      <c r="E98" s="31">
        <v>427</v>
      </c>
      <c r="F98" s="31">
        <v>2</v>
      </c>
      <c r="G98" s="31">
        <v>8.4700268416343505</v>
      </c>
      <c r="H98" s="31">
        <v>78.795108857739294</v>
      </c>
      <c r="I98" s="31">
        <v>12.734864300626301</v>
      </c>
    </row>
    <row r="99" spans="1:9" x14ac:dyDescent="0.25">
      <c r="A99" t="s">
        <v>501</v>
      </c>
      <c r="B99" s="31">
        <v>910</v>
      </c>
      <c r="C99" s="31">
        <v>95</v>
      </c>
      <c r="D99" s="31">
        <v>719</v>
      </c>
      <c r="E99" s="31">
        <v>93</v>
      </c>
      <c r="F99" s="31">
        <v>3</v>
      </c>
      <c r="G99" s="31">
        <v>10.474090407938199</v>
      </c>
      <c r="H99" s="31">
        <v>79.272326350606306</v>
      </c>
      <c r="I99" s="31">
        <v>10.253583241455299</v>
      </c>
    </row>
    <row r="100" spans="1:9" x14ac:dyDescent="0.25">
      <c r="A100" t="s">
        <v>502</v>
      </c>
      <c r="B100" s="31">
        <v>1036</v>
      </c>
      <c r="C100" s="31">
        <v>79</v>
      </c>
      <c r="D100" s="31">
        <v>811</v>
      </c>
      <c r="E100" s="31">
        <v>139</v>
      </c>
      <c r="F100" s="31">
        <v>7</v>
      </c>
      <c r="G100" s="31">
        <v>7.6773566569484899</v>
      </c>
      <c r="H100" s="31">
        <v>78.814382896015502</v>
      </c>
      <c r="I100" s="31">
        <v>13.5082604470359</v>
      </c>
    </row>
    <row r="101" spans="1:9" x14ac:dyDescent="0.25">
      <c r="A101" t="s">
        <v>503</v>
      </c>
      <c r="B101" s="31">
        <v>2217</v>
      </c>
      <c r="C101" s="31">
        <v>195</v>
      </c>
      <c r="D101" s="31">
        <v>1744</v>
      </c>
      <c r="E101" s="31">
        <v>274</v>
      </c>
      <c r="F101" s="31">
        <v>4</v>
      </c>
      <c r="G101" s="31">
        <v>8.8115680072300009</v>
      </c>
      <c r="H101" s="31">
        <v>78.807049254405698</v>
      </c>
      <c r="I101" s="31">
        <v>12.3813827383642</v>
      </c>
    </row>
    <row r="102" spans="1:9" x14ac:dyDescent="0.25">
      <c r="A102" t="s">
        <v>151</v>
      </c>
      <c r="B102" s="31">
        <v>175</v>
      </c>
      <c r="C102" s="31">
        <v>17</v>
      </c>
      <c r="D102" s="31">
        <v>130</v>
      </c>
      <c r="E102" s="31">
        <v>24</v>
      </c>
      <c r="F102" s="31">
        <v>4</v>
      </c>
      <c r="G102" s="31">
        <v>9.9415204678362503</v>
      </c>
      <c r="H102" s="31">
        <v>76.023391812865498</v>
      </c>
      <c r="I102" s="31">
        <v>14.0350877192982</v>
      </c>
    </row>
    <row r="103" spans="1:9" x14ac:dyDescent="0.25">
      <c r="A103" t="s">
        <v>150</v>
      </c>
      <c r="B103" s="31">
        <v>54982</v>
      </c>
      <c r="C103" s="31">
        <v>4479</v>
      </c>
      <c r="D103" s="31">
        <v>43513</v>
      </c>
      <c r="E103" s="31">
        <v>6822</v>
      </c>
      <c r="F103" s="31">
        <v>168</v>
      </c>
      <c r="G103" s="31">
        <v>8.1712701134746606</v>
      </c>
      <c r="H103" s="31">
        <v>79.383004341956394</v>
      </c>
      <c r="I103" s="31">
        <v>12.4457255445689</v>
      </c>
    </row>
    <row r="104" spans="1:9" x14ac:dyDescent="0.25">
      <c r="A104" t="s">
        <v>504</v>
      </c>
      <c r="B104" s="31">
        <v>2441</v>
      </c>
      <c r="C104" s="31">
        <v>225</v>
      </c>
      <c r="D104" s="31">
        <v>1945</v>
      </c>
      <c r="E104" s="31">
        <v>265</v>
      </c>
      <c r="F104" s="31">
        <v>6</v>
      </c>
      <c r="G104" s="31">
        <v>9.2402464065708401</v>
      </c>
      <c r="H104" s="31">
        <v>79.876796714579001</v>
      </c>
      <c r="I104" s="31">
        <v>10.8829568788501</v>
      </c>
    </row>
    <row r="105" spans="1:9" x14ac:dyDescent="0.25">
      <c r="A105" t="s">
        <v>505</v>
      </c>
      <c r="B105" s="31">
        <v>2627</v>
      </c>
      <c r="C105" s="31">
        <v>181</v>
      </c>
      <c r="D105" s="31">
        <v>2089</v>
      </c>
      <c r="E105" s="31">
        <v>348</v>
      </c>
      <c r="F105" s="31">
        <v>9</v>
      </c>
      <c r="G105" s="31">
        <v>6.91367456073338</v>
      </c>
      <c r="H105" s="31">
        <v>79.793735676088602</v>
      </c>
      <c r="I105" s="31">
        <v>13.292589763177901</v>
      </c>
    </row>
    <row r="106" spans="1:9" x14ac:dyDescent="0.25">
      <c r="A106" t="s">
        <v>506</v>
      </c>
      <c r="B106" s="31">
        <v>1234</v>
      </c>
      <c r="C106" s="31">
        <v>93</v>
      </c>
      <c r="D106" s="31">
        <v>987</v>
      </c>
      <c r="E106" s="31">
        <v>148</v>
      </c>
      <c r="F106" s="31">
        <v>6</v>
      </c>
      <c r="G106" s="31">
        <v>7.5732899022801297</v>
      </c>
      <c r="H106" s="31">
        <v>80.374592833876207</v>
      </c>
      <c r="I106" s="31">
        <v>12.0521172638436</v>
      </c>
    </row>
    <row r="107" spans="1:9" x14ac:dyDescent="0.25">
      <c r="A107" t="s">
        <v>507</v>
      </c>
      <c r="B107" s="31">
        <v>693</v>
      </c>
      <c r="C107" s="31">
        <v>38</v>
      </c>
      <c r="D107" s="31">
        <v>561</v>
      </c>
      <c r="E107" s="31">
        <v>89</v>
      </c>
      <c r="F107" s="31">
        <v>5</v>
      </c>
      <c r="G107" s="31">
        <v>5.5232558139534804</v>
      </c>
      <c r="H107" s="31">
        <v>81.540697674418595</v>
      </c>
      <c r="I107" s="31">
        <v>12.9360465116279</v>
      </c>
    </row>
    <row r="108" spans="1:9" x14ac:dyDescent="0.25">
      <c r="A108" t="s">
        <v>508</v>
      </c>
      <c r="B108" s="31">
        <v>5147</v>
      </c>
      <c r="C108" s="31">
        <v>443</v>
      </c>
      <c r="D108" s="31">
        <v>4155</v>
      </c>
      <c r="E108" s="31">
        <v>535</v>
      </c>
      <c r="F108" s="31">
        <v>14</v>
      </c>
      <c r="G108" s="31">
        <v>8.6304305474381398</v>
      </c>
      <c r="H108" s="31">
        <v>80.9468147282291</v>
      </c>
      <c r="I108" s="31">
        <v>10.4227547243327</v>
      </c>
    </row>
    <row r="109" spans="1:9" x14ac:dyDescent="0.25">
      <c r="A109" t="s">
        <v>509</v>
      </c>
      <c r="B109" s="31">
        <v>625</v>
      </c>
      <c r="C109" s="31">
        <v>76</v>
      </c>
      <c r="D109" s="31">
        <v>479</v>
      </c>
      <c r="E109" s="31">
        <v>69</v>
      </c>
      <c r="F109" s="31">
        <v>1</v>
      </c>
      <c r="G109" s="31">
        <v>12.179487179487101</v>
      </c>
      <c r="H109" s="31">
        <v>76.762820512820497</v>
      </c>
      <c r="I109" s="31">
        <v>11.057692307692299</v>
      </c>
    </row>
    <row r="110" spans="1:9" x14ac:dyDescent="0.25">
      <c r="A110" t="s">
        <v>510</v>
      </c>
      <c r="B110" s="31">
        <v>1469</v>
      </c>
      <c r="C110" s="31">
        <v>91</v>
      </c>
      <c r="D110" s="31">
        <v>1178</v>
      </c>
      <c r="E110" s="31">
        <v>198</v>
      </c>
      <c r="F110" s="31">
        <v>2</v>
      </c>
      <c r="G110" s="31">
        <v>6.2031356509884104</v>
      </c>
      <c r="H110" s="31">
        <v>80.299931833674094</v>
      </c>
      <c r="I110" s="31">
        <v>13.4969325153374</v>
      </c>
    </row>
    <row r="111" spans="1:9" x14ac:dyDescent="0.25">
      <c r="A111" t="s">
        <v>511</v>
      </c>
      <c r="B111" s="31">
        <v>1715</v>
      </c>
      <c r="C111" s="31">
        <v>181</v>
      </c>
      <c r="D111" s="31">
        <v>1377</v>
      </c>
      <c r="E111" s="31">
        <v>149</v>
      </c>
      <c r="F111" s="31">
        <v>8</v>
      </c>
      <c r="G111" s="31">
        <v>10.603397773872199</v>
      </c>
      <c r="H111" s="31">
        <v>80.667838312829502</v>
      </c>
      <c r="I111" s="31">
        <v>8.7287639132981791</v>
      </c>
    </row>
    <row r="112" spans="1:9" x14ac:dyDescent="0.25">
      <c r="A112" t="s">
        <v>512</v>
      </c>
      <c r="B112" s="31">
        <v>1331</v>
      </c>
      <c r="C112" s="31">
        <v>92</v>
      </c>
      <c r="D112" s="31">
        <v>1046</v>
      </c>
      <c r="E112" s="31">
        <v>188</v>
      </c>
      <c r="F112" s="31">
        <v>5</v>
      </c>
      <c r="G112" s="31">
        <v>6.9381598793363501</v>
      </c>
      <c r="H112" s="31">
        <v>78.883861236802403</v>
      </c>
      <c r="I112" s="31">
        <v>14.177978883861201</v>
      </c>
    </row>
    <row r="113" spans="1:9" x14ac:dyDescent="0.25">
      <c r="A113" t="s">
        <v>513</v>
      </c>
      <c r="B113" s="31">
        <v>931</v>
      </c>
      <c r="C113" s="31">
        <v>50</v>
      </c>
      <c r="D113" s="31">
        <v>736</v>
      </c>
      <c r="E113" s="31">
        <v>138</v>
      </c>
      <c r="F113" s="31">
        <v>7</v>
      </c>
      <c r="G113" s="31">
        <v>5.4112554112554099</v>
      </c>
      <c r="H113" s="31">
        <v>79.653679653679603</v>
      </c>
      <c r="I113" s="31">
        <v>14.935064935064901</v>
      </c>
    </row>
    <row r="114" spans="1:9" x14ac:dyDescent="0.25">
      <c r="A114" t="s">
        <v>514</v>
      </c>
      <c r="B114" s="31">
        <v>1078</v>
      </c>
      <c r="C114" s="31">
        <v>86</v>
      </c>
      <c r="D114" s="31">
        <v>856</v>
      </c>
      <c r="E114" s="31">
        <v>133</v>
      </c>
      <c r="F114" s="31">
        <v>3</v>
      </c>
      <c r="G114" s="31">
        <v>8</v>
      </c>
      <c r="H114" s="31">
        <v>79.6279069767441</v>
      </c>
      <c r="I114" s="31">
        <v>12.3720930232558</v>
      </c>
    </row>
    <row r="115" spans="1:9" x14ac:dyDescent="0.25">
      <c r="A115" t="s">
        <v>515</v>
      </c>
      <c r="B115" s="31">
        <v>875</v>
      </c>
      <c r="C115" s="31">
        <v>64</v>
      </c>
      <c r="D115" s="31">
        <v>678</v>
      </c>
      <c r="E115" s="31">
        <v>131</v>
      </c>
      <c r="F115" s="31">
        <v>2</v>
      </c>
      <c r="G115" s="31">
        <v>7.3310423825887696</v>
      </c>
      <c r="H115" s="31">
        <v>77.663230240549794</v>
      </c>
      <c r="I115" s="31">
        <v>15.0057273768613</v>
      </c>
    </row>
    <row r="116" spans="1:9" x14ac:dyDescent="0.25">
      <c r="A116" t="s">
        <v>516</v>
      </c>
      <c r="B116" s="31">
        <v>1853</v>
      </c>
      <c r="C116" s="31">
        <v>155</v>
      </c>
      <c r="D116" s="31">
        <v>1494</v>
      </c>
      <c r="E116" s="31">
        <v>196</v>
      </c>
      <c r="F116" s="31">
        <v>8</v>
      </c>
      <c r="G116" s="31">
        <v>8.4010840108400995</v>
      </c>
      <c r="H116" s="31">
        <v>80.975609756097498</v>
      </c>
      <c r="I116" s="31">
        <v>10.6233062330623</v>
      </c>
    </row>
    <row r="117" spans="1:9" x14ac:dyDescent="0.25">
      <c r="A117" t="s">
        <v>517</v>
      </c>
      <c r="B117" s="31">
        <v>4185</v>
      </c>
      <c r="C117" s="31">
        <v>349</v>
      </c>
      <c r="D117" s="31">
        <v>3297</v>
      </c>
      <c r="E117" s="31">
        <v>509</v>
      </c>
      <c r="F117" s="31">
        <v>30</v>
      </c>
      <c r="G117" s="31">
        <v>8.3995186522262308</v>
      </c>
      <c r="H117" s="31">
        <v>79.350180505415096</v>
      </c>
      <c r="I117" s="31">
        <v>12.2503008423586</v>
      </c>
    </row>
    <row r="118" spans="1:9" x14ac:dyDescent="0.25">
      <c r="A118" t="s">
        <v>518</v>
      </c>
      <c r="B118" s="31">
        <v>7353</v>
      </c>
      <c r="C118" s="31">
        <v>714</v>
      </c>
      <c r="D118" s="31">
        <v>5826</v>
      </c>
      <c r="E118" s="31">
        <v>783</v>
      </c>
      <c r="F118" s="31">
        <v>30</v>
      </c>
      <c r="G118" s="31">
        <v>9.7501024170421893</v>
      </c>
      <c r="H118" s="31">
        <v>79.557558377714003</v>
      </c>
      <c r="I118" s="31">
        <v>10.6923392052437</v>
      </c>
    </row>
    <row r="119" spans="1:9" x14ac:dyDescent="0.25">
      <c r="A119" t="s">
        <v>519</v>
      </c>
      <c r="B119" s="31">
        <v>2288</v>
      </c>
      <c r="C119" s="31">
        <v>144</v>
      </c>
      <c r="D119" s="31">
        <v>1869</v>
      </c>
      <c r="E119" s="31">
        <v>275</v>
      </c>
      <c r="F119" s="31" t="s">
        <v>1091</v>
      </c>
      <c r="G119" s="31">
        <v>6.2937062937062898</v>
      </c>
      <c r="H119" s="31">
        <v>81.687062937062905</v>
      </c>
      <c r="I119" s="31">
        <v>12.019230769230701</v>
      </c>
    </row>
    <row r="120" spans="1:9" x14ac:dyDescent="0.25">
      <c r="A120" t="s">
        <v>520</v>
      </c>
      <c r="B120" s="31">
        <v>857</v>
      </c>
      <c r="C120" s="31">
        <v>73</v>
      </c>
      <c r="D120" s="31">
        <v>672</v>
      </c>
      <c r="E120" s="31">
        <v>101</v>
      </c>
      <c r="F120" s="31">
        <v>11</v>
      </c>
      <c r="G120" s="31">
        <v>8.6288416075650094</v>
      </c>
      <c r="H120" s="31">
        <v>79.4326241134751</v>
      </c>
      <c r="I120" s="31">
        <v>11.9385342789598</v>
      </c>
    </row>
    <row r="121" spans="1:9" x14ac:dyDescent="0.25">
      <c r="A121" t="s">
        <v>521</v>
      </c>
      <c r="B121" s="31">
        <v>968</v>
      </c>
      <c r="C121" s="31">
        <v>74</v>
      </c>
      <c r="D121" s="31">
        <v>774</v>
      </c>
      <c r="E121" s="31">
        <v>115</v>
      </c>
      <c r="F121" s="31">
        <v>5</v>
      </c>
      <c r="G121" s="31">
        <v>7.6843198338525402</v>
      </c>
      <c r="H121" s="31">
        <v>80.373831775700907</v>
      </c>
      <c r="I121" s="31">
        <v>11.9418483904465</v>
      </c>
    </row>
    <row r="122" spans="1:9" x14ac:dyDescent="0.25">
      <c r="A122" t="s">
        <v>522</v>
      </c>
      <c r="B122" s="31">
        <v>995</v>
      </c>
      <c r="C122" s="31">
        <v>65</v>
      </c>
      <c r="D122" s="31">
        <v>807</v>
      </c>
      <c r="E122" s="31">
        <v>117</v>
      </c>
      <c r="F122" s="31">
        <v>6</v>
      </c>
      <c r="G122" s="31">
        <v>6.5722952477249699</v>
      </c>
      <c r="H122" s="31">
        <v>81.597573306369995</v>
      </c>
      <c r="I122" s="31">
        <v>11.8301314459049</v>
      </c>
    </row>
    <row r="123" spans="1:9" x14ac:dyDescent="0.25">
      <c r="A123" t="s">
        <v>523</v>
      </c>
      <c r="B123" s="31">
        <v>250</v>
      </c>
      <c r="C123" s="31">
        <v>13</v>
      </c>
      <c r="D123" s="31">
        <v>191</v>
      </c>
      <c r="E123" s="31">
        <v>46</v>
      </c>
      <c r="F123" s="31" t="s">
        <v>1091</v>
      </c>
      <c r="G123" s="31">
        <v>5.2</v>
      </c>
      <c r="H123" s="31">
        <v>76.400000000000006</v>
      </c>
      <c r="I123" s="31">
        <v>18.399999999999999</v>
      </c>
    </row>
    <row r="124" spans="1:9" x14ac:dyDescent="0.25">
      <c r="A124" t="s">
        <v>524</v>
      </c>
      <c r="B124" s="31">
        <v>1504</v>
      </c>
      <c r="C124" s="31">
        <v>108</v>
      </c>
      <c r="D124" s="31">
        <v>1184</v>
      </c>
      <c r="E124" s="31">
        <v>209</v>
      </c>
      <c r="F124" s="31">
        <v>3</v>
      </c>
      <c r="G124" s="31">
        <v>7.1952031978680804</v>
      </c>
      <c r="H124" s="31">
        <v>78.880746169220501</v>
      </c>
      <c r="I124" s="31">
        <v>13.9240506329113</v>
      </c>
    </row>
    <row r="125" spans="1:9" x14ac:dyDescent="0.25">
      <c r="A125" t="s">
        <v>525</v>
      </c>
      <c r="B125" s="31">
        <v>3884</v>
      </c>
      <c r="C125" s="31">
        <v>332</v>
      </c>
      <c r="D125" s="31">
        <v>3045</v>
      </c>
      <c r="E125" s="31">
        <v>495</v>
      </c>
      <c r="F125" s="31">
        <v>12</v>
      </c>
      <c r="G125" s="31">
        <v>8.5743801652892504</v>
      </c>
      <c r="H125" s="31">
        <v>78.641528925619795</v>
      </c>
      <c r="I125" s="31">
        <v>12.784090909090899</v>
      </c>
    </row>
    <row r="126" spans="1:9" x14ac:dyDescent="0.25">
      <c r="A126" t="s">
        <v>526</v>
      </c>
      <c r="B126" s="31">
        <v>199</v>
      </c>
      <c r="C126" s="31">
        <v>10</v>
      </c>
      <c r="D126" s="31">
        <v>160</v>
      </c>
      <c r="E126" s="31">
        <v>28</v>
      </c>
      <c r="F126" s="31">
        <v>1</v>
      </c>
      <c r="G126" s="31">
        <v>5.0505050505050502</v>
      </c>
      <c r="H126" s="31">
        <v>80.808080808080803</v>
      </c>
      <c r="I126" s="31">
        <v>14.141414141414099</v>
      </c>
    </row>
    <row r="127" spans="1:9" x14ac:dyDescent="0.25">
      <c r="A127" t="s">
        <v>527</v>
      </c>
      <c r="B127" s="31">
        <v>1403</v>
      </c>
      <c r="C127" s="31">
        <v>106</v>
      </c>
      <c r="D127" s="31">
        <v>1108</v>
      </c>
      <c r="E127" s="31">
        <v>182</v>
      </c>
      <c r="F127" s="31">
        <v>7</v>
      </c>
      <c r="G127" s="31">
        <v>7.5931232091690504</v>
      </c>
      <c r="H127" s="31">
        <v>79.369627507163301</v>
      </c>
      <c r="I127" s="31">
        <v>13.037249283667601</v>
      </c>
    </row>
    <row r="128" spans="1:9" x14ac:dyDescent="0.25">
      <c r="A128" t="s">
        <v>528</v>
      </c>
      <c r="B128" s="31">
        <v>1924</v>
      </c>
      <c r="C128" s="31">
        <v>152</v>
      </c>
      <c r="D128" s="31">
        <v>1500</v>
      </c>
      <c r="E128" s="31">
        <v>267</v>
      </c>
      <c r="F128" s="31">
        <v>5</v>
      </c>
      <c r="G128" s="31">
        <v>7.9207920792079198</v>
      </c>
      <c r="H128" s="31">
        <v>78.165711307972899</v>
      </c>
      <c r="I128" s="31">
        <v>13.913496612819101</v>
      </c>
    </row>
    <row r="129" spans="1:9" x14ac:dyDescent="0.25">
      <c r="A129" t="s">
        <v>529</v>
      </c>
      <c r="B129" s="31">
        <v>1093</v>
      </c>
      <c r="C129" s="31">
        <v>87</v>
      </c>
      <c r="D129" s="31">
        <v>863</v>
      </c>
      <c r="E129" s="31">
        <v>142</v>
      </c>
      <c r="F129" s="31">
        <v>1</v>
      </c>
      <c r="G129" s="31">
        <v>7.96703296703296</v>
      </c>
      <c r="H129" s="31">
        <v>79.029304029304001</v>
      </c>
      <c r="I129" s="31">
        <v>13.003663003663</v>
      </c>
    </row>
    <row r="130" spans="1:9" x14ac:dyDescent="0.25">
      <c r="A130" t="s">
        <v>530</v>
      </c>
      <c r="B130" s="31">
        <v>216</v>
      </c>
      <c r="C130" s="31">
        <v>9</v>
      </c>
      <c r="D130" s="31">
        <v>182</v>
      </c>
      <c r="E130" s="31">
        <v>25</v>
      </c>
      <c r="F130" s="31" t="s">
        <v>1091</v>
      </c>
      <c r="G130" s="31">
        <v>4.1666666666666599</v>
      </c>
      <c r="H130" s="31">
        <v>84.259259259259196</v>
      </c>
      <c r="I130" s="31">
        <v>11.574074074074</v>
      </c>
    </row>
    <row r="131" spans="1:9" x14ac:dyDescent="0.25">
      <c r="A131" t="s">
        <v>531</v>
      </c>
      <c r="B131" s="31">
        <v>1050</v>
      </c>
      <c r="C131" s="31">
        <v>67</v>
      </c>
      <c r="D131" s="31">
        <v>840</v>
      </c>
      <c r="E131" s="31">
        <v>139</v>
      </c>
      <c r="F131" s="31">
        <v>4</v>
      </c>
      <c r="G131" s="31">
        <v>6.4053537284894801</v>
      </c>
      <c r="H131" s="31">
        <v>80.305927342256197</v>
      </c>
      <c r="I131" s="31">
        <v>13.2887189292543</v>
      </c>
    </row>
    <row r="132" spans="1:9" x14ac:dyDescent="0.25">
      <c r="A132" t="s">
        <v>532</v>
      </c>
      <c r="B132" s="31">
        <v>3370</v>
      </c>
      <c r="C132" s="31">
        <v>238</v>
      </c>
      <c r="D132" s="31">
        <v>2681</v>
      </c>
      <c r="E132" s="31">
        <v>444</v>
      </c>
      <c r="F132" s="31">
        <v>7</v>
      </c>
      <c r="G132" s="31">
        <v>7.0770145703241099</v>
      </c>
      <c r="H132" s="31">
        <v>79.720487659827498</v>
      </c>
      <c r="I132" s="31">
        <v>13.2024977698483</v>
      </c>
    </row>
    <row r="133" spans="1:9" x14ac:dyDescent="0.25">
      <c r="A133" t="s">
        <v>533</v>
      </c>
      <c r="B133" s="31">
        <v>849</v>
      </c>
      <c r="C133" s="31">
        <v>78</v>
      </c>
      <c r="D133" s="31">
        <v>664</v>
      </c>
      <c r="E133" s="31">
        <v>104</v>
      </c>
      <c r="F133" s="31">
        <v>3</v>
      </c>
      <c r="G133" s="31">
        <v>9.2198581560283603</v>
      </c>
      <c r="H133" s="31">
        <v>78.486997635933804</v>
      </c>
      <c r="I133" s="31">
        <v>12.2931442080378</v>
      </c>
    </row>
    <row r="134" spans="1:9" x14ac:dyDescent="0.25">
      <c r="A134" t="s">
        <v>534</v>
      </c>
      <c r="B134" s="31">
        <v>1131</v>
      </c>
      <c r="C134" s="31">
        <v>89</v>
      </c>
      <c r="D134" s="31">
        <v>900</v>
      </c>
      <c r="E134" s="31">
        <v>131</v>
      </c>
      <c r="F134" s="31">
        <v>11</v>
      </c>
      <c r="G134" s="31">
        <v>7.9464285714285703</v>
      </c>
      <c r="H134" s="31">
        <v>80.357142857142804</v>
      </c>
      <c r="I134" s="31">
        <v>11.6964285714285</v>
      </c>
    </row>
    <row r="135" spans="1:9" x14ac:dyDescent="0.25">
      <c r="A135" t="s">
        <v>535</v>
      </c>
      <c r="B135" s="31">
        <v>2301</v>
      </c>
      <c r="C135" s="31">
        <v>161</v>
      </c>
      <c r="D135" s="31">
        <v>1864</v>
      </c>
      <c r="E135" s="31">
        <v>271</v>
      </c>
      <c r="F135" s="31">
        <v>5</v>
      </c>
      <c r="G135" s="31">
        <v>7.01219512195122</v>
      </c>
      <c r="H135" s="31">
        <v>81.184668989547006</v>
      </c>
      <c r="I135" s="31">
        <v>11.8031358885017</v>
      </c>
    </row>
    <row r="136" spans="1:9" x14ac:dyDescent="0.25">
      <c r="A136" t="s">
        <v>167</v>
      </c>
      <c r="B136" s="31">
        <v>144</v>
      </c>
      <c r="C136" s="31">
        <v>10</v>
      </c>
      <c r="D136" s="31">
        <v>117</v>
      </c>
      <c r="E136" s="31">
        <v>17</v>
      </c>
      <c r="F136" s="31" t="s">
        <v>1091</v>
      </c>
      <c r="G136" s="31">
        <v>6.9444444444444402</v>
      </c>
      <c r="H136" s="31">
        <v>81.25</v>
      </c>
      <c r="I136" s="31">
        <v>11.8055555555555</v>
      </c>
    </row>
    <row r="137" spans="1:9" x14ac:dyDescent="0.25">
      <c r="A137" t="s">
        <v>166</v>
      </c>
      <c r="B137" s="31">
        <v>57983</v>
      </c>
      <c r="C137" s="31">
        <v>4654</v>
      </c>
      <c r="D137" s="31">
        <v>46125</v>
      </c>
      <c r="E137" s="31">
        <v>6987</v>
      </c>
      <c r="F137" s="31">
        <v>217</v>
      </c>
      <c r="G137" s="31">
        <v>8.0566423155489293</v>
      </c>
      <c r="H137" s="31">
        <v>79.848007478447499</v>
      </c>
      <c r="I137" s="31">
        <v>12.0953502060035</v>
      </c>
    </row>
    <row r="138" spans="1:9" x14ac:dyDescent="0.25">
      <c r="A138" t="s">
        <v>536</v>
      </c>
      <c r="B138" s="31">
        <v>2513</v>
      </c>
      <c r="C138" s="31">
        <v>218</v>
      </c>
      <c r="D138" s="31">
        <v>2016</v>
      </c>
      <c r="E138" s="31">
        <v>270</v>
      </c>
      <c r="F138" s="31">
        <v>9</v>
      </c>
      <c r="G138" s="31">
        <v>8.7060702875399301</v>
      </c>
      <c r="H138" s="31">
        <v>80.511182108626201</v>
      </c>
      <c r="I138" s="31">
        <v>10.782747603833799</v>
      </c>
    </row>
    <row r="139" spans="1:9" x14ac:dyDescent="0.25">
      <c r="A139" t="s">
        <v>537</v>
      </c>
      <c r="B139" s="31">
        <v>2749</v>
      </c>
      <c r="C139" s="31">
        <v>166</v>
      </c>
      <c r="D139" s="31">
        <v>2213</v>
      </c>
      <c r="E139" s="31">
        <v>363</v>
      </c>
      <c r="F139" s="31">
        <v>7</v>
      </c>
      <c r="G139" s="31">
        <v>6.0539752005835101</v>
      </c>
      <c r="H139" s="31">
        <v>80.707512764405493</v>
      </c>
      <c r="I139" s="31">
        <v>13.238512035010899</v>
      </c>
    </row>
    <row r="140" spans="1:9" x14ac:dyDescent="0.25">
      <c r="A140" t="s">
        <v>538</v>
      </c>
      <c r="B140" s="31">
        <v>1183</v>
      </c>
      <c r="C140" s="31">
        <v>91</v>
      </c>
      <c r="D140" s="31">
        <v>938</v>
      </c>
      <c r="E140" s="31">
        <v>152</v>
      </c>
      <c r="F140" s="31">
        <v>2</v>
      </c>
      <c r="G140" s="31">
        <v>7.7053344623200601</v>
      </c>
      <c r="H140" s="31">
        <v>79.424216765452996</v>
      </c>
      <c r="I140" s="31">
        <v>12.870448772226901</v>
      </c>
    </row>
    <row r="141" spans="1:9" x14ac:dyDescent="0.25">
      <c r="A141" t="s">
        <v>539</v>
      </c>
      <c r="B141" s="31">
        <v>767</v>
      </c>
      <c r="C141" s="31">
        <v>44</v>
      </c>
      <c r="D141" s="31">
        <v>614</v>
      </c>
      <c r="E141" s="31">
        <v>105</v>
      </c>
      <c r="F141" s="31">
        <v>4</v>
      </c>
      <c r="G141" s="31">
        <v>5.7667103538663103</v>
      </c>
      <c r="H141" s="31">
        <v>80.471821756225395</v>
      </c>
      <c r="I141" s="31">
        <v>13.7614678899082</v>
      </c>
    </row>
    <row r="142" spans="1:9" x14ac:dyDescent="0.25">
      <c r="A142" t="s">
        <v>540</v>
      </c>
      <c r="B142" s="31">
        <v>5380</v>
      </c>
      <c r="C142" s="31">
        <v>494</v>
      </c>
      <c r="D142" s="31">
        <v>4224</v>
      </c>
      <c r="E142" s="31">
        <v>623</v>
      </c>
      <c r="F142" s="31">
        <v>39</v>
      </c>
      <c r="G142" s="31">
        <v>9.2492042688634992</v>
      </c>
      <c r="H142" s="31">
        <v>79.0863134244523</v>
      </c>
      <c r="I142" s="31">
        <v>11.6644823066841</v>
      </c>
    </row>
    <row r="143" spans="1:9" x14ac:dyDescent="0.25">
      <c r="A143" t="s">
        <v>541</v>
      </c>
      <c r="B143" s="31">
        <v>614</v>
      </c>
      <c r="C143" s="31">
        <v>63</v>
      </c>
      <c r="D143" s="31">
        <v>476</v>
      </c>
      <c r="E143" s="31">
        <v>73</v>
      </c>
      <c r="F143" s="31">
        <v>2</v>
      </c>
      <c r="G143" s="31">
        <v>10.294117647058799</v>
      </c>
      <c r="H143" s="31">
        <v>77.7777777777777</v>
      </c>
      <c r="I143" s="31">
        <v>11.928104575163299</v>
      </c>
    </row>
    <row r="144" spans="1:9" x14ac:dyDescent="0.25">
      <c r="A144" t="s">
        <v>542</v>
      </c>
      <c r="B144" s="31">
        <v>1417</v>
      </c>
      <c r="C144" s="31">
        <v>75</v>
      </c>
      <c r="D144" s="31">
        <v>1132</v>
      </c>
      <c r="E144" s="31">
        <v>208</v>
      </c>
      <c r="F144" s="31">
        <v>2</v>
      </c>
      <c r="G144" s="31">
        <v>5.3003533568904597</v>
      </c>
      <c r="H144" s="31">
        <v>80</v>
      </c>
      <c r="I144" s="31">
        <v>14.699646643109499</v>
      </c>
    </row>
    <row r="145" spans="1:9" x14ac:dyDescent="0.25">
      <c r="A145" t="s">
        <v>543</v>
      </c>
      <c r="B145" s="31">
        <v>1782</v>
      </c>
      <c r="C145" s="31">
        <v>150</v>
      </c>
      <c r="D145" s="31">
        <v>1431</v>
      </c>
      <c r="E145" s="31">
        <v>195</v>
      </c>
      <c r="F145" s="31">
        <v>6</v>
      </c>
      <c r="G145" s="31">
        <v>8.4459459459459403</v>
      </c>
      <c r="H145" s="31">
        <v>80.574324324324294</v>
      </c>
      <c r="I145" s="31">
        <v>10.9797297297297</v>
      </c>
    </row>
    <row r="146" spans="1:9" x14ac:dyDescent="0.25">
      <c r="A146" t="s">
        <v>544</v>
      </c>
      <c r="B146" s="31">
        <v>1367</v>
      </c>
      <c r="C146" s="31">
        <v>105</v>
      </c>
      <c r="D146" s="31">
        <v>1062</v>
      </c>
      <c r="E146" s="31">
        <v>195</v>
      </c>
      <c r="F146" s="31">
        <v>5</v>
      </c>
      <c r="G146" s="31">
        <v>7.7092511013215796</v>
      </c>
      <c r="H146" s="31">
        <v>77.973568281938299</v>
      </c>
      <c r="I146" s="31">
        <v>14.31718061674</v>
      </c>
    </row>
    <row r="147" spans="1:9" x14ac:dyDescent="0.25">
      <c r="A147" t="s">
        <v>545</v>
      </c>
      <c r="B147" s="31">
        <v>978</v>
      </c>
      <c r="C147" s="31">
        <v>63</v>
      </c>
      <c r="D147" s="31">
        <v>765</v>
      </c>
      <c r="E147" s="31">
        <v>147</v>
      </c>
      <c r="F147" s="31">
        <v>3</v>
      </c>
      <c r="G147" s="31">
        <v>6.4615384615384599</v>
      </c>
      <c r="H147" s="31">
        <v>78.461538461538396</v>
      </c>
      <c r="I147" s="31">
        <v>15.076923076923</v>
      </c>
    </row>
    <row r="148" spans="1:9" x14ac:dyDescent="0.25">
      <c r="A148" t="s">
        <v>546</v>
      </c>
      <c r="B148" s="31">
        <v>1024</v>
      </c>
      <c r="C148" s="31">
        <v>68</v>
      </c>
      <c r="D148" s="31">
        <v>826</v>
      </c>
      <c r="E148" s="31">
        <v>128</v>
      </c>
      <c r="F148" s="31">
        <v>2</v>
      </c>
      <c r="G148" s="31">
        <v>6.6536203522504804</v>
      </c>
      <c r="H148" s="31">
        <v>80.821917808219098</v>
      </c>
      <c r="I148" s="31">
        <v>12.5244618395303</v>
      </c>
    </row>
    <row r="149" spans="1:9" x14ac:dyDescent="0.25">
      <c r="A149" t="s">
        <v>547</v>
      </c>
      <c r="B149" s="31">
        <v>814</v>
      </c>
      <c r="C149" s="31">
        <v>55</v>
      </c>
      <c r="D149" s="31">
        <v>644</v>
      </c>
      <c r="E149" s="31">
        <v>114</v>
      </c>
      <c r="F149" s="31">
        <v>1</v>
      </c>
      <c r="G149" s="31">
        <v>6.7650676506765004</v>
      </c>
      <c r="H149" s="31">
        <v>79.212792127921205</v>
      </c>
      <c r="I149" s="31">
        <v>14.0221402214022</v>
      </c>
    </row>
    <row r="150" spans="1:9" x14ac:dyDescent="0.25">
      <c r="A150" t="s">
        <v>548</v>
      </c>
      <c r="B150" s="31">
        <v>1850</v>
      </c>
      <c r="C150" s="31">
        <v>171</v>
      </c>
      <c r="D150" s="31">
        <v>1478</v>
      </c>
      <c r="E150" s="31">
        <v>197</v>
      </c>
      <c r="F150" s="31">
        <v>4</v>
      </c>
      <c r="G150" s="31">
        <v>9.2632719393282699</v>
      </c>
      <c r="H150" s="31">
        <v>80.065005417118101</v>
      </c>
      <c r="I150" s="31">
        <v>10.671722643553601</v>
      </c>
    </row>
    <row r="151" spans="1:9" x14ac:dyDescent="0.25">
      <c r="A151" t="s">
        <v>549</v>
      </c>
      <c r="B151" s="31">
        <v>4273</v>
      </c>
      <c r="C151" s="31">
        <v>425</v>
      </c>
      <c r="D151" s="31">
        <v>3257</v>
      </c>
      <c r="E151" s="31">
        <v>534</v>
      </c>
      <c r="F151" s="31">
        <v>57</v>
      </c>
      <c r="G151" s="31">
        <v>10.080645161290301</v>
      </c>
      <c r="H151" s="31">
        <v>77.253320683111895</v>
      </c>
      <c r="I151" s="31">
        <v>12.6660341555977</v>
      </c>
    </row>
    <row r="152" spans="1:9" x14ac:dyDescent="0.25">
      <c r="A152" t="s">
        <v>550</v>
      </c>
      <c r="B152" s="31">
        <v>7383</v>
      </c>
      <c r="C152" s="31">
        <v>607</v>
      </c>
      <c r="D152" s="31">
        <v>5927</v>
      </c>
      <c r="E152" s="31">
        <v>806</v>
      </c>
      <c r="F152" s="31">
        <v>43</v>
      </c>
      <c r="G152" s="31">
        <v>8.2697547683923691</v>
      </c>
      <c r="H152" s="31">
        <v>80.749318801089899</v>
      </c>
      <c r="I152" s="31">
        <v>10.9809264305177</v>
      </c>
    </row>
    <row r="153" spans="1:9" x14ac:dyDescent="0.25">
      <c r="A153" t="s">
        <v>551</v>
      </c>
      <c r="B153" s="31">
        <v>2474</v>
      </c>
      <c r="C153" s="31">
        <v>192</v>
      </c>
      <c r="D153" s="31">
        <v>1996</v>
      </c>
      <c r="E153" s="31">
        <v>285</v>
      </c>
      <c r="F153" s="31">
        <v>1</v>
      </c>
      <c r="G153" s="31">
        <v>7.7638495754144703</v>
      </c>
      <c r="H153" s="31">
        <v>80.711686211079595</v>
      </c>
      <c r="I153" s="31">
        <v>11.5244642135058</v>
      </c>
    </row>
    <row r="154" spans="1:9" x14ac:dyDescent="0.25">
      <c r="A154" t="s">
        <v>552</v>
      </c>
      <c r="B154" s="31">
        <v>846</v>
      </c>
      <c r="C154" s="31">
        <v>67</v>
      </c>
      <c r="D154" s="31">
        <v>657</v>
      </c>
      <c r="E154" s="31">
        <v>108</v>
      </c>
      <c r="F154" s="31">
        <v>14</v>
      </c>
      <c r="G154" s="31">
        <v>8.0528846153846096</v>
      </c>
      <c r="H154" s="31">
        <v>78.966346153846104</v>
      </c>
      <c r="I154" s="31">
        <v>12.9807692307692</v>
      </c>
    </row>
    <row r="155" spans="1:9" x14ac:dyDescent="0.25">
      <c r="A155" t="s">
        <v>553</v>
      </c>
      <c r="B155" s="31">
        <v>845</v>
      </c>
      <c r="C155" s="31">
        <v>56</v>
      </c>
      <c r="D155" s="31">
        <v>657</v>
      </c>
      <c r="E155" s="31">
        <v>121</v>
      </c>
      <c r="F155" s="31">
        <v>11</v>
      </c>
      <c r="G155" s="31">
        <v>6.7146282973621103</v>
      </c>
      <c r="H155" s="31">
        <v>78.776978417266093</v>
      </c>
      <c r="I155" s="31">
        <v>14.508393285371699</v>
      </c>
    </row>
    <row r="156" spans="1:9" x14ac:dyDescent="0.25">
      <c r="A156" t="s">
        <v>554</v>
      </c>
      <c r="B156" s="31">
        <v>968</v>
      </c>
      <c r="C156" s="31">
        <v>78</v>
      </c>
      <c r="D156" s="31">
        <v>790</v>
      </c>
      <c r="E156" s="31">
        <v>99</v>
      </c>
      <c r="F156" s="31">
        <v>1</v>
      </c>
      <c r="G156" s="31">
        <v>8.0661840744570803</v>
      </c>
      <c r="H156" s="31">
        <v>81.695966907962699</v>
      </c>
      <c r="I156" s="31">
        <v>10.2378490175801</v>
      </c>
    </row>
    <row r="157" spans="1:9" x14ac:dyDescent="0.25">
      <c r="A157" t="s">
        <v>555</v>
      </c>
      <c r="B157" s="31">
        <v>247</v>
      </c>
      <c r="C157" s="31">
        <v>18</v>
      </c>
      <c r="D157" s="31">
        <v>184</v>
      </c>
      <c r="E157" s="31">
        <v>45</v>
      </c>
      <c r="F157" s="31" t="s">
        <v>1091</v>
      </c>
      <c r="G157" s="31">
        <v>7.2874493927125501</v>
      </c>
      <c r="H157" s="31">
        <v>74.493927125506005</v>
      </c>
      <c r="I157" s="31">
        <v>18.2186234817813</v>
      </c>
    </row>
    <row r="158" spans="1:9" x14ac:dyDescent="0.25">
      <c r="A158" t="s">
        <v>556</v>
      </c>
      <c r="B158" s="31">
        <v>1452</v>
      </c>
      <c r="C158" s="31">
        <v>123</v>
      </c>
      <c r="D158" s="31">
        <v>1123</v>
      </c>
      <c r="E158" s="31">
        <v>204</v>
      </c>
      <c r="F158" s="31">
        <v>2</v>
      </c>
      <c r="G158" s="31">
        <v>8.4827586206896495</v>
      </c>
      <c r="H158" s="31">
        <v>77.448275862068897</v>
      </c>
      <c r="I158" s="31">
        <v>14.068965517241301</v>
      </c>
    </row>
    <row r="159" spans="1:9" x14ac:dyDescent="0.25">
      <c r="A159" t="s">
        <v>557</v>
      </c>
      <c r="B159" s="31">
        <v>3984</v>
      </c>
      <c r="C159" s="31">
        <v>339</v>
      </c>
      <c r="D159" s="31">
        <v>3121</v>
      </c>
      <c r="E159" s="31">
        <v>511</v>
      </c>
      <c r="F159" s="31">
        <v>13</v>
      </c>
      <c r="G159" s="31">
        <v>8.5368924704104696</v>
      </c>
      <c r="H159" s="31">
        <v>78.594812389826203</v>
      </c>
      <c r="I159" s="31">
        <v>12.8682951397632</v>
      </c>
    </row>
    <row r="160" spans="1:9" x14ac:dyDescent="0.25">
      <c r="A160" t="s">
        <v>558</v>
      </c>
      <c r="B160" s="31">
        <v>203</v>
      </c>
      <c r="C160" s="31">
        <v>11</v>
      </c>
      <c r="D160" s="31">
        <v>159</v>
      </c>
      <c r="E160" s="31">
        <v>33</v>
      </c>
      <c r="F160" s="31" t="s">
        <v>1091</v>
      </c>
      <c r="G160" s="31">
        <v>5.4187192118226601</v>
      </c>
      <c r="H160" s="31">
        <v>78.325123152709295</v>
      </c>
      <c r="I160" s="31">
        <v>16.2561576354679</v>
      </c>
    </row>
    <row r="161" spans="1:9" x14ac:dyDescent="0.25">
      <c r="A161" t="s">
        <v>559</v>
      </c>
      <c r="B161" s="31">
        <v>1367</v>
      </c>
      <c r="C161" s="31">
        <v>85</v>
      </c>
      <c r="D161" s="31">
        <v>1076</v>
      </c>
      <c r="E161" s="31">
        <v>206</v>
      </c>
      <c r="F161" s="31" t="s">
        <v>1091</v>
      </c>
      <c r="G161" s="31">
        <v>6.2179956108266197</v>
      </c>
      <c r="H161" s="31">
        <v>78.712509144111195</v>
      </c>
      <c r="I161" s="31">
        <v>15.0694952450621</v>
      </c>
    </row>
    <row r="162" spans="1:9" x14ac:dyDescent="0.25">
      <c r="A162" t="s">
        <v>560</v>
      </c>
      <c r="B162" s="31">
        <v>1914</v>
      </c>
      <c r="C162" s="31">
        <v>130</v>
      </c>
      <c r="D162" s="31">
        <v>1534</v>
      </c>
      <c r="E162" s="31">
        <v>247</v>
      </c>
      <c r="F162" s="31">
        <v>3</v>
      </c>
      <c r="G162" s="31">
        <v>6.8027210884353702</v>
      </c>
      <c r="H162" s="31">
        <v>80.272108843537396</v>
      </c>
      <c r="I162" s="31">
        <v>12.925170068027199</v>
      </c>
    </row>
    <row r="163" spans="1:9" x14ac:dyDescent="0.25">
      <c r="A163" t="s">
        <v>561</v>
      </c>
      <c r="B163" s="31">
        <v>1093</v>
      </c>
      <c r="C163" s="31">
        <v>101</v>
      </c>
      <c r="D163" s="31">
        <v>856</v>
      </c>
      <c r="E163" s="31">
        <v>136</v>
      </c>
      <c r="F163" s="31" t="s">
        <v>1091</v>
      </c>
      <c r="G163" s="31">
        <v>9.24062214089661</v>
      </c>
      <c r="H163" s="31">
        <v>78.316559926806903</v>
      </c>
      <c r="I163" s="31">
        <v>12.4428179322964</v>
      </c>
    </row>
    <row r="164" spans="1:9" x14ac:dyDescent="0.25">
      <c r="A164" t="s">
        <v>562</v>
      </c>
      <c r="B164" s="31">
        <v>259</v>
      </c>
      <c r="C164" s="31">
        <v>23</v>
      </c>
      <c r="D164" s="31">
        <v>195</v>
      </c>
      <c r="E164" s="31">
        <v>39</v>
      </c>
      <c r="F164" s="31">
        <v>2</v>
      </c>
      <c r="G164" s="31">
        <v>8.9494163424124498</v>
      </c>
      <c r="H164" s="31">
        <v>75.875486381322901</v>
      </c>
      <c r="I164" s="31">
        <v>15.1750972762645</v>
      </c>
    </row>
    <row r="165" spans="1:9" x14ac:dyDescent="0.25">
      <c r="A165" t="s">
        <v>563</v>
      </c>
      <c r="B165" s="31">
        <v>1054</v>
      </c>
      <c r="C165" s="31">
        <v>65</v>
      </c>
      <c r="D165" s="31">
        <v>833</v>
      </c>
      <c r="E165" s="31">
        <v>154</v>
      </c>
      <c r="F165" s="31">
        <v>2</v>
      </c>
      <c r="G165" s="31">
        <v>6.1787072243346</v>
      </c>
      <c r="H165" s="31">
        <v>79.182509505703393</v>
      </c>
      <c r="I165" s="31">
        <v>14.6387832699619</v>
      </c>
    </row>
    <row r="166" spans="1:9" x14ac:dyDescent="0.25">
      <c r="A166" t="s">
        <v>564</v>
      </c>
      <c r="B166" s="31">
        <v>3353</v>
      </c>
      <c r="C166" s="31">
        <v>242</v>
      </c>
      <c r="D166" s="31">
        <v>2656</v>
      </c>
      <c r="E166" s="31">
        <v>449</v>
      </c>
      <c r="F166" s="31">
        <v>6</v>
      </c>
      <c r="G166" s="31">
        <v>7.2303555422766603</v>
      </c>
      <c r="H166" s="31">
        <v>79.3546459515984</v>
      </c>
      <c r="I166" s="31">
        <v>13.4149985061248</v>
      </c>
    </row>
    <row r="167" spans="1:9" x14ac:dyDescent="0.25">
      <c r="A167" t="s">
        <v>565</v>
      </c>
      <c r="B167" s="31">
        <v>835</v>
      </c>
      <c r="C167" s="31">
        <v>77</v>
      </c>
      <c r="D167" s="31">
        <v>655</v>
      </c>
      <c r="E167" s="31">
        <v>99</v>
      </c>
      <c r="F167" s="31">
        <v>4</v>
      </c>
      <c r="G167" s="31">
        <v>9.2659446450060106</v>
      </c>
      <c r="H167" s="31">
        <v>78.820697954271907</v>
      </c>
      <c r="I167" s="31">
        <v>11.913357400721999</v>
      </c>
    </row>
    <row r="168" spans="1:9" x14ac:dyDescent="0.25">
      <c r="A168" t="s">
        <v>566</v>
      </c>
      <c r="B168" s="31">
        <v>1054</v>
      </c>
      <c r="C168" s="31">
        <v>63</v>
      </c>
      <c r="D168" s="31">
        <v>851</v>
      </c>
      <c r="E168" s="31">
        <v>135</v>
      </c>
      <c r="F168" s="31">
        <v>5</v>
      </c>
      <c r="G168" s="31">
        <v>6.0057197330791201</v>
      </c>
      <c r="H168" s="31">
        <v>81.1248808388941</v>
      </c>
      <c r="I168" s="31">
        <v>12.8693994280266</v>
      </c>
    </row>
    <row r="169" spans="1:9" x14ac:dyDescent="0.25">
      <c r="A169" t="s">
        <v>567</v>
      </c>
      <c r="B169" s="31">
        <v>2313</v>
      </c>
      <c r="C169" s="31">
        <v>195</v>
      </c>
      <c r="D169" s="31">
        <v>1778</v>
      </c>
      <c r="E169" s="31">
        <v>333</v>
      </c>
      <c r="F169" s="31">
        <v>7</v>
      </c>
      <c r="G169" s="31">
        <v>8.4562012142237606</v>
      </c>
      <c r="H169" s="31">
        <v>77.103209019947897</v>
      </c>
      <c r="I169" s="31">
        <v>14.4405897658282</v>
      </c>
    </row>
    <row r="170" spans="1:9" x14ac:dyDescent="0.25">
      <c r="A170" t="s">
        <v>397</v>
      </c>
      <c r="B170" s="31">
        <v>170</v>
      </c>
      <c r="C170" s="31">
        <v>9</v>
      </c>
      <c r="D170" s="31">
        <v>135</v>
      </c>
      <c r="E170" s="31">
        <v>24</v>
      </c>
      <c r="F170" s="31">
        <v>2</v>
      </c>
      <c r="G170" s="31">
        <v>5.3571428571428497</v>
      </c>
      <c r="H170" s="31">
        <v>80.357142857142804</v>
      </c>
      <c r="I170" s="31">
        <v>14.285714285714199</v>
      </c>
    </row>
    <row r="171" spans="1:9" x14ac:dyDescent="0.25">
      <c r="A171" t="s">
        <v>182</v>
      </c>
      <c r="B171" s="31">
        <v>58525</v>
      </c>
      <c r="C171" s="31">
        <v>4669</v>
      </c>
      <c r="D171" s="31">
        <v>46259</v>
      </c>
      <c r="E171" s="31">
        <v>7338</v>
      </c>
      <c r="F171" s="31">
        <v>259</v>
      </c>
      <c r="G171" s="31">
        <v>8.0132495795146301</v>
      </c>
      <c r="H171" s="31">
        <v>79.392784814471497</v>
      </c>
      <c r="I171" s="31">
        <v>12.5939656060137</v>
      </c>
    </row>
    <row r="172" spans="1:9" x14ac:dyDescent="0.25">
      <c r="A172" t="s">
        <v>568</v>
      </c>
      <c r="B172" s="31">
        <v>2590</v>
      </c>
      <c r="C172" s="31">
        <v>205</v>
      </c>
      <c r="D172" s="31">
        <v>2076</v>
      </c>
      <c r="E172" s="31">
        <v>299</v>
      </c>
      <c r="F172" s="31">
        <v>10</v>
      </c>
      <c r="G172" s="31">
        <v>7.9457364341085199</v>
      </c>
      <c r="H172" s="31">
        <v>80.465116279069704</v>
      </c>
      <c r="I172" s="31">
        <v>11.589147286821699</v>
      </c>
    </row>
    <row r="173" spans="1:9" x14ac:dyDescent="0.25">
      <c r="A173" t="s">
        <v>569</v>
      </c>
      <c r="B173" s="31">
        <v>2810</v>
      </c>
      <c r="C173" s="31">
        <v>183</v>
      </c>
      <c r="D173" s="31">
        <v>2252</v>
      </c>
      <c r="E173" s="31">
        <v>366</v>
      </c>
      <c r="F173" s="31">
        <v>9</v>
      </c>
      <c r="G173" s="31">
        <v>6.5333809353802197</v>
      </c>
      <c r="H173" s="31">
        <v>80.399857193859305</v>
      </c>
      <c r="I173" s="31">
        <v>13.0667618707604</v>
      </c>
    </row>
    <row r="174" spans="1:9" x14ac:dyDescent="0.25">
      <c r="A174" t="s">
        <v>570</v>
      </c>
      <c r="B174" s="31">
        <v>1136</v>
      </c>
      <c r="C174" s="31">
        <v>70</v>
      </c>
      <c r="D174" s="31">
        <v>925</v>
      </c>
      <c r="E174" s="31">
        <v>139</v>
      </c>
      <c r="F174" s="31">
        <v>2</v>
      </c>
      <c r="G174" s="31">
        <v>6.1728395061728296</v>
      </c>
      <c r="H174" s="31">
        <v>81.569664902998198</v>
      </c>
      <c r="I174" s="31">
        <v>12.257495590828899</v>
      </c>
    </row>
    <row r="175" spans="1:9" x14ac:dyDescent="0.25">
      <c r="A175" t="s">
        <v>571</v>
      </c>
      <c r="B175" s="31">
        <v>769</v>
      </c>
      <c r="C175" s="31">
        <v>39</v>
      </c>
      <c r="D175" s="31">
        <v>609</v>
      </c>
      <c r="E175" s="31">
        <v>118</v>
      </c>
      <c r="F175" s="31">
        <v>3</v>
      </c>
      <c r="G175" s="31">
        <v>5.0913838120104398</v>
      </c>
      <c r="H175" s="31">
        <v>79.503916449086105</v>
      </c>
      <c r="I175" s="31">
        <v>15.4046997389033</v>
      </c>
    </row>
    <row r="176" spans="1:9" x14ac:dyDescent="0.25">
      <c r="A176" t="s">
        <v>572</v>
      </c>
      <c r="B176" s="31">
        <v>5586</v>
      </c>
      <c r="C176" s="31">
        <v>461</v>
      </c>
      <c r="D176" s="31">
        <v>4483</v>
      </c>
      <c r="E176" s="31">
        <v>631</v>
      </c>
      <c r="F176" s="31">
        <v>11</v>
      </c>
      <c r="G176" s="31">
        <v>8.2690582959641201</v>
      </c>
      <c r="H176" s="31">
        <v>80.412556053811599</v>
      </c>
      <c r="I176" s="31">
        <v>11.318385650224201</v>
      </c>
    </row>
    <row r="177" spans="1:9" x14ac:dyDescent="0.25">
      <c r="A177" t="s">
        <v>573</v>
      </c>
      <c r="B177" s="31">
        <v>580</v>
      </c>
      <c r="C177" s="31">
        <v>56</v>
      </c>
      <c r="D177" s="31">
        <v>452</v>
      </c>
      <c r="E177" s="31">
        <v>70</v>
      </c>
      <c r="F177" s="31">
        <v>2</v>
      </c>
      <c r="G177" s="31">
        <v>9.6885813148788902</v>
      </c>
      <c r="H177" s="31">
        <v>78.200692041522402</v>
      </c>
      <c r="I177" s="31">
        <v>12.1107266435986</v>
      </c>
    </row>
    <row r="178" spans="1:9" x14ac:dyDescent="0.25">
      <c r="A178" t="s">
        <v>574</v>
      </c>
      <c r="B178" s="31">
        <v>1481</v>
      </c>
      <c r="C178" s="31">
        <v>98</v>
      </c>
      <c r="D178" s="31">
        <v>1169</v>
      </c>
      <c r="E178" s="31">
        <v>214</v>
      </c>
      <c r="F178" s="31" t="s">
        <v>1091</v>
      </c>
      <c r="G178" s="31">
        <v>6.6171505739365299</v>
      </c>
      <c r="H178" s="31">
        <v>78.933153274814302</v>
      </c>
      <c r="I178" s="31">
        <v>14.4496961512491</v>
      </c>
    </row>
    <row r="179" spans="1:9" x14ac:dyDescent="0.25">
      <c r="A179" t="s">
        <v>575</v>
      </c>
      <c r="B179" s="31">
        <v>1767</v>
      </c>
      <c r="C179" s="31">
        <v>186</v>
      </c>
      <c r="D179" s="31">
        <v>1400</v>
      </c>
      <c r="E179" s="31">
        <v>179</v>
      </c>
      <c r="F179" s="31">
        <v>2</v>
      </c>
      <c r="G179" s="31">
        <v>10.5382436260623</v>
      </c>
      <c r="H179" s="31">
        <v>79.320113314447596</v>
      </c>
      <c r="I179" s="31">
        <v>10.141643059490001</v>
      </c>
    </row>
    <row r="180" spans="1:9" x14ac:dyDescent="0.25">
      <c r="A180" t="s">
        <v>576</v>
      </c>
      <c r="B180" s="31">
        <v>1332</v>
      </c>
      <c r="C180" s="31">
        <v>97</v>
      </c>
      <c r="D180" s="31">
        <v>1061</v>
      </c>
      <c r="E180" s="31">
        <v>170</v>
      </c>
      <c r="F180" s="31">
        <v>4</v>
      </c>
      <c r="G180" s="31">
        <v>7.3042168674698802</v>
      </c>
      <c r="H180" s="31">
        <v>79.894578313253007</v>
      </c>
      <c r="I180" s="31">
        <v>12.8012048192771</v>
      </c>
    </row>
    <row r="181" spans="1:9" x14ac:dyDescent="0.25">
      <c r="A181" t="s">
        <v>577</v>
      </c>
      <c r="B181" s="31">
        <v>933</v>
      </c>
      <c r="C181" s="31">
        <v>57</v>
      </c>
      <c r="D181" s="31">
        <v>744</v>
      </c>
      <c r="E181" s="31">
        <v>129</v>
      </c>
      <c r="F181" s="31">
        <v>3</v>
      </c>
      <c r="G181" s="31">
        <v>6.1290322580645098</v>
      </c>
      <c r="H181" s="31">
        <v>80</v>
      </c>
      <c r="I181" s="31">
        <v>13.8709677419354</v>
      </c>
    </row>
    <row r="182" spans="1:9" x14ac:dyDescent="0.25">
      <c r="A182" t="s">
        <v>578</v>
      </c>
      <c r="B182" s="31">
        <v>795</v>
      </c>
      <c r="C182" s="31">
        <v>58</v>
      </c>
      <c r="D182" s="31">
        <v>629</v>
      </c>
      <c r="E182" s="31">
        <v>106</v>
      </c>
      <c r="F182" s="31">
        <v>2</v>
      </c>
      <c r="G182" s="31">
        <v>7.3139974779318999</v>
      </c>
      <c r="H182" s="31">
        <v>79.319041614123506</v>
      </c>
      <c r="I182" s="31">
        <v>13.366960907944501</v>
      </c>
    </row>
    <row r="183" spans="1:9" x14ac:dyDescent="0.25">
      <c r="A183" t="s">
        <v>579</v>
      </c>
      <c r="B183" s="31">
        <v>799</v>
      </c>
      <c r="C183" s="31">
        <v>45</v>
      </c>
      <c r="D183" s="31">
        <v>648</v>
      </c>
      <c r="E183" s="31">
        <v>105</v>
      </c>
      <c r="F183" s="31">
        <v>1</v>
      </c>
      <c r="G183" s="31">
        <v>5.6390977443608996</v>
      </c>
      <c r="H183" s="31">
        <v>81.203007518796994</v>
      </c>
      <c r="I183" s="31">
        <v>13.157894736842101</v>
      </c>
    </row>
    <row r="184" spans="1:9" x14ac:dyDescent="0.25">
      <c r="A184" t="s">
        <v>580</v>
      </c>
      <c r="B184" s="31">
        <v>1857</v>
      </c>
      <c r="C184" s="31">
        <v>155</v>
      </c>
      <c r="D184" s="31">
        <v>1453</v>
      </c>
      <c r="E184" s="31">
        <v>249</v>
      </c>
      <c r="F184" s="31" t="s">
        <v>1091</v>
      </c>
      <c r="G184" s="31">
        <v>8.3467959073774907</v>
      </c>
      <c r="H184" s="31">
        <v>78.2444803446419</v>
      </c>
      <c r="I184" s="31">
        <v>13.4087237479806</v>
      </c>
    </row>
    <row r="185" spans="1:9" x14ac:dyDescent="0.25">
      <c r="A185" t="s">
        <v>581</v>
      </c>
      <c r="B185" s="31">
        <v>4185</v>
      </c>
      <c r="C185" s="31">
        <v>361</v>
      </c>
      <c r="D185" s="31">
        <v>3314</v>
      </c>
      <c r="E185" s="31">
        <v>470</v>
      </c>
      <c r="F185" s="31">
        <v>40</v>
      </c>
      <c r="G185" s="31">
        <v>8.7092882991556095</v>
      </c>
      <c r="H185" s="31">
        <v>79.951749095295497</v>
      </c>
      <c r="I185" s="31">
        <v>11.338962605548801</v>
      </c>
    </row>
    <row r="186" spans="1:9" x14ac:dyDescent="0.25">
      <c r="A186" t="s">
        <v>582</v>
      </c>
      <c r="B186" s="31">
        <v>7637</v>
      </c>
      <c r="C186" s="31">
        <v>680</v>
      </c>
      <c r="D186" s="31">
        <v>6035</v>
      </c>
      <c r="E186" s="31">
        <v>874</v>
      </c>
      <c r="F186" s="31">
        <v>48</v>
      </c>
      <c r="G186" s="31">
        <v>8.9603373303465492</v>
      </c>
      <c r="H186" s="31">
        <v>79.522993806825596</v>
      </c>
      <c r="I186" s="31">
        <v>11.5166688628277</v>
      </c>
    </row>
    <row r="187" spans="1:9" x14ac:dyDescent="0.25">
      <c r="A187" t="s">
        <v>583</v>
      </c>
      <c r="B187" s="31">
        <v>2302</v>
      </c>
      <c r="C187" s="31">
        <v>176</v>
      </c>
      <c r="D187" s="31">
        <v>1842</v>
      </c>
      <c r="E187" s="31">
        <v>284</v>
      </c>
      <c r="F187" s="31" t="s">
        <v>1091</v>
      </c>
      <c r="G187" s="31">
        <v>7.6455256298870502</v>
      </c>
      <c r="H187" s="31">
        <v>80.017376194613306</v>
      </c>
      <c r="I187" s="31">
        <v>12.3370981754995</v>
      </c>
    </row>
    <row r="188" spans="1:9" x14ac:dyDescent="0.25">
      <c r="A188" t="s">
        <v>584</v>
      </c>
      <c r="B188" s="31">
        <v>822</v>
      </c>
      <c r="C188" s="31">
        <v>63</v>
      </c>
      <c r="D188" s="31">
        <v>654</v>
      </c>
      <c r="E188" s="31">
        <v>102</v>
      </c>
      <c r="F188" s="31">
        <v>3</v>
      </c>
      <c r="G188" s="31">
        <v>7.6923076923076898</v>
      </c>
      <c r="H188" s="31">
        <v>79.853479853479797</v>
      </c>
      <c r="I188" s="31">
        <v>12.454212454212399</v>
      </c>
    </row>
    <row r="189" spans="1:9" x14ac:dyDescent="0.25">
      <c r="A189" t="s">
        <v>585</v>
      </c>
      <c r="B189" s="31">
        <v>858</v>
      </c>
      <c r="C189" s="31">
        <v>65</v>
      </c>
      <c r="D189" s="31">
        <v>677</v>
      </c>
      <c r="E189" s="31">
        <v>115</v>
      </c>
      <c r="F189" s="31">
        <v>1</v>
      </c>
      <c r="G189" s="31">
        <v>7.5845974329054799</v>
      </c>
      <c r="H189" s="31">
        <v>78.996499416569407</v>
      </c>
      <c r="I189" s="31">
        <v>13.418903150525001</v>
      </c>
    </row>
    <row r="190" spans="1:9" x14ac:dyDescent="0.25">
      <c r="A190" t="s">
        <v>586</v>
      </c>
      <c r="B190" s="31">
        <v>935</v>
      </c>
      <c r="C190" s="31">
        <v>70</v>
      </c>
      <c r="D190" s="31">
        <v>746</v>
      </c>
      <c r="E190" s="31">
        <v>118</v>
      </c>
      <c r="F190" s="31">
        <v>1</v>
      </c>
      <c r="G190" s="31">
        <v>7.4946466809421803</v>
      </c>
      <c r="H190" s="31">
        <v>79.871520342612399</v>
      </c>
      <c r="I190" s="31">
        <v>12.6338329764453</v>
      </c>
    </row>
    <row r="191" spans="1:9" x14ac:dyDescent="0.25">
      <c r="A191" t="s">
        <v>587</v>
      </c>
      <c r="B191" s="31">
        <v>222</v>
      </c>
      <c r="C191" s="31">
        <v>15</v>
      </c>
      <c r="D191" s="31">
        <v>163</v>
      </c>
      <c r="E191" s="31">
        <v>44</v>
      </c>
      <c r="F191" s="31" t="s">
        <v>1091</v>
      </c>
      <c r="G191" s="31">
        <v>6.7567567567567499</v>
      </c>
      <c r="H191" s="31">
        <v>73.423423423423401</v>
      </c>
      <c r="I191" s="31">
        <v>19.819819819819799</v>
      </c>
    </row>
    <row r="192" spans="1:9" x14ac:dyDescent="0.25">
      <c r="A192" t="s">
        <v>588</v>
      </c>
      <c r="B192" s="31">
        <v>1446</v>
      </c>
      <c r="C192" s="31">
        <v>115</v>
      </c>
      <c r="D192" s="31">
        <v>1150</v>
      </c>
      <c r="E192" s="31">
        <v>179</v>
      </c>
      <c r="F192" s="31">
        <v>2</v>
      </c>
      <c r="G192" s="31">
        <v>7.9639889196675897</v>
      </c>
      <c r="H192" s="31">
        <v>79.639889196675895</v>
      </c>
      <c r="I192" s="31">
        <v>12.3961218836565</v>
      </c>
    </row>
    <row r="193" spans="1:9" x14ac:dyDescent="0.25">
      <c r="A193" t="s">
        <v>589</v>
      </c>
      <c r="B193" s="31">
        <v>3906</v>
      </c>
      <c r="C193" s="31">
        <v>308</v>
      </c>
      <c r="D193" s="31">
        <v>3079</v>
      </c>
      <c r="E193" s="31">
        <v>512</v>
      </c>
      <c r="F193" s="31">
        <v>7</v>
      </c>
      <c r="G193" s="31">
        <v>7.8994614003590602</v>
      </c>
      <c r="H193" s="31">
        <v>78.968966401641396</v>
      </c>
      <c r="I193" s="31">
        <v>13.1315721979994</v>
      </c>
    </row>
    <row r="194" spans="1:9" x14ac:dyDescent="0.25">
      <c r="A194" t="s">
        <v>590</v>
      </c>
      <c r="B194" s="31">
        <v>190</v>
      </c>
      <c r="C194" s="31">
        <v>6</v>
      </c>
      <c r="D194" s="31">
        <v>154</v>
      </c>
      <c r="E194" s="31">
        <v>30</v>
      </c>
      <c r="F194" s="31" t="s">
        <v>1091</v>
      </c>
      <c r="G194" s="31">
        <v>3.1578947368421</v>
      </c>
      <c r="H194" s="31">
        <v>81.052631578947299</v>
      </c>
      <c r="I194" s="31">
        <v>15.789473684210501</v>
      </c>
    </row>
    <row r="195" spans="1:9" x14ac:dyDescent="0.25">
      <c r="A195" t="s">
        <v>591</v>
      </c>
      <c r="B195" s="31">
        <v>1448</v>
      </c>
      <c r="C195" s="31">
        <v>83</v>
      </c>
      <c r="D195" s="31">
        <v>1160</v>
      </c>
      <c r="E195" s="31">
        <v>201</v>
      </c>
      <c r="F195" s="31">
        <v>4</v>
      </c>
      <c r="G195" s="31">
        <v>5.7479224376731297</v>
      </c>
      <c r="H195" s="31">
        <v>80.332409972299104</v>
      </c>
      <c r="I195" s="31">
        <v>13.9196675900277</v>
      </c>
    </row>
    <row r="196" spans="1:9" x14ac:dyDescent="0.25">
      <c r="A196" t="s">
        <v>592</v>
      </c>
      <c r="B196" s="31">
        <v>1871</v>
      </c>
      <c r="C196" s="31">
        <v>122</v>
      </c>
      <c r="D196" s="31">
        <v>1484</v>
      </c>
      <c r="E196" s="31">
        <v>261</v>
      </c>
      <c r="F196" s="31">
        <v>4</v>
      </c>
      <c r="G196" s="31">
        <v>6.53454740224959</v>
      </c>
      <c r="H196" s="31">
        <v>79.485806106052493</v>
      </c>
      <c r="I196" s="31">
        <v>13.979646491697901</v>
      </c>
    </row>
    <row r="197" spans="1:9" x14ac:dyDescent="0.25">
      <c r="A197" t="s">
        <v>593</v>
      </c>
      <c r="B197" s="31">
        <v>1077</v>
      </c>
      <c r="C197" s="31">
        <v>78</v>
      </c>
      <c r="D197" s="31">
        <v>850</v>
      </c>
      <c r="E197" s="31">
        <v>149</v>
      </c>
      <c r="F197" s="31" t="s">
        <v>1091</v>
      </c>
      <c r="G197" s="31">
        <v>7.2423398328690798</v>
      </c>
      <c r="H197" s="31">
        <v>78.922934076137395</v>
      </c>
      <c r="I197" s="31">
        <v>13.834726090993501</v>
      </c>
    </row>
    <row r="198" spans="1:9" x14ac:dyDescent="0.25">
      <c r="A198" t="s">
        <v>594</v>
      </c>
      <c r="B198" s="31">
        <v>287</v>
      </c>
      <c r="C198" s="31">
        <v>11</v>
      </c>
      <c r="D198" s="31">
        <v>241</v>
      </c>
      <c r="E198" s="31">
        <v>35</v>
      </c>
      <c r="F198" s="31" t="s">
        <v>1091</v>
      </c>
      <c r="G198" s="31">
        <v>3.8327526132404102</v>
      </c>
      <c r="H198" s="31">
        <v>83.972125435539994</v>
      </c>
      <c r="I198" s="31">
        <v>12.1951219512195</v>
      </c>
    </row>
    <row r="199" spans="1:9" x14ac:dyDescent="0.25">
      <c r="A199" t="s">
        <v>595</v>
      </c>
      <c r="B199" s="31">
        <v>990</v>
      </c>
      <c r="C199" s="31">
        <v>77</v>
      </c>
      <c r="D199" s="31">
        <v>790</v>
      </c>
      <c r="E199" s="31">
        <v>122</v>
      </c>
      <c r="F199" s="31">
        <v>1</v>
      </c>
      <c r="G199" s="31">
        <v>7.7856420626895799</v>
      </c>
      <c r="H199" s="31">
        <v>79.878665318503494</v>
      </c>
      <c r="I199" s="31">
        <v>12.335692618806799</v>
      </c>
    </row>
    <row r="200" spans="1:9" x14ac:dyDescent="0.25">
      <c r="A200" t="s">
        <v>596</v>
      </c>
      <c r="B200" s="31">
        <v>3236</v>
      </c>
      <c r="C200" s="31">
        <v>264</v>
      </c>
      <c r="D200" s="31">
        <v>2524</v>
      </c>
      <c r="E200" s="31">
        <v>438</v>
      </c>
      <c r="F200" s="31">
        <v>10</v>
      </c>
      <c r="G200" s="31">
        <v>8.1835089894606305</v>
      </c>
      <c r="H200" s="31">
        <v>78.239305641661502</v>
      </c>
      <c r="I200" s="31">
        <v>13.577185368877799</v>
      </c>
    </row>
    <row r="201" spans="1:9" x14ac:dyDescent="0.25">
      <c r="A201" t="s">
        <v>597</v>
      </c>
      <c r="B201" s="31">
        <v>890</v>
      </c>
      <c r="C201" s="31">
        <v>53</v>
      </c>
      <c r="D201" s="31">
        <v>722</v>
      </c>
      <c r="E201" s="31">
        <v>113</v>
      </c>
      <c r="F201" s="31">
        <v>2</v>
      </c>
      <c r="G201" s="31">
        <v>5.9684684684684601</v>
      </c>
      <c r="H201" s="31">
        <v>81.306306306306297</v>
      </c>
      <c r="I201" s="31">
        <v>12.7252252252252</v>
      </c>
    </row>
    <row r="202" spans="1:9" x14ac:dyDescent="0.25">
      <c r="A202" t="s">
        <v>598</v>
      </c>
      <c r="B202" s="31">
        <v>1054</v>
      </c>
      <c r="C202" s="31">
        <v>64</v>
      </c>
      <c r="D202" s="31">
        <v>830</v>
      </c>
      <c r="E202" s="31">
        <v>152</v>
      </c>
      <c r="F202" s="31">
        <v>8</v>
      </c>
      <c r="G202" s="31">
        <v>6.1185468451242802</v>
      </c>
      <c r="H202" s="31">
        <v>79.349904397705501</v>
      </c>
      <c r="I202" s="31">
        <v>14.5315487571701</v>
      </c>
    </row>
    <row r="203" spans="1:9" x14ac:dyDescent="0.25">
      <c r="A203" t="s">
        <v>599</v>
      </c>
      <c r="B203" s="31">
        <v>2033</v>
      </c>
      <c r="C203" s="31">
        <v>179</v>
      </c>
      <c r="D203" s="31">
        <v>1647</v>
      </c>
      <c r="E203" s="31">
        <v>202</v>
      </c>
      <c r="F203" s="31">
        <v>5</v>
      </c>
      <c r="G203" s="31">
        <v>8.8264299802761297</v>
      </c>
      <c r="H203" s="31">
        <v>81.2130177514792</v>
      </c>
      <c r="I203" s="31">
        <v>9.9605522682445695</v>
      </c>
    </row>
    <row r="204" spans="1:9" x14ac:dyDescent="0.25">
      <c r="A204" t="s">
        <v>398</v>
      </c>
      <c r="B204" s="31">
        <v>242</v>
      </c>
      <c r="C204" s="31">
        <v>13</v>
      </c>
      <c r="D204" s="31">
        <v>197</v>
      </c>
      <c r="E204" s="31">
        <v>31</v>
      </c>
      <c r="F204" s="31">
        <v>1</v>
      </c>
      <c r="G204" s="31">
        <v>5.3941908713692897</v>
      </c>
      <c r="H204" s="31">
        <v>81.742738589211598</v>
      </c>
      <c r="I204" s="31">
        <v>12.863070539419001</v>
      </c>
    </row>
    <row r="205" spans="1:9" x14ac:dyDescent="0.25">
      <c r="A205" t="s">
        <v>197</v>
      </c>
      <c r="B205" s="31">
        <v>58066</v>
      </c>
      <c r="C205" s="31">
        <v>4513</v>
      </c>
      <c r="D205" s="31">
        <v>46160</v>
      </c>
      <c r="E205" s="31">
        <v>7207</v>
      </c>
      <c r="F205" s="31">
        <v>186</v>
      </c>
      <c r="G205" s="31">
        <v>7.7971665514858302</v>
      </c>
      <c r="H205" s="31">
        <v>79.751209398756004</v>
      </c>
      <c r="I205" s="31">
        <v>12.451624049758101</v>
      </c>
    </row>
    <row r="206" spans="1:9" x14ac:dyDescent="0.25">
      <c r="A206" t="s">
        <v>600</v>
      </c>
      <c r="B206" s="31">
        <v>2668</v>
      </c>
      <c r="C206" s="31">
        <v>226</v>
      </c>
      <c r="D206" s="31">
        <v>2154</v>
      </c>
      <c r="E206" s="31">
        <v>283</v>
      </c>
      <c r="F206" s="31">
        <v>5</v>
      </c>
      <c r="G206" s="31">
        <v>8.4866691701089003</v>
      </c>
      <c r="H206" s="31">
        <v>80.886218550506896</v>
      </c>
      <c r="I206" s="31">
        <v>10.6271122793841</v>
      </c>
    </row>
    <row r="207" spans="1:9" x14ac:dyDescent="0.25">
      <c r="A207" t="s">
        <v>601</v>
      </c>
      <c r="B207" s="31">
        <v>2574</v>
      </c>
      <c r="C207" s="31">
        <v>139</v>
      </c>
      <c r="D207" s="31">
        <v>2084</v>
      </c>
      <c r="E207" s="31">
        <v>344</v>
      </c>
      <c r="F207" s="31">
        <v>7</v>
      </c>
      <c r="G207" s="31">
        <v>5.4148811842617803</v>
      </c>
      <c r="H207" s="31">
        <v>81.184261784183803</v>
      </c>
      <c r="I207" s="31">
        <v>13.400857031554301</v>
      </c>
    </row>
    <row r="208" spans="1:9" x14ac:dyDescent="0.25">
      <c r="A208" t="s">
        <v>602</v>
      </c>
      <c r="B208" s="31">
        <v>1114</v>
      </c>
      <c r="C208" s="31">
        <v>67</v>
      </c>
      <c r="D208" s="31">
        <v>890</v>
      </c>
      <c r="E208" s="31">
        <v>155</v>
      </c>
      <c r="F208" s="31">
        <v>2</v>
      </c>
      <c r="G208" s="31">
        <v>6.0251798561151002</v>
      </c>
      <c r="H208" s="31">
        <v>80.035971223021505</v>
      </c>
      <c r="I208" s="31">
        <v>13.9388489208633</v>
      </c>
    </row>
    <row r="209" spans="1:9" x14ac:dyDescent="0.25">
      <c r="A209" t="s">
        <v>603</v>
      </c>
      <c r="B209" s="31">
        <v>720</v>
      </c>
      <c r="C209" s="31">
        <v>39</v>
      </c>
      <c r="D209" s="31">
        <v>591</v>
      </c>
      <c r="E209" s="31">
        <v>89</v>
      </c>
      <c r="F209" s="31">
        <v>1</v>
      </c>
      <c r="G209" s="31">
        <v>5.4242002781641103</v>
      </c>
      <c r="H209" s="31">
        <v>82.197496522948498</v>
      </c>
      <c r="I209" s="31">
        <v>12.3783031988873</v>
      </c>
    </row>
    <row r="210" spans="1:9" x14ac:dyDescent="0.25">
      <c r="A210" t="s">
        <v>604</v>
      </c>
      <c r="B210" s="31">
        <v>5781</v>
      </c>
      <c r="C210" s="31">
        <v>460</v>
      </c>
      <c r="D210" s="31">
        <v>4699</v>
      </c>
      <c r="E210" s="31">
        <v>610</v>
      </c>
      <c r="F210" s="31">
        <v>12</v>
      </c>
      <c r="G210" s="31">
        <v>7.9736522794245097</v>
      </c>
      <c r="H210" s="31">
        <v>81.452591436990801</v>
      </c>
      <c r="I210" s="31">
        <v>10.573756283584601</v>
      </c>
    </row>
    <row r="211" spans="1:9" x14ac:dyDescent="0.25">
      <c r="A211" t="s">
        <v>605</v>
      </c>
      <c r="B211" s="31">
        <v>625</v>
      </c>
      <c r="C211" s="31">
        <v>55</v>
      </c>
      <c r="D211" s="31">
        <v>503</v>
      </c>
      <c r="E211" s="31">
        <v>67</v>
      </c>
      <c r="F211" s="31" t="s">
        <v>1091</v>
      </c>
      <c r="G211" s="31">
        <v>8.7999999999999901</v>
      </c>
      <c r="H211" s="31">
        <v>80.479999999999905</v>
      </c>
      <c r="I211" s="31">
        <v>10.72</v>
      </c>
    </row>
    <row r="212" spans="1:9" x14ac:dyDescent="0.25">
      <c r="A212" t="s">
        <v>606</v>
      </c>
      <c r="B212" s="31">
        <v>1421</v>
      </c>
      <c r="C212" s="31">
        <v>95</v>
      </c>
      <c r="D212" s="31">
        <v>1108</v>
      </c>
      <c r="E212" s="31">
        <v>217</v>
      </c>
      <c r="F212" s="31">
        <v>1</v>
      </c>
      <c r="G212" s="31">
        <v>6.6901408450704203</v>
      </c>
      <c r="H212" s="31">
        <v>78.028169014084497</v>
      </c>
      <c r="I212" s="31">
        <v>15.281690140845001</v>
      </c>
    </row>
    <row r="213" spans="1:9" x14ac:dyDescent="0.25">
      <c r="A213" t="s">
        <v>607</v>
      </c>
      <c r="B213" s="31">
        <v>1715</v>
      </c>
      <c r="C213" s="31">
        <v>141</v>
      </c>
      <c r="D213" s="31">
        <v>1389</v>
      </c>
      <c r="E213" s="31">
        <v>184</v>
      </c>
      <c r="F213" s="31">
        <v>1</v>
      </c>
      <c r="G213" s="31">
        <v>8.2263710618436399</v>
      </c>
      <c r="H213" s="31">
        <v>81.038506417736201</v>
      </c>
      <c r="I213" s="31">
        <v>10.735122520419999</v>
      </c>
    </row>
    <row r="214" spans="1:9" x14ac:dyDescent="0.25">
      <c r="A214" t="s">
        <v>608</v>
      </c>
      <c r="B214" s="31">
        <v>1312</v>
      </c>
      <c r="C214" s="31">
        <v>88</v>
      </c>
      <c r="D214" s="31">
        <v>1054</v>
      </c>
      <c r="E214" s="31">
        <v>170</v>
      </c>
      <c r="F214" s="31" t="s">
        <v>1091</v>
      </c>
      <c r="G214" s="31">
        <v>6.7073170731707297</v>
      </c>
      <c r="H214" s="31">
        <v>80.335365853658502</v>
      </c>
      <c r="I214" s="31">
        <v>12.957317073170699</v>
      </c>
    </row>
    <row r="215" spans="1:9" x14ac:dyDescent="0.25">
      <c r="A215" t="s">
        <v>609</v>
      </c>
      <c r="B215" s="31">
        <v>955</v>
      </c>
      <c r="C215" s="31">
        <v>66</v>
      </c>
      <c r="D215" s="31">
        <v>737</v>
      </c>
      <c r="E215" s="31">
        <v>151</v>
      </c>
      <c r="F215" s="31">
        <v>1</v>
      </c>
      <c r="G215" s="31">
        <v>6.9182389937106903</v>
      </c>
      <c r="H215" s="31">
        <v>77.253668763102695</v>
      </c>
      <c r="I215" s="31">
        <v>15.8280922431865</v>
      </c>
    </row>
    <row r="216" spans="1:9" x14ac:dyDescent="0.25">
      <c r="A216" t="s">
        <v>610</v>
      </c>
      <c r="B216" s="31">
        <v>862</v>
      </c>
      <c r="C216" s="31">
        <v>53</v>
      </c>
      <c r="D216" s="31">
        <v>689</v>
      </c>
      <c r="E216" s="31">
        <v>119</v>
      </c>
      <c r="F216" s="31">
        <v>1</v>
      </c>
      <c r="G216" s="31">
        <v>6.1556329849012696</v>
      </c>
      <c r="H216" s="31">
        <v>80.023228803716606</v>
      </c>
      <c r="I216" s="31">
        <v>13.821138211382101</v>
      </c>
    </row>
    <row r="217" spans="1:9" x14ac:dyDescent="0.25">
      <c r="A217" t="s">
        <v>611</v>
      </c>
      <c r="B217" s="31">
        <v>833</v>
      </c>
      <c r="C217" s="31">
        <v>41</v>
      </c>
      <c r="D217" s="31">
        <v>659</v>
      </c>
      <c r="E217" s="31">
        <v>133</v>
      </c>
      <c r="F217" s="31" t="s">
        <v>1091</v>
      </c>
      <c r="G217" s="31">
        <v>4.9219687875150004</v>
      </c>
      <c r="H217" s="31">
        <v>79.111644657863096</v>
      </c>
      <c r="I217" s="31">
        <v>15.966386554621799</v>
      </c>
    </row>
    <row r="218" spans="1:9" x14ac:dyDescent="0.25">
      <c r="A218" t="s">
        <v>612</v>
      </c>
      <c r="B218" s="31">
        <v>1769</v>
      </c>
      <c r="C218" s="31">
        <v>161</v>
      </c>
      <c r="D218" s="31">
        <v>1408</v>
      </c>
      <c r="E218" s="31">
        <v>200</v>
      </c>
      <c r="F218" s="31" t="s">
        <v>1091</v>
      </c>
      <c r="G218" s="31">
        <v>9.1011871113623499</v>
      </c>
      <c r="H218" s="31">
        <v>79.592990390050801</v>
      </c>
      <c r="I218" s="31">
        <v>11.3058224985867</v>
      </c>
    </row>
    <row r="219" spans="1:9" x14ac:dyDescent="0.25">
      <c r="A219" t="s">
        <v>613</v>
      </c>
      <c r="B219" s="31">
        <v>4138</v>
      </c>
      <c r="C219" s="31">
        <v>348</v>
      </c>
      <c r="D219" s="31">
        <v>3227</v>
      </c>
      <c r="E219" s="31">
        <v>538</v>
      </c>
      <c r="F219" s="31">
        <v>25</v>
      </c>
      <c r="G219" s="31">
        <v>8.4609773887673203</v>
      </c>
      <c r="H219" s="31">
        <v>78.458546073425694</v>
      </c>
      <c r="I219" s="31">
        <v>13.0804765378069</v>
      </c>
    </row>
    <row r="220" spans="1:9" x14ac:dyDescent="0.25">
      <c r="A220" t="s">
        <v>614</v>
      </c>
      <c r="B220" s="31">
        <v>7500</v>
      </c>
      <c r="C220" s="31">
        <v>645</v>
      </c>
      <c r="D220" s="31">
        <v>6022</v>
      </c>
      <c r="E220" s="31">
        <v>821</v>
      </c>
      <c r="F220" s="31">
        <v>12</v>
      </c>
      <c r="G220" s="31">
        <v>8.6137820512820493</v>
      </c>
      <c r="H220" s="31">
        <v>80.422008547008502</v>
      </c>
      <c r="I220" s="31">
        <v>10.9642094017094</v>
      </c>
    </row>
    <row r="221" spans="1:9" x14ac:dyDescent="0.25">
      <c r="A221" t="s">
        <v>615</v>
      </c>
      <c r="B221" s="31">
        <v>2369</v>
      </c>
      <c r="C221" s="31">
        <v>170</v>
      </c>
      <c r="D221" s="31">
        <v>1929</v>
      </c>
      <c r="E221" s="31">
        <v>270</v>
      </c>
      <c r="F221" s="31" t="s">
        <v>1091</v>
      </c>
      <c r="G221" s="31">
        <v>7.1760236386661003</v>
      </c>
      <c r="H221" s="31">
        <v>81.426762346981803</v>
      </c>
      <c r="I221" s="31">
        <v>11.397214014352</v>
      </c>
    </row>
    <row r="222" spans="1:9" x14ac:dyDescent="0.25">
      <c r="A222" t="s">
        <v>616</v>
      </c>
      <c r="B222" s="31">
        <v>805</v>
      </c>
      <c r="C222" s="31">
        <v>66</v>
      </c>
      <c r="D222" s="31">
        <v>649</v>
      </c>
      <c r="E222" s="31">
        <v>89</v>
      </c>
      <c r="F222" s="31">
        <v>1</v>
      </c>
      <c r="G222" s="31">
        <v>8.2089552238805901</v>
      </c>
      <c r="H222" s="31">
        <v>80.721393034825795</v>
      </c>
      <c r="I222" s="31">
        <v>11.0696517412935</v>
      </c>
    </row>
    <row r="223" spans="1:9" x14ac:dyDescent="0.25">
      <c r="A223" t="s">
        <v>617</v>
      </c>
      <c r="B223" s="31">
        <v>816</v>
      </c>
      <c r="C223" s="31">
        <v>64</v>
      </c>
      <c r="D223" s="31">
        <v>648</v>
      </c>
      <c r="E223" s="31">
        <v>103</v>
      </c>
      <c r="F223" s="31">
        <v>1</v>
      </c>
      <c r="G223" s="31">
        <v>7.8527607361963199</v>
      </c>
      <c r="H223" s="31">
        <v>79.509202453987697</v>
      </c>
      <c r="I223" s="31">
        <v>12.638036809815899</v>
      </c>
    </row>
    <row r="224" spans="1:9" x14ac:dyDescent="0.25">
      <c r="A224" t="s">
        <v>618</v>
      </c>
      <c r="B224" s="31">
        <v>899</v>
      </c>
      <c r="C224" s="31">
        <v>72</v>
      </c>
      <c r="D224" s="31">
        <v>708</v>
      </c>
      <c r="E224" s="31">
        <v>119</v>
      </c>
      <c r="F224" s="31" t="s">
        <v>1091</v>
      </c>
      <c r="G224" s="31">
        <v>8.0088987764182402</v>
      </c>
      <c r="H224" s="31">
        <v>78.754171301445993</v>
      </c>
      <c r="I224" s="31">
        <v>13.236929922135699</v>
      </c>
    </row>
    <row r="225" spans="1:9" x14ac:dyDescent="0.25">
      <c r="A225" t="s">
        <v>619</v>
      </c>
      <c r="B225" s="31">
        <v>212</v>
      </c>
      <c r="C225" s="31">
        <v>11</v>
      </c>
      <c r="D225" s="31">
        <v>167</v>
      </c>
      <c r="E225" s="31">
        <v>34</v>
      </c>
      <c r="F225" s="31" t="s">
        <v>1091</v>
      </c>
      <c r="G225" s="31">
        <v>5.1886792452830104</v>
      </c>
      <c r="H225" s="31">
        <v>78.7735849056603</v>
      </c>
      <c r="I225" s="31">
        <v>16.037735849056599</v>
      </c>
    </row>
    <row r="226" spans="1:9" x14ac:dyDescent="0.25">
      <c r="A226" t="s">
        <v>620</v>
      </c>
      <c r="B226" s="31">
        <v>1489</v>
      </c>
      <c r="C226" s="31">
        <v>120</v>
      </c>
      <c r="D226" s="31">
        <v>1176</v>
      </c>
      <c r="E226" s="31">
        <v>191</v>
      </c>
      <c r="F226" s="31">
        <v>2</v>
      </c>
      <c r="G226" s="31">
        <v>8.0699394754539302</v>
      </c>
      <c r="H226" s="31">
        <v>79.085406859448497</v>
      </c>
      <c r="I226" s="31">
        <v>12.8446536650975</v>
      </c>
    </row>
    <row r="227" spans="1:9" x14ac:dyDescent="0.25">
      <c r="A227" t="s">
        <v>621</v>
      </c>
      <c r="B227" s="31">
        <v>3763</v>
      </c>
      <c r="C227" s="31">
        <v>267</v>
      </c>
      <c r="D227" s="31">
        <v>2969</v>
      </c>
      <c r="E227" s="31">
        <v>522</v>
      </c>
      <c r="F227" s="31">
        <v>5</v>
      </c>
      <c r="G227" s="31">
        <v>7.1048430015965902</v>
      </c>
      <c r="H227" s="31">
        <v>79.004789781798806</v>
      </c>
      <c r="I227" s="31">
        <v>13.890367216604499</v>
      </c>
    </row>
    <row r="228" spans="1:9" x14ac:dyDescent="0.25">
      <c r="A228" t="s">
        <v>622</v>
      </c>
      <c r="B228" s="31">
        <v>196</v>
      </c>
      <c r="C228" s="31">
        <v>10</v>
      </c>
      <c r="D228" s="31">
        <v>160</v>
      </c>
      <c r="E228" s="31">
        <v>26</v>
      </c>
      <c r="F228" s="31" t="s">
        <v>1091</v>
      </c>
      <c r="G228" s="31">
        <v>5.1020408163265296</v>
      </c>
      <c r="H228" s="31">
        <v>81.632653061224403</v>
      </c>
      <c r="I228" s="31">
        <v>13.2653061224489</v>
      </c>
    </row>
    <row r="229" spans="1:9" x14ac:dyDescent="0.25">
      <c r="A229" t="s">
        <v>623</v>
      </c>
      <c r="B229" s="31">
        <v>1448</v>
      </c>
      <c r="C229" s="31">
        <v>77</v>
      </c>
      <c r="D229" s="31">
        <v>1184</v>
      </c>
      <c r="E229" s="31">
        <v>186</v>
      </c>
      <c r="F229" s="31">
        <v>1</v>
      </c>
      <c r="G229" s="31">
        <v>5.3213545266067701</v>
      </c>
      <c r="H229" s="31">
        <v>81.824464409122299</v>
      </c>
      <c r="I229" s="31">
        <v>12.8541810642709</v>
      </c>
    </row>
    <row r="230" spans="1:9" x14ac:dyDescent="0.25">
      <c r="A230" t="s">
        <v>624</v>
      </c>
      <c r="B230" s="31">
        <v>1903</v>
      </c>
      <c r="C230" s="31">
        <v>116</v>
      </c>
      <c r="D230" s="31">
        <v>1538</v>
      </c>
      <c r="E230" s="31">
        <v>244</v>
      </c>
      <c r="F230" s="31">
        <v>5</v>
      </c>
      <c r="G230" s="31">
        <v>6.1116965226554196</v>
      </c>
      <c r="H230" s="31">
        <v>81.032665964172807</v>
      </c>
      <c r="I230" s="31">
        <v>12.8556375131717</v>
      </c>
    </row>
    <row r="231" spans="1:9" x14ac:dyDescent="0.25">
      <c r="A231" t="s">
        <v>625</v>
      </c>
      <c r="B231" s="31">
        <v>1072</v>
      </c>
      <c r="C231" s="31">
        <v>67</v>
      </c>
      <c r="D231" s="31">
        <v>869</v>
      </c>
      <c r="E231" s="31">
        <v>135</v>
      </c>
      <c r="F231" s="31">
        <v>1</v>
      </c>
      <c r="G231" s="31">
        <v>6.2558356676003699</v>
      </c>
      <c r="H231" s="31">
        <v>81.1391223155929</v>
      </c>
      <c r="I231" s="31">
        <v>12.605042016806699</v>
      </c>
    </row>
    <row r="232" spans="1:9" x14ac:dyDescent="0.25">
      <c r="A232" t="s">
        <v>626</v>
      </c>
      <c r="B232" s="31">
        <v>244</v>
      </c>
      <c r="C232" s="31">
        <v>17</v>
      </c>
      <c r="D232" s="31">
        <v>194</v>
      </c>
      <c r="E232" s="31">
        <v>33</v>
      </c>
      <c r="F232" s="31" t="s">
        <v>1091</v>
      </c>
      <c r="G232" s="31">
        <v>6.9672131147540899</v>
      </c>
      <c r="H232" s="31">
        <v>79.508196721311407</v>
      </c>
      <c r="I232" s="31">
        <v>13.5245901639344</v>
      </c>
    </row>
    <row r="233" spans="1:9" x14ac:dyDescent="0.25">
      <c r="A233" t="s">
        <v>627</v>
      </c>
      <c r="B233" s="31">
        <v>1084</v>
      </c>
      <c r="C233" s="31">
        <v>72</v>
      </c>
      <c r="D233" s="31">
        <v>868</v>
      </c>
      <c r="E233" s="31">
        <v>143</v>
      </c>
      <c r="F233" s="31">
        <v>1</v>
      </c>
      <c r="G233" s="31">
        <v>6.64819944598338</v>
      </c>
      <c r="H233" s="31">
        <v>80.147737765466303</v>
      </c>
      <c r="I233" s="31">
        <v>13.204062788550299</v>
      </c>
    </row>
    <row r="234" spans="1:9" x14ac:dyDescent="0.25">
      <c r="A234" t="s">
        <v>628</v>
      </c>
      <c r="B234" s="31">
        <v>3355</v>
      </c>
      <c r="C234" s="31">
        <v>245</v>
      </c>
      <c r="D234" s="31">
        <v>2694</v>
      </c>
      <c r="E234" s="31">
        <v>411</v>
      </c>
      <c r="F234" s="31">
        <v>5</v>
      </c>
      <c r="G234" s="31">
        <v>7.3134328358208904</v>
      </c>
      <c r="H234" s="31">
        <v>80.417910447761201</v>
      </c>
      <c r="I234" s="31">
        <v>12.268656716417899</v>
      </c>
    </row>
    <row r="235" spans="1:9" x14ac:dyDescent="0.25">
      <c r="A235" t="s">
        <v>629</v>
      </c>
      <c r="B235" s="31">
        <v>821</v>
      </c>
      <c r="C235" s="31">
        <v>82</v>
      </c>
      <c r="D235" s="31">
        <v>635</v>
      </c>
      <c r="E235" s="31">
        <v>104</v>
      </c>
      <c r="F235" s="31" t="s">
        <v>1091</v>
      </c>
      <c r="G235" s="31">
        <v>9.9878197320340991</v>
      </c>
      <c r="H235" s="31">
        <v>77.344701583434798</v>
      </c>
      <c r="I235" s="31">
        <v>12.667478684531</v>
      </c>
    </row>
    <row r="236" spans="1:9" x14ac:dyDescent="0.25">
      <c r="A236" t="s">
        <v>630</v>
      </c>
      <c r="B236" s="31">
        <v>1019</v>
      </c>
      <c r="C236" s="31">
        <v>76</v>
      </c>
      <c r="D236" s="31">
        <v>813</v>
      </c>
      <c r="E236" s="31">
        <v>129</v>
      </c>
      <c r="F236" s="31">
        <v>1</v>
      </c>
      <c r="G236" s="31">
        <v>7.4656188605107996</v>
      </c>
      <c r="H236" s="31">
        <v>79.862475442043205</v>
      </c>
      <c r="I236" s="31">
        <v>12.671905697445901</v>
      </c>
    </row>
    <row r="237" spans="1:9" x14ac:dyDescent="0.25">
      <c r="A237" t="s">
        <v>631</v>
      </c>
      <c r="B237" s="31">
        <v>1999</v>
      </c>
      <c r="C237" s="31">
        <v>171</v>
      </c>
      <c r="D237" s="31">
        <v>1601</v>
      </c>
      <c r="E237" s="31">
        <v>224</v>
      </c>
      <c r="F237" s="31">
        <v>3</v>
      </c>
      <c r="G237" s="31">
        <v>8.5671342685370693</v>
      </c>
      <c r="H237" s="31">
        <v>80.210420841683302</v>
      </c>
      <c r="I237" s="31">
        <v>11.222444889779499</v>
      </c>
    </row>
    <row r="238" spans="1:9" x14ac:dyDescent="0.25">
      <c r="A238" t="s">
        <v>399</v>
      </c>
      <c r="B238" s="31">
        <v>215</v>
      </c>
      <c r="C238" s="31">
        <v>14</v>
      </c>
      <c r="D238" s="31">
        <v>179</v>
      </c>
      <c r="E238" s="31">
        <v>22</v>
      </c>
      <c r="F238" s="31" t="s">
        <v>1091</v>
      </c>
      <c r="G238" s="31">
        <v>6.5116279069767398</v>
      </c>
      <c r="H238" s="31">
        <v>83.2558139534883</v>
      </c>
      <c r="I238" s="31">
        <v>10.232558139534801</v>
      </c>
    </row>
    <row r="239" spans="1:9" x14ac:dyDescent="0.25">
      <c r="A239" t="s">
        <v>212</v>
      </c>
      <c r="B239" s="31">
        <v>57696</v>
      </c>
      <c r="C239" s="31">
        <v>4341</v>
      </c>
      <c r="D239" s="31">
        <v>46195</v>
      </c>
      <c r="E239" s="31">
        <v>7066</v>
      </c>
      <c r="F239" s="31">
        <v>94</v>
      </c>
      <c r="G239" s="31">
        <v>7.5361966598381898</v>
      </c>
      <c r="H239" s="31">
        <v>80.196868164299801</v>
      </c>
      <c r="I239" s="31">
        <v>12.266935175861899</v>
      </c>
    </row>
    <row r="240" spans="1:9" x14ac:dyDescent="0.25">
      <c r="A240" t="s">
        <v>632</v>
      </c>
      <c r="B240" s="31">
        <v>2769</v>
      </c>
      <c r="C240" s="31">
        <v>179</v>
      </c>
      <c r="D240" s="31">
        <v>2252</v>
      </c>
      <c r="E240" s="31">
        <v>330</v>
      </c>
      <c r="F240" s="31">
        <v>8</v>
      </c>
      <c r="G240" s="31">
        <v>6.4831582759869599</v>
      </c>
      <c r="H240" s="31">
        <v>81.564650488953205</v>
      </c>
      <c r="I240" s="31">
        <v>11.952191235059701</v>
      </c>
    </row>
    <row r="241" spans="1:9" x14ac:dyDescent="0.25">
      <c r="A241" t="s">
        <v>633</v>
      </c>
      <c r="B241" s="31">
        <v>2496</v>
      </c>
      <c r="C241" s="31">
        <v>148</v>
      </c>
      <c r="D241" s="31">
        <v>2014</v>
      </c>
      <c r="E241" s="31">
        <v>324</v>
      </c>
      <c r="F241" s="31">
        <v>10</v>
      </c>
      <c r="G241" s="31">
        <v>5.95333869670152</v>
      </c>
      <c r="H241" s="31">
        <v>81.013676588897795</v>
      </c>
      <c r="I241" s="31">
        <v>13.0329847144006</v>
      </c>
    </row>
    <row r="242" spans="1:9" x14ac:dyDescent="0.25">
      <c r="A242" t="s">
        <v>634</v>
      </c>
      <c r="B242" s="31">
        <v>1189</v>
      </c>
      <c r="C242" s="31">
        <v>69</v>
      </c>
      <c r="D242" s="31">
        <v>957</v>
      </c>
      <c r="E242" s="31">
        <v>161</v>
      </c>
      <c r="F242" s="31">
        <v>2</v>
      </c>
      <c r="G242" s="31">
        <v>5.8129738837405203</v>
      </c>
      <c r="H242" s="31">
        <v>80.623420387531596</v>
      </c>
      <c r="I242" s="31">
        <v>13.563605728727801</v>
      </c>
    </row>
    <row r="243" spans="1:9" x14ac:dyDescent="0.25">
      <c r="A243" t="s">
        <v>635</v>
      </c>
      <c r="B243" s="31">
        <v>724</v>
      </c>
      <c r="C243" s="31">
        <v>43</v>
      </c>
      <c r="D243" s="31">
        <v>588</v>
      </c>
      <c r="E243" s="31">
        <v>93</v>
      </c>
      <c r="F243" s="31" t="s">
        <v>1091</v>
      </c>
      <c r="G243" s="31">
        <v>5.9392265193370104</v>
      </c>
      <c r="H243" s="31">
        <v>81.2154696132596</v>
      </c>
      <c r="I243" s="31">
        <v>12.845303867403301</v>
      </c>
    </row>
    <row r="244" spans="1:9" x14ac:dyDescent="0.25">
      <c r="A244" t="s">
        <v>636</v>
      </c>
      <c r="B244" s="31">
        <v>5732</v>
      </c>
      <c r="C244" s="31">
        <v>413</v>
      </c>
      <c r="D244" s="31">
        <v>4648</v>
      </c>
      <c r="E244" s="31">
        <v>659</v>
      </c>
      <c r="F244" s="31">
        <v>12</v>
      </c>
      <c r="G244" s="31">
        <v>7.22027972027972</v>
      </c>
      <c r="H244" s="31">
        <v>81.258741258741196</v>
      </c>
      <c r="I244" s="31">
        <v>11.520979020979</v>
      </c>
    </row>
    <row r="245" spans="1:9" x14ac:dyDescent="0.25">
      <c r="A245" t="s">
        <v>637</v>
      </c>
      <c r="B245" s="31">
        <v>576</v>
      </c>
      <c r="C245" s="31">
        <v>52</v>
      </c>
      <c r="D245" s="31">
        <v>458</v>
      </c>
      <c r="E245" s="31">
        <v>66</v>
      </c>
      <c r="F245" s="31" t="s">
        <v>1091</v>
      </c>
      <c r="G245" s="31">
        <v>9.0277777777777697</v>
      </c>
      <c r="H245" s="31">
        <v>79.5138888888888</v>
      </c>
      <c r="I245" s="31">
        <v>11.4583333333333</v>
      </c>
    </row>
    <row r="246" spans="1:9" x14ac:dyDescent="0.25">
      <c r="A246" t="s">
        <v>638</v>
      </c>
      <c r="B246" s="31">
        <v>1389</v>
      </c>
      <c r="C246" s="31">
        <v>81</v>
      </c>
      <c r="D246" s="31">
        <v>1114</v>
      </c>
      <c r="E246" s="31">
        <v>192</v>
      </c>
      <c r="F246" s="31">
        <v>2</v>
      </c>
      <c r="G246" s="31">
        <v>5.8399423215573103</v>
      </c>
      <c r="H246" s="31">
        <v>80.317231434751207</v>
      </c>
      <c r="I246" s="31">
        <v>13.8428262436914</v>
      </c>
    </row>
    <row r="247" spans="1:9" x14ac:dyDescent="0.25">
      <c r="A247" t="s">
        <v>639</v>
      </c>
      <c r="B247" s="31">
        <v>1764</v>
      </c>
      <c r="C247" s="31">
        <v>172</v>
      </c>
      <c r="D247" s="31">
        <v>1396</v>
      </c>
      <c r="E247" s="31">
        <v>194</v>
      </c>
      <c r="F247" s="31">
        <v>2</v>
      </c>
      <c r="G247" s="31">
        <v>9.7616345062429009</v>
      </c>
      <c r="H247" s="31">
        <v>79.228149829738896</v>
      </c>
      <c r="I247" s="31">
        <v>11.0102156640181</v>
      </c>
    </row>
    <row r="248" spans="1:9" x14ac:dyDescent="0.25">
      <c r="A248" t="s">
        <v>640</v>
      </c>
      <c r="B248" s="31">
        <v>1360</v>
      </c>
      <c r="C248" s="31">
        <v>103</v>
      </c>
      <c r="D248" s="31">
        <v>1072</v>
      </c>
      <c r="E248" s="31">
        <v>184</v>
      </c>
      <c r="F248" s="31">
        <v>1</v>
      </c>
      <c r="G248" s="31">
        <v>7.5791022810890301</v>
      </c>
      <c r="H248" s="31">
        <v>78.881530537159605</v>
      </c>
      <c r="I248" s="31">
        <v>13.539367181751199</v>
      </c>
    </row>
    <row r="249" spans="1:9" x14ac:dyDescent="0.25">
      <c r="A249" t="s">
        <v>641</v>
      </c>
      <c r="B249" s="31">
        <v>891</v>
      </c>
      <c r="C249" s="31">
        <v>39</v>
      </c>
      <c r="D249" s="31">
        <v>716</v>
      </c>
      <c r="E249" s="31">
        <v>135</v>
      </c>
      <c r="F249" s="31">
        <v>1</v>
      </c>
      <c r="G249" s="31">
        <v>4.3820224719101102</v>
      </c>
      <c r="H249" s="31">
        <v>80.449438202247194</v>
      </c>
      <c r="I249" s="31">
        <v>15.1685393258426</v>
      </c>
    </row>
    <row r="250" spans="1:9" x14ac:dyDescent="0.25">
      <c r="A250" t="s">
        <v>642</v>
      </c>
      <c r="B250" s="31">
        <v>956</v>
      </c>
      <c r="C250" s="31">
        <v>65</v>
      </c>
      <c r="D250" s="31">
        <v>775</v>
      </c>
      <c r="E250" s="31">
        <v>114</v>
      </c>
      <c r="F250" s="31">
        <v>2</v>
      </c>
      <c r="G250" s="31">
        <v>6.81341719077568</v>
      </c>
      <c r="H250" s="31">
        <v>81.236897274633094</v>
      </c>
      <c r="I250" s="31">
        <v>11.949685534591101</v>
      </c>
    </row>
    <row r="251" spans="1:9" x14ac:dyDescent="0.25">
      <c r="A251" t="s">
        <v>643</v>
      </c>
      <c r="B251" s="31">
        <v>835</v>
      </c>
      <c r="C251" s="31">
        <v>44</v>
      </c>
      <c r="D251" s="31">
        <v>680</v>
      </c>
      <c r="E251" s="31">
        <v>111</v>
      </c>
      <c r="F251" s="31" t="s">
        <v>1091</v>
      </c>
      <c r="G251" s="31">
        <v>5.2694610778443103</v>
      </c>
      <c r="H251" s="31">
        <v>81.437125748502893</v>
      </c>
      <c r="I251" s="31">
        <v>13.293413173652599</v>
      </c>
    </row>
    <row r="252" spans="1:9" x14ac:dyDescent="0.25">
      <c r="A252" t="s">
        <v>644</v>
      </c>
      <c r="B252" s="31">
        <v>1770</v>
      </c>
      <c r="C252" s="31">
        <v>169</v>
      </c>
      <c r="D252" s="31">
        <v>1389</v>
      </c>
      <c r="E252" s="31">
        <v>211</v>
      </c>
      <c r="F252" s="31">
        <v>1</v>
      </c>
      <c r="G252" s="31">
        <v>9.5534200113058194</v>
      </c>
      <c r="H252" s="31">
        <v>78.518937252685106</v>
      </c>
      <c r="I252" s="31">
        <v>11.927642736009</v>
      </c>
    </row>
    <row r="253" spans="1:9" x14ac:dyDescent="0.25">
      <c r="A253" t="s">
        <v>645</v>
      </c>
      <c r="B253" s="31">
        <v>4149</v>
      </c>
      <c r="C253" s="31">
        <v>345</v>
      </c>
      <c r="D253" s="31">
        <v>3266</v>
      </c>
      <c r="E253" s="31">
        <v>517</v>
      </c>
      <c r="F253" s="31">
        <v>21</v>
      </c>
      <c r="G253" s="31">
        <v>8.3575581395348806</v>
      </c>
      <c r="H253" s="31">
        <v>79.118217054263496</v>
      </c>
      <c r="I253" s="31">
        <v>12.5242248062015</v>
      </c>
    </row>
    <row r="254" spans="1:9" x14ac:dyDescent="0.25">
      <c r="A254" t="s">
        <v>646</v>
      </c>
      <c r="B254" s="31">
        <v>7614</v>
      </c>
      <c r="C254" s="31">
        <v>630</v>
      </c>
      <c r="D254" s="31">
        <v>6085</v>
      </c>
      <c r="E254" s="31">
        <v>887</v>
      </c>
      <c r="F254" s="31">
        <v>12</v>
      </c>
      <c r="G254" s="31">
        <v>8.2872928176795497</v>
      </c>
      <c r="H254" s="31">
        <v>80.044725072349294</v>
      </c>
      <c r="I254" s="31">
        <v>11.667982109971</v>
      </c>
    </row>
    <row r="255" spans="1:9" x14ac:dyDescent="0.25">
      <c r="A255" t="s">
        <v>647</v>
      </c>
      <c r="B255" s="31">
        <v>2388</v>
      </c>
      <c r="C255" s="31">
        <v>169</v>
      </c>
      <c r="D255" s="31">
        <v>1886</v>
      </c>
      <c r="E255" s="31">
        <v>330</v>
      </c>
      <c r="F255" s="31">
        <v>3</v>
      </c>
      <c r="G255" s="31">
        <v>7.0859538784067002</v>
      </c>
      <c r="H255" s="31">
        <v>79.077568134171898</v>
      </c>
      <c r="I255" s="31">
        <v>13.836477987421301</v>
      </c>
    </row>
    <row r="256" spans="1:9" x14ac:dyDescent="0.25">
      <c r="A256" t="s">
        <v>648</v>
      </c>
      <c r="B256" s="31">
        <v>778</v>
      </c>
      <c r="C256" s="31">
        <v>61</v>
      </c>
      <c r="D256" s="31">
        <v>623</v>
      </c>
      <c r="E256" s="31">
        <v>93</v>
      </c>
      <c r="F256" s="31">
        <v>1</v>
      </c>
      <c r="G256" s="31">
        <v>7.8507078507078498</v>
      </c>
      <c r="H256" s="31">
        <v>80.180180180180102</v>
      </c>
      <c r="I256" s="31">
        <v>11.9691119691119</v>
      </c>
    </row>
    <row r="257" spans="1:9" x14ac:dyDescent="0.25">
      <c r="A257" t="s">
        <v>649</v>
      </c>
      <c r="B257" s="31">
        <v>869</v>
      </c>
      <c r="C257" s="31">
        <v>76</v>
      </c>
      <c r="D257" s="31">
        <v>688</v>
      </c>
      <c r="E257" s="31">
        <v>104</v>
      </c>
      <c r="F257" s="31">
        <v>1</v>
      </c>
      <c r="G257" s="31">
        <v>8.7557603686635908</v>
      </c>
      <c r="H257" s="31">
        <v>79.2626728110599</v>
      </c>
      <c r="I257" s="31">
        <v>11.981566820276401</v>
      </c>
    </row>
    <row r="258" spans="1:9" x14ac:dyDescent="0.25">
      <c r="A258" t="s">
        <v>650</v>
      </c>
      <c r="B258" s="31">
        <v>880</v>
      </c>
      <c r="C258" s="31">
        <v>58</v>
      </c>
      <c r="D258" s="31">
        <v>691</v>
      </c>
      <c r="E258" s="31">
        <v>129</v>
      </c>
      <c r="F258" s="31">
        <v>2</v>
      </c>
      <c r="G258" s="31">
        <v>6.6059225512528403</v>
      </c>
      <c r="H258" s="31">
        <v>78.701594533029606</v>
      </c>
      <c r="I258" s="31">
        <v>14.6924829157175</v>
      </c>
    </row>
    <row r="259" spans="1:9" x14ac:dyDescent="0.25">
      <c r="A259" t="s">
        <v>651</v>
      </c>
      <c r="B259" s="31">
        <v>245</v>
      </c>
      <c r="C259" s="31">
        <v>10</v>
      </c>
      <c r="D259" s="31">
        <v>189</v>
      </c>
      <c r="E259" s="31">
        <v>46</v>
      </c>
      <c r="F259" s="31" t="s">
        <v>1091</v>
      </c>
      <c r="G259" s="31">
        <v>4.0816326530612201</v>
      </c>
      <c r="H259" s="31">
        <v>77.142857142857096</v>
      </c>
      <c r="I259" s="31">
        <v>18.775510204081598</v>
      </c>
    </row>
    <row r="260" spans="1:9" x14ac:dyDescent="0.25">
      <c r="A260" t="s">
        <v>652</v>
      </c>
      <c r="B260" s="31">
        <v>1422</v>
      </c>
      <c r="C260" s="31">
        <v>113</v>
      </c>
      <c r="D260" s="31">
        <v>1115</v>
      </c>
      <c r="E260" s="31">
        <v>193</v>
      </c>
      <c r="F260" s="31">
        <v>1</v>
      </c>
      <c r="G260" s="31">
        <v>7.9521463757916901</v>
      </c>
      <c r="H260" s="31">
        <v>78.465869106263199</v>
      </c>
      <c r="I260" s="31">
        <v>13.5819845179451</v>
      </c>
    </row>
    <row r="261" spans="1:9" x14ac:dyDescent="0.25">
      <c r="A261" t="s">
        <v>653</v>
      </c>
      <c r="B261" s="31">
        <v>3845</v>
      </c>
      <c r="C261" s="31">
        <v>292</v>
      </c>
      <c r="D261" s="31">
        <v>2980</v>
      </c>
      <c r="E261" s="31">
        <v>567</v>
      </c>
      <c r="F261" s="31">
        <v>6</v>
      </c>
      <c r="G261" s="31">
        <v>7.60614743422766</v>
      </c>
      <c r="H261" s="31">
        <v>77.624381349309701</v>
      </c>
      <c r="I261" s="31">
        <v>14.7694712164626</v>
      </c>
    </row>
    <row r="262" spans="1:9" x14ac:dyDescent="0.25">
      <c r="A262" t="s">
        <v>654</v>
      </c>
      <c r="B262" s="31">
        <v>200</v>
      </c>
      <c r="C262" s="31">
        <v>16</v>
      </c>
      <c r="D262" s="31">
        <v>150</v>
      </c>
      <c r="E262" s="31">
        <v>33</v>
      </c>
      <c r="F262" s="31">
        <v>1</v>
      </c>
      <c r="G262" s="31">
        <v>8.0402010050251196</v>
      </c>
      <c r="H262" s="31">
        <v>75.376884422110507</v>
      </c>
      <c r="I262" s="31">
        <v>16.582914572864301</v>
      </c>
    </row>
    <row r="263" spans="1:9" x14ac:dyDescent="0.25">
      <c r="A263" t="s">
        <v>655</v>
      </c>
      <c r="B263" s="31">
        <v>1427</v>
      </c>
      <c r="C263" s="31">
        <v>104</v>
      </c>
      <c r="D263" s="31">
        <v>1087</v>
      </c>
      <c r="E263" s="31">
        <v>236</v>
      </c>
      <c r="F263" s="31" t="s">
        <v>1091</v>
      </c>
      <c r="G263" s="31">
        <v>7.28801681850035</v>
      </c>
      <c r="H263" s="31">
        <v>76.173791170287302</v>
      </c>
      <c r="I263" s="31">
        <v>16.538192011212299</v>
      </c>
    </row>
    <row r="264" spans="1:9" x14ac:dyDescent="0.25">
      <c r="A264" t="s">
        <v>656</v>
      </c>
      <c r="B264" s="31">
        <v>1884</v>
      </c>
      <c r="C264" s="31">
        <v>102</v>
      </c>
      <c r="D264" s="31">
        <v>1528</v>
      </c>
      <c r="E264" s="31">
        <v>254</v>
      </c>
      <c r="F264" s="31" t="s">
        <v>1091</v>
      </c>
      <c r="G264" s="31">
        <v>5.4140127388534998</v>
      </c>
      <c r="H264" s="31">
        <v>81.104033970276006</v>
      </c>
      <c r="I264" s="31">
        <v>13.481953290870401</v>
      </c>
    </row>
    <row r="265" spans="1:9" x14ac:dyDescent="0.25">
      <c r="A265" t="s">
        <v>657</v>
      </c>
      <c r="B265" s="31">
        <v>1019</v>
      </c>
      <c r="C265" s="31">
        <v>75</v>
      </c>
      <c r="D265" s="31">
        <v>803</v>
      </c>
      <c r="E265" s="31">
        <v>140</v>
      </c>
      <c r="F265" s="31">
        <v>1</v>
      </c>
      <c r="G265" s="31">
        <v>7.3673870333988196</v>
      </c>
      <c r="H265" s="31">
        <v>78.880157170923297</v>
      </c>
      <c r="I265" s="31">
        <v>13.7524557956778</v>
      </c>
    </row>
    <row r="266" spans="1:9" x14ac:dyDescent="0.25">
      <c r="A266" t="s">
        <v>658</v>
      </c>
      <c r="B266" s="31">
        <v>248</v>
      </c>
      <c r="C266" s="31">
        <v>15</v>
      </c>
      <c r="D266" s="31">
        <v>192</v>
      </c>
      <c r="E266" s="31">
        <v>41</v>
      </c>
      <c r="F266" s="31" t="s">
        <v>1091</v>
      </c>
      <c r="G266" s="31">
        <v>6.0483870967741904</v>
      </c>
      <c r="H266" s="31">
        <v>77.419354838709594</v>
      </c>
      <c r="I266" s="31">
        <v>16.5322580645161</v>
      </c>
    </row>
    <row r="267" spans="1:9" x14ac:dyDescent="0.25">
      <c r="A267" t="s">
        <v>659</v>
      </c>
      <c r="B267" s="31">
        <v>1023</v>
      </c>
      <c r="C267" s="31">
        <v>74</v>
      </c>
      <c r="D267" s="31">
        <v>810</v>
      </c>
      <c r="E267" s="31">
        <v>138</v>
      </c>
      <c r="F267" s="31">
        <v>1</v>
      </c>
      <c r="G267" s="31">
        <v>7.2407045009784703</v>
      </c>
      <c r="H267" s="31">
        <v>79.256360078277893</v>
      </c>
      <c r="I267" s="31">
        <v>13.502935420743601</v>
      </c>
    </row>
    <row r="268" spans="1:9" x14ac:dyDescent="0.25">
      <c r="A268" t="s">
        <v>660</v>
      </c>
      <c r="B268" s="31">
        <v>3400</v>
      </c>
      <c r="C268" s="31">
        <v>261</v>
      </c>
      <c r="D268" s="31">
        <v>2699</v>
      </c>
      <c r="E268" s="31">
        <v>437</v>
      </c>
      <c r="F268" s="31">
        <v>3</v>
      </c>
      <c r="G268" s="31">
        <v>7.68324992640565</v>
      </c>
      <c r="H268" s="31">
        <v>79.452458051221598</v>
      </c>
      <c r="I268" s="31">
        <v>12.8642920223726</v>
      </c>
    </row>
    <row r="269" spans="1:9" x14ac:dyDescent="0.25">
      <c r="A269" t="s">
        <v>661</v>
      </c>
      <c r="B269" s="31">
        <v>835</v>
      </c>
      <c r="C269" s="31">
        <v>80</v>
      </c>
      <c r="D269" s="31">
        <v>653</v>
      </c>
      <c r="E269" s="31">
        <v>102</v>
      </c>
      <c r="F269" s="31" t="s">
        <v>1091</v>
      </c>
      <c r="G269" s="31">
        <v>9.5808383233532908</v>
      </c>
      <c r="H269" s="31">
        <v>78.203592814371206</v>
      </c>
      <c r="I269" s="31">
        <v>12.215568862275401</v>
      </c>
    </row>
    <row r="270" spans="1:9" x14ac:dyDescent="0.25">
      <c r="A270" t="s">
        <v>662</v>
      </c>
      <c r="B270" s="31">
        <v>1041</v>
      </c>
      <c r="C270" s="31">
        <v>60</v>
      </c>
      <c r="D270" s="31">
        <v>846</v>
      </c>
      <c r="E270" s="31">
        <v>135</v>
      </c>
      <c r="F270" s="31" t="s">
        <v>1091</v>
      </c>
      <c r="G270" s="31">
        <v>5.7636887608069101</v>
      </c>
      <c r="H270" s="31">
        <v>81.268011527377496</v>
      </c>
      <c r="I270" s="31">
        <v>12.968299711815501</v>
      </c>
    </row>
    <row r="271" spans="1:9" x14ac:dyDescent="0.25">
      <c r="A271" t="s">
        <v>663</v>
      </c>
      <c r="B271" s="31">
        <v>1975</v>
      </c>
      <c r="C271" s="31">
        <v>152</v>
      </c>
      <c r="D271" s="31">
        <v>1619</v>
      </c>
      <c r="E271" s="31">
        <v>197</v>
      </c>
      <c r="F271" s="31">
        <v>7</v>
      </c>
      <c r="G271" s="31">
        <v>7.7235772357723498</v>
      </c>
      <c r="H271" s="31">
        <v>82.266260162601597</v>
      </c>
      <c r="I271" s="31">
        <v>10.010162601626</v>
      </c>
    </row>
    <row r="272" spans="1:9" x14ac:dyDescent="0.25">
      <c r="A272" t="s">
        <v>400</v>
      </c>
      <c r="B272" s="31">
        <v>259</v>
      </c>
      <c r="C272" s="31">
        <v>17</v>
      </c>
      <c r="D272" s="31">
        <v>210</v>
      </c>
      <c r="E272" s="31">
        <v>31</v>
      </c>
      <c r="F272" s="31">
        <v>1</v>
      </c>
      <c r="G272" s="31">
        <v>6.5891472868217003</v>
      </c>
      <c r="H272" s="31">
        <v>81.395348837209298</v>
      </c>
      <c r="I272" s="31">
        <v>12.0155038759689</v>
      </c>
    </row>
    <row r="273" spans="1:9" x14ac:dyDescent="0.25">
      <c r="A273" t="s">
        <v>227</v>
      </c>
      <c r="B273" s="31">
        <v>57952</v>
      </c>
      <c r="C273" s="31">
        <v>4287</v>
      </c>
      <c r="D273" s="31">
        <v>46179</v>
      </c>
      <c r="E273" s="31">
        <v>7384</v>
      </c>
      <c r="F273" s="31">
        <v>102</v>
      </c>
      <c r="G273" s="31">
        <v>7.4105445116680997</v>
      </c>
      <c r="H273" s="31">
        <v>79.825410544511598</v>
      </c>
      <c r="I273" s="31">
        <v>12.764044943820201</v>
      </c>
    </row>
    <row r="274" spans="1:9" x14ac:dyDescent="0.25">
      <c r="A274" t="s">
        <v>664</v>
      </c>
      <c r="B274" s="31">
        <v>2786</v>
      </c>
      <c r="C274" s="31">
        <v>202</v>
      </c>
      <c r="D274" s="31">
        <v>2266</v>
      </c>
      <c r="E274" s="31">
        <v>305</v>
      </c>
      <c r="F274" s="31">
        <v>13</v>
      </c>
      <c r="G274" s="31">
        <v>7.2845293905517403</v>
      </c>
      <c r="H274" s="31">
        <v>81.7165524702488</v>
      </c>
      <c r="I274" s="31">
        <v>10.9989181391994</v>
      </c>
    </row>
    <row r="275" spans="1:9" x14ac:dyDescent="0.25">
      <c r="A275" t="s">
        <v>665</v>
      </c>
      <c r="B275" s="31">
        <v>2569</v>
      </c>
      <c r="C275" s="31">
        <v>155</v>
      </c>
      <c r="D275" s="31">
        <v>2060</v>
      </c>
      <c r="E275" s="31">
        <v>341</v>
      </c>
      <c r="F275" s="31">
        <v>13</v>
      </c>
      <c r="G275" s="31">
        <v>6.0641627543035996</v>
      </c>
      <c r="H275" s="31">
        <v>80.594679186228404</v>
      </c>
      <c r="I275" s="31">
        <v>13.341158059467899</v>
      </c>
    </row>
    <row r="276" spans="1:9" x14ac:dyDescent="0.25">
      <c r="A276" t="s">
        <v>666</v>
      </c>
      <c r="B276" s="31">
        <v>1131</v>
      </c>
      <c r="C276" s="31">
        <v>64</v>
      </c>
      <c r="D276" s="31">
        <v>895</v>
      </c>
      <c r="E276" s="31">
        <v>169</v>
      </c>
      <c r="F276" s="31">
        <v>3</v>
      </c>
      <c r="G276" s="31">
        <v>5.67375886524822</v>
      </c>
      <c r="H276" s="31">
        <v>79.343971631205605</v>
      </c>
      <c r="I276" s="31">
        <v>14.9822695035461</v>
      </c>
    </row>
    <row r="277" spans="1:9" x14ac:dyDescent="0.25">
      <c r="A277" t="s">
        <v>667</v>
      </c>
      <c r="B277" s="31">
        <v>663</v>
      </c>
      <c r="C277" s="31">
        <v>35</v>
      </c>
      <c r="D277" s="31">
        <v>517</v>
      </c>
      <c r="E277" s="31">
        <v>104</v>
      </c>
      <c r="F277" s="31">
        <v>7</v>
      </c>
      <c r="G277" s="31">
        <v>5.33536585365853</v>
      </c>
      <c r="H277" s="31">
        <v>78.810975609756099</v>
      </c>
      <c r="I277" s="31">
        <v>15.8536585365853</v>
      </c>
    </row>
    <row r="278" spans="1:9" x14ac:dyDescent="0.25">
      <c r="A278" t="s">
        <v>668</v>
      </c>
      <c r="B278" s="31">
        <v>5556</v>
      </c>
      <c r="C278" s="31">
        <v>376</v>
      </c>
      <c r="D278" s="31">
        <v>4509</v>
      </c>
      <c r="E278" s="31">
        <v>658</v>
      </c>
      <c r="F278" s="31">
        <v>13</v>
      </c>
      <c r="G278" s="31">
        <v>6.7833303265379703</v>
      </c>
      <c r="H278" s="31">
        <v>81.345841602020499</v>
      </c>
      <c r="I278" s="31">
        <v>11.8708280714414</v>
      </c>
    </row>
    <row r="279" spans="1:9" x14ac:dyDescent="0.25">
      <c r="A279" t="s">
        <v>669</v>
      </c>
      <c r="B279" s="31">
        <v>599</v>
      </c>
      <c r="C279" s="31">
        <v>56</v>
      </c>
      <c r="D279" s="31">
        <v>463</v>
      </c>
      <c r="E279" s="31">
        <v>78</v>
      </c>
      <c r="F279" s="31">
        <v>2</v>
      </c>
      <c r="G279" s="31">
        <v>9.3802345058626404</v>
      </c>
      <c r="H279" s="31">
        <v>77.554438860971501</v>
      </c>
      <c r="I279" s="31">
        <v>13.0653266331658</v>
      </c>
    </row>
    <row r="280" spans="1:9" x14ac:dyDescent="0.25">
      <c r="A280" t="s">
        <v>670</v>
      </c>
      <c r="B280" s="31">
        <v>1352</v>
      </c>
      <c r="C280" s="31">
        <v>98</v>
      </c>
      <c r="D280" s="31">
        <v>1051</v>
      </c>
      <c r="E280" s="31">
        <v>194</v>
      </c>
      <c r="F280" s="31">
        <v>9</v>
      </c>
      <c r="G280" s="31">
        <v>7.2970960536113099</v>
      </c>
      <c r="H280" s="31">
        <v>78.2576321667907</v>
      </c>
      <c r="I280" s="31">
        <v>14.445271779597901</v>
      </c>
    </row>
    <row r="281" spans="1:9" x14ac:dyDescent="0.25">
      <c r="A281" t="s">
        <v>671</v>
      </c>
      <c r="B281" s="31">
        <v>1696</v>
      </c>
      <c r="C281" s="31">
        <v>131</v>
      </c>
      <c r="D281" s="31">
        <v>1360</v>
      </c>
      <c r="E281" s="31">
        <v>204</v>
      </c>
      <c r="F281" s="31">
        <v>1</v>
      </c>
      <c r="G281" s="31">
        <v>7.7286135693215297</v>
      </c>
      <c r="H281" s="31">
        <v>80.235988200589901</v>
      </c>
      <c r="I281" s="31">
        <v>12.035398230088401</v>
      </c>
    </row>
    <row r="282" spans="1:9" x14ac:dyDescent="0.25">
      <c r="A282" t="s">
        <v>672</v>
      </c>
      <c r="B282" s="31">
        <v>1301</v>
      </c>
      <c r="C282" s="31">
        <v>102</v>
      </c>
      <c r="D282" s="31">
        <v>1025</v>
      </c>
      <c r="E282" s="31">
        <v>172</v>
      </c>
      <c r="F282" s="31">
        <v>2</v>
      </c>
      <c r="G282" s="31">
        <v>7.85219399538106</v>
      </c>
      <c r="H282" s="31">
        <v>78.906851424172402</v>
      </c>
      <c r="I282" s="31">
        <v>13.240954580446401</v>
      </c>
    </row>
    <row r="283" spans="1:9" x14ac:dyDescent="0.25">
      <c r="A283" t="s">
        <v>673</v>
      </c>
      <c r="B283" s="31">
        <v>920</v>
      </c>
      <c r="C283" s="31">
        <v>42</v>
      </c>
      <c r="D283" s="31">
        <v>742</v>
      </c>
      <c r="E283" s="31">
        <v>135</v>
      </c>
      <c r="F283" s="31">
        <v>1</v>
      </c>
      <c r="G283" s="31">
        <v>4.57018498367791</v>
      </c>
      <c r="H283" s="31">
        <v>80.739934711643002</v>
      </c>
      <c r="I283" s="31">
        <v>14.689880304678899</v>
      </c>
    </row>
    <row r="284" spans="1:9" x14ac:dyDescent="0.25">
      <c r="A284" t="s">
        <v>674</v>
      </c>
      <c r="B284" s="31">
        <v>958</v>
      </c>
      <c r="C284" s="31">
        <v>54</v>
      </c>
      <c r="D284" s="31">
        <v>769</v>
      </c>
      <c r="E284" s="31">
        <v>132</v>
      </c>
      <c r="F284" s="31">
        <v>3</v>
      </c>
      <c r="G284" s="31">
        <v>5.6544502617800996</v>
      </c>
      <c r="H284" s="31">
        <v>80.523560209424005</v>
      </c>
      <c r="I284" s="31">
        <v>13.8219895287958</v>
      </c>
    </row>
    <row r="285" spans="1:9" x14ac:dyDescent="0.25">
      <c r="A285" t="s">
        <v>675</v>
      </c>
      <c r="B285" s="31">
        <v>762</v>
      </c>
      <c r="C285" s="31">
        <v>48</v>
      </c>
      <c r="D285" s="31">
        <v>615</v>
      </c>
      <c r="E285" s="31">
        <v>98</v>
      </c>
      <c r="F285" s="31">
        <v>1</v>
      </c>
      <c r="G285" s="31">
        <v>6.30749014454664</v>
      </c>
      <c r="H285" s="31">
        <v>80.814717477003896</v>
      </c>
      <c r="I285" s="31">
        <v>12.877792378449399</v>
      </c>
    </row>
    <row r="286" spans="1:9" x14ac:dyDescent="0.25">
      <c r="A286" t="s">
        <v>676</v>
      </c>
      <c r="B286" s="31">
        <v>1669</v>
      </c>
      <c r="C286" s="31">
        <v>146</v>
      </c>
      <c r="D286" s="31">
        <v>1337</v>
      </c>
      <c r="E286" s="31">
        <v>185</v>
      </c>
      <c r="F286" s="31">
        <v>1</v>
      </c>
      <c r="G286" s="31">
        <v>8.7529976019184605</v>
      </c>
      <c r="H286" s="31">
        <v>80.155875299760197</v>
      </c>
      <c r="I286" s="31">
        <v>11.0911270983213</v>
      </c>
    </row>
    <row r="287" spans="1:9" x14ac:dyDescent="0.25">
      <c r="A287" t="s">
        <v>677</v>
      </c>
      <c r="B287" s="31">
        <v>3920</v>
      </c>
      <c r="C287" s="31">
        <v>318</v>
      </c>
      <c r="D287" s="31">
        <v>3090</v>
      </c>
      <c r="E287" s="31">
        <v>484</v>
      </c>
      <c r="F287" s="31">
        <v>28</v>
      </c>
      <c r="G287" s="31">
        <v>8.1706063720452207</v>
      </c>
      <c r="H287" s="31">
        <v>79.393627954779006</v>
      </c>
      <c r="I287" s="31">
        <v>12.4357656731757</v>
      </c>
    </row>
    <row r="288" spans="1:9" x14ac:dyDescent="0.25">
      <c r="A288" t="s">
        <v>678</v>
      </c>
      <c r="B288" s="31">
        <v>7566</v>
      </c>
      <c r="C288" s="31">
        <v>643</v>
      </c>
      <c r="D288" s="31">
        <v>5989</v>
      </c>
      <c r="E288" s="31">
        <v>908</v>
      </c>
      <c r="F288" s="31">
        <v>26</v>
      </c>
      <c r="G288" s="31">
        <v>8.5278514588859409</v>
      </c>
      <c r="H288" s="31">
        <v>79.429708222811598</v>
      </c>
      <c r="I288" s="31">
        <v>12.042440318302299</v>
      </c>
    </row>
    <row r="289" spans="1:9" x14ac:dyDescent="0.25">
      <c r="A289" t="s">
        <v>679</v>
      </c>
      <c r="B289" s="31">
        <v>2291</v>
      </c>
      <c r="C289" s="31">
        <v>143</v>
      </c>
      <c r="D289" s="31">
        <v>1846</v>
      </c>
      <c r="E289" s="31">
        <v>301</v>
      </c>
      <c r="F289" s="31">
        <v>1</v>
      </c>
      <c r="G289" s="31">
        <v>6.2445414847161498</v>
      </c>
      <c r="H289" s="31">
        <v>80.611353711790301</v>
      </c>
      <c r="I289" s="31">
        <v>13.1441048034934</v>
      </c>
    </row>
    <row r="290" spans="1:9" x14ac:dyDescent="0.25">
      <c r="A290" t="s">
        <v>680</v>
      </c>
      <c r="B290" s="31">
        <v>776</v>
      </c>
      <c r="C290" s="31">
        <v>64</v>
      </c>
      <c r="D290" s="31">
        <v>609</v>
      </c>
      <c r="E290" s="31">
        <v>97</v>
      </c>
      <c r="F290" s="31">
        <v>6</v>
      </c>
      <c r="G290" s="31">
        <v>8.3116883116883091</v>
      </c>
      <c r="H290" s="31">
        <v>79.090909090909093</v>
      </c>
      <c r="I290" s="31">
        <v>12.5974025974025</v>
      </c>
    </row>
    <row r="291" spans="1:9" x14ac:dyDescent="0.25">
      <c r="A291" t="s">
        <v>681</v>
      </c>
      <c r="B291" s="31">
        <v>907</v>
      </c>
      <c r="C291" s="31">
        <v>65</v>
      </c>
      <c r="D291" s="31">
        <v>729</v>
      </c>
      <c r="E291" s="31">
        <v>113</v>
      </c>
      <c r="F291" s="31" t="s">
        <v>1091</v>
      </c>
      <c r="G291" s="31">
        <v>7.1664829106945902</v>
      </c>
      <c r="H291" s="31">
        <v>80.374862183020895</v>
      </c>
      <c r="I291" s="31">
        <v>12.4586549062844</v>
      </c>
    </row>
    <row r="292" spans="1:9" x14ac:dyDescent="0.25">
      <c r="A292" t="s">
        <v>682</v>
      </c>
      <c r="B292" s="31">
        <v>893</v>
      </c>
      <c r="C292" s="31">
        <v>67</v>
      </c>
      <c r="D292" s="31">
        <v>727</v>
      </c>
      <c r="E292" s="31">
        <v>98</v>
      </c>
      <c r="F292" s="31">
        <v>1</v>
      </c>
      <c r="G292" s="31">
        <v>7.5112107623318298</v>
      </c>
      <c r="H292" s="31">
        <v>81.502242152466295</v>
      </c>
      <c r="I292" s="31">
        <v>10.9865470852017</v>
      </c>
    </row>
    <row r="293" spans="1:9" x14ac:dyDescent="0.25">
      <c r="A293" t="s">
        <v>683</v>
      </c>
      <c r="B293" s="31">
        <v>237</v>
      </c>
      <c r="C293" s="31">
        <v>12</v>
      </c>
      <c r="D293" s="31">
        <v>177</v>
      </c>
      <c r="E293" s="31">
        <v>48</v>
      </c>
      <c r="F293" s="31" t="s">
        <v>1091</v>
      </c>
      <c r="G293" s="31">
        <v>5.0632911392404996</v>
      </c>
      <c r="H293" s="31">
        <v>74.683544303797404</v>
      </c>
      <c r="I293" s="31">
        <v>20.253164556961998</v>
      </c>
    </row>
    <row r="294" spans="1:9" x14ac:dyDescent="0.25">
      <c r="A294" t="s">
        <v>684</v>
      </c>
      <c r="B294" s="31">
        <v>1324</v>
      </c>
      <c r="C294" s="31">
        <v>97</v>
      </c>
      <c r="D294" s="31">
        <v>1053</v>
      </c>
      <c r="E294" s="31">
        <v>172</v>
      </c>
      <c r="F294" s="31">
        <v>2</v>
      </c>
      <c r="G294" s="31">
        <v>7.3373676248108897</v>
      </c>
      <c r="H294" s="31">
        <v>79.652042360060506</v>
      </c>
      <c r="I294" s="31">
        <v>13.0105900151285</v>
      </c>
    </row>
    <row r="295" spans="1:9" x14ac:dyDescent="0.25">
      <c r="A295" t="s">
        <v>685</v>
      </c>
      <c r="B295" s="31">
        <v>3714</v>
      </c>
      <c r="C295" s="31">
        <v>277</v>
      </c>
      <c r="D295" s="31">
        <v>2965</v>
      </c>
      <c r="E295" s="31">
        <v>470</v>
      </c>
      <c r="F295" s="31">
        <v>2</v>
      </c>
      <c r="G295" s="31">
        <v>7.4622844827586201</v>
      </c>
      <c r="H295" s="31">
        <v>79.876077586206804</v>
      </c>
      <c r="I295" s="31">
        <v>12.6616379310344</v>
      </c>
    </row>
    <row r="296" spans="1:9" x14ac:dyDescent="0.25">
      <c r="A296" t="s">
        <v>686</v>
      </c>
      <c r="B296" s="31">
        <v>203</v>
      </c>
      <c r="C296" s="31">
        <v>14</v>
      </c>
      <c r="D296" s="31">
        <v>152</v>
      </c>
      <c r="E296" s="31">
        <v>37</v>
      </c>
      <c r="F296" s="31" t="s">
        <v>1091</v>
      </c>
      <c r="G296" s="31">
        <v>6.8965517241379297</v>
      </c>
      <c r="H296" s="31">
        <v>74.876847290640399</v>
      </c>
      <c r="I296" s="31">
        <v>18.226600985221602</v>
      </c>
    </row>
    <row r="297" spans="1:9" x14ac:dyDescent="0.25">
      <c r="A297" t="s">
        <v>687</v>
      </c>
      <c r="B297" s="31">
        <v>1268</v>
      </c>
      <c r="C297" s="31">
        <v>84</v>
      </c>
      <c r="D297" s="31">
        <v>1013</v>
      </c>
      <c r="E297" s="31">
        <v>170</v>
      </c>
      <c r="F297" s="31">
        <v>1</v>
      </c>
      <c r="G297" s="31">
        <v>6.6298342541436401</v>
      </c>
      <c r="H297" s="31">
        <v>79.952644041041793</v>
      </c>
      <c r="I297" s="31">
        <v>13.417521704814501</v>
      </c>
    </row>
    <row r="298" spans="1:9" x14ac:dyDescent="0.25">
      <c r="A298" t="s">
        <v>688</v>
      </c>
      <c r="B298" s="31">
        <v>1801</v>
      </c>
      <c r="C298" s="31">
        <v>101</v>
      </c>
      <c r="D298" s="31">
        <v>1430</v>
      </c>
      <c r="E298" s="31">
        <v>261</v>
      </c>
      <c r="F298" s="31">
        <v>9</v>
      </c>
      <c r="G298" s="31">
        <v>5.63616071428571</v>
      </c>
      <c r="H298" s="31">
        <v>79.799107142857096</v>
      </c>
      <c r="I298" s="31">
        <v>14.5647321428571</v>
      </c>
    </row>
    <row r="299" spans="1:9" x14ac:dyDescent="0.25">
      <c r="A299" t="s">
        <v>689</v>
      </c>
      <c r="B299" s="31">
        <v>1020</v>
      </c>
      <c r="C299" s="31">
        <v>67</v>
      </c>
      <c r="D299" s="31">
        <v>830</v>
      </c>
      <c r="E299" s="31">
        <v>122</v>
      </c>
      <c r="F299" s="31">
        <v>1</v>
      </c>
      <c r="G299" s="31">
        <v>6.5750736015701596</v>
      </c>
      <c r="H299" s="31">
        <v>81.452404317958695</v>
      </c>
      <c r="I299" s="31">
        <v>11.972522080471</v>
      </c>
    </row>
    <row r="300" spans="1:9" x14ac:dyDescent="0.25">
      <c r="A300" t="s">
        <v>690</v>
      </c>
      <c r="B300" s="31">
        <v>284</v>
      </c>
      <c r="C300" s="31">
        <v>11</v>
      </c>
      <c r="D300" s="31">
        <v>224</v>
      </c>
      <c r="E300" s="31">
        <v>49</v>
      </c>
      <c r="F300" s="31" t="s">
        <v>1091</v>
      </c>
      <c r="G300" s="31">
        <v>3.87323943661971</v>
      </c>
      <c r="H300" s="31">
        <v>78.873239436619698</v>
      </c>
      <c r="I300" s="31">
        <v>17.2535211267605</v>
      </c>
    </row>
    <row r="301" spans="1:9" x14ac:dyDescent="0.25">
      <c r="A301" t="s">
        <v>691</v>
      </c>
      <c r="B301" s="31">
        <v>1017</v>
      </c>
      <c r="C301" s="31">
        <v>54</v>
      </c>
      <c r="D301" s="31">
        <v>812</v>
      </c>
      <c r="E301" s="31">
        <v>150</v>
      </c>
      <c r="F301" s="31">
        <v>1</v>
      </c>
      <c r="G301" s="31">
        <v>5.3149606299212602</v>
      </c>
      <c r="H301" s="31">
        <v>79.921259842519603</v>
      </c>
      <c r="I301" s="31">
        <v>14.763779527559</v>
      </c>
    </row>
    <row r="302" spans="1:9" x14ac:dyDescent="0.25">
      <c r="A302" t="s">
        <v>692</v>
      </c>
      <c r="B302" s="31">
        <v>3241</v>
      </c>
      <c r="C302" s="31">
        <v>207</v>
      </c>
      <c r="D302" s="31">
        <v>2593</v>
      </c>
      <c r="E302" s="31">
        <v>440</v>
      </c>
      <c r="F302" s="31">
        <v>1</v>
      </c>
      <c r="G302" s="31">
        <v>6.3888888888888804</v>
      </c>
      <c r="H302" s="31">
        <v>80.030864197530803</v>
      </c>
      <c r="I302" s="31">
        <v>13.580246913580201</v>
      </c>
    </row>
    <row r="303" spans="1:9" x14ac:dyDescent="0.25">
      <c r="A303" t="s">
        <v>693</v>
      </c>
      <c r="B303" s="31">
        <v>812</v>
      </c>
      <c r="C303" s="31">
        <v>60</v>
      </c>
      <c r="D303" s="31">
        <v>642</v>
      </c>
      <c r="E303" s="31">
        <v>110</v>
      </c>
      <c r="F303" s="31" t="s">
        <v>1091</v>
      </c>
      <c r="G303" s="31">
        <v>7.3891625615763497</v>
      </c>
      <c r="H303" s="31">
        <v>79.064039408866904</v>
      </c>
      <c r="I303" s="31">
        <v>13.5467980295566</v>
      </c>
    </row>
    <row r="304" spans="1:9" x14ac:dyDescent="0.25">
      <c r="A304" t="s">
        <v>694</v>
      </c>
      <c r="B304" s="31">
        <v>1013</v>
      </c>
      <c r="C304" s="31">
        <v>46</v>
      </c>
      <c r="D304" s="31">
        <v>799</v>
      </c>
      <c r="E304" s="31">
        <v>154</v>
      </c>
      <c r="F304" s="31">
        <v>14</v>
      </c>
      <c r="G304" s="31">
        <v>4.6046046046046003</v>
      </c>
      <c r="H304" s="31">
        <v>79.979979979979902</v>
      </c>
      <c r="I304" s="31">
        <v>15.415415415415399</v>
      </c>
    </row>
    <row r="305" spans="1:9" x14ac:dyDescent="0.25">
      <c r="A305" t="s">
        <v>695</v>
      </c>
      <c r="B305" s="31">
        <v>1912</v>
      </c>
      <c r="C305" s="31">
        <v>136</v>
      </c>
      <c r="D305" s="31">
        <v>1544</v>
      </c>
      <c r="E305" s="31">
        <v>227</v>
      </c>
      <c r="F305" s="31">
        <v>5</v>
      </c>
      <c r="G305" s="31">
        <v>7.1316203460933396</v>
      </c>
      <c r="H305" s="31">
        <v>80.964866282118507</v>
      </c>
      <c r="I305" s="31">
        <v>11.903513371788099</v>
      </c>
    </row>
    <row r="306" spans="1:9" x14ac:dyDescent="0.25">
      <c r="A306" t="s">
        <v>401</v>
      </c>
      <c r="B306" s="31">
        <v>245</v>
      </c>
      <c r="C306" s="31">
        <v>13</v>
      </c>
      <c r="D306" s="31">
        <v>202</v>
      </c>
      <c r="E306" s="31">
        <v>30</v>
      </c>
      <c r="F306" s="31" t="s">
        <v>1091</v>
      </c>
      <c r="G306" s="31">
        <v>5.3061224489795897</v>
      </c>
      <c r="H306" s="31">
        <v>82.448979591836704</v>
      </c>
      <c r="I306" s="31">
        <v>12.2448979591836</v>
      </c>
    </row>
    <row r="307" spans="1:9" x14ac:dyDescent="0.25">
      <c r="A307" t="s">
        <v>242</v>
      </c>
      <c r="B307" s="31">
        <v>56406</v>
      </c>
      <c r="C307" s="31">
        <v>3988</v>
      </c>
      <c r="D307" s="31">
        <v>45035</v>
      </c>
      <c r="E307" s="31">
        <v>7216</v>
      </c>
      <c r="F307" s="31">
        <v>167</v>
      </c>
      <c r="G307" s="31">
        <v>7.0911644943900098</v>
      </c>
      <c r="H307" s="31">
        <v>80.077881896904202</v>
      </c>
      <c r="I307" s="31">
        <v>12.8309536087057</v>
      </c>
    </row>
    <row r="308" spans="1:9" x14ac:dyDescent="0.25">
      <c r="A308" t="s">
        <v>696</v>
      </c>
      <c r="B308" s="31">
        <v>2602</v>
      </c>
      <c r="C308" s="31">
        <v>198</v>
      </c>
      <c r="D308" s="31">
        <v>2103</v>
      </c>
      <c r="E308" s="31">
        <v>293</v>
      </c>
      <c r="F308" s="31">
        <v>8</v>
      </c>
      <c r="G308" s="31">
        <v>7.63299922898997</v>
      </c>
      <c r="H308" s="31">
        <v>81.071703932151095</v>
      </c>
      <c r="I308" s="31">
        <v>11.295296838858899</v>
      </c>
    </row>
    <row r="309" spans="1:9" x14ac:dyDescent="0.25">
      <c r="A309" t="s">
        <v>697</v>
      </c>
      <c r="B309" s="31">
        <v>2647</v>
      </c>
      <c r="C309" s="31">
        <v>166</v>
      </c>
      <c r="D309" s="31">
        <v>2147</v>
      </c>
      <c r="E309" s="31">
        <v>322</v>
      </c>
      <c r="F309" s="31">
        <v>12</v>
      </c>
      <c r="G309" s="31">
        <v>6.2998102466793098</v>
      </c>
      <c r="H309" s="31">
        <v>81.480075901328206</v>
      </c>
      <c r="I309" s="31">
        <v>12.2201138519924</v>
      </c>
    </row>
    <row r="310" spans="1:9" x14ac:dyDescent="0.25">
      <c r="A310" t="s">
        <v>698</v>
      </c>
      <c r="B310" s="31">
        <v>1120</v>
      </c>
      <c r="C310" s="31">
        <v>61</v>
      </c>
      <c r="D310" s="31">
        <v>896</v>
      </c>
      <c r="E310" s="31">
        <v>161</v>
      </c>
      <c r="F310" s="31">
        <v>2</v>
      </c>
      <c r="G310" s="31">
        <v>5.4561717352415</v>
      </c>
      <c r="H310" s="31">
        <v>80.143112701252207</v>
      </c>
      <c r="I310" s="31">
        <v>14.4007155635062</v>
      </c>
    </row>
    <row r="311" spans="1:9" x14ac:dyDescent="0.25">
      <c r="A311" t="s">
        <v>699</v>
      </c>
      <c r="B311" s="31">
        <v>694</v>
      </c>
      <c r="C311" s="31">
        <v>33</v>
      </c>
      <c r="D311" s="31">
        <v>526</v>
      </c>
      <c r="E311" s="31">
        <v>130</v>
      </c>
      <c r="F311" s="31">
        <v>5</v>
      </c>
      <c r="G311" s="31">
        <v>4.7895500725689404</v>
      </c>
      <c r="H311" s="31">
        <v>76.342525399129102</v>
      </c>
      <c r="I311" s="31">
        <v>18.867924528301799</v>
      </c>
    </row>
    <row r="312" spans="1:9" x14ac:dyDescent="0.25">
      <c r="A312" t="s">
        <v>700</v>
      </c>
      <c r="B312" s="31">
        <v>5742</v>
      </c>
      <c r="C312" s="31">
        <v>370</v>
      </c>
      <c r="D312" s="31">
        <v>4681</v>
      </c>
      <c r="E312" s="31">
        <v>676</v>
      </c>
      <c r="F312" s="31">
        <v>15</v>
      </c>
      <c r="G312" s="31">
        <v>6.46062510913218</v>
      </c>
      <c r="H312" s="31">
        <v>81.735638204993805</v>
      </c>
      <c r="I312" s="31">
        <v>11.803736685873901</v>
      </c>
    </row>
    <row r="313" spans="1:9" x14ac:dyDescent="0.25">
      <c r="A313" t="s">
        <v>701</v>
      </c>
      <c r="B313" s="31">
        <v>531</v>
      </c>
      <c r="C313" s="31">
        <v>46</v>
      </c>
      <c r="D313" s="31">
        <v>422</v>
      </c>
      <c r="E313" s="31">
        <v>63</v>
      </c>
      <c r="F313" s="31" t="s">
        <v>1091</v>
      </c>
      <c r="G313" s="31">
        <v>8.6629001883239098</v>
      </c>
      <c r="H313" s="31">
        <v>79.472693032015002</v>
      </c>
      <c r="I313" s="31">
        <v>11.864406779661</v>
      </c>
    </row>
    <row r="314" spans="1:9" x14ac:dyDescent="0.25">
      <c r="A314" t="s">
        <v>702</v>
      </c>
      <c r="B314" s="31">
        <v>1275</v>
      </c>
      <c r="C314" s="31">
        <v>69</v>
      </c>
      <c r="D314" s="31">
        <v>1016</v>
      </c>
      <c r="E314" s="31">
        <v>185</v>
      </c>
      <c r="F314" s="31">
        <v>5</v>
      </c>
      <c r="G314" s="31">
        <v>5.4330708661417297</v>
      </c>
      <c r="H314" s="31">
        <v>80</v>
      </c>
      <c r="I314" s="31">
        <v>14.566929133858199</v>
      </c>
    </row>
    <row r="315" spans="1:9" x14ac:dyDescent="0.25">
      <c r="A315" t="s">
        <v>703</v>
      </c>
      <c r="B315" s="31">
        <v>1578</v>
      </c>
      <c r="C315" s="31">
        <v>114</v>
      </c>
      <c r="D315" s="31">
        <v>1265</v>
      </c>
      <c r="E315" s="31">
        <v>198</v>
      </c>
      <c r="F315" s="31">
        <v>1</v>
      </c>
      <c r="G315" s="31">
        <v>7.2289156626505999</v>
      </c>
      <c r="H315" s="31">
        <v>80.215599239061504</v>
      </c>
      <c r="I315" s="31">
        <v>12.5554850982878</v>
      </c>
    </row>
    <row r="316" spans="1:9" x14ac:dyDescent="0.25">
      <c r="A316" t="s">
        <v>704</v>
      </c>
      <c r="B316" s="31">
        <v>1281</v>
      </c>
      <c r="C316" s="31">
        <v>81</v>
      </c>
      <c r="D316" s="31">
        <v>1026</v>
      </c>
      <c r="E316" s="31">
        <v>171</v>
      </c>
      <c r="F316" s="31">
        <v>3</v>
      </c>
      <c r="G316" s="31">
        <v>6.3380281690140796</v>
      </c>
      <c r="H316" s="31">
        <v>80.281690140845001</v>
      </c>
      <c r="I316" s="31">
        <v>13.3802816901408</v>
      </c>
    </row>
    <row r="317" spans="1:9" x14ac:dyDescent="0.25">
      <c r="A317" t="s">
        <v>705</v>
      </c>
      <c r="B317" s="31">
        <v>999</v>
      </c>
      <c r="C317" s="31">
        <v>67</v>
      </c>
      <c r="D317" s="31">
        <v>791</v>
      </c>
      <c r="E317" s="31">
        <v>135</v>
      </c>
      <c r="F317" s="31">
        <v>6</v>
      </c>
      <c r="G317" s="31">
        <v>6.7472306143000997</v>
      </c>
      <c r="H317" s="31">
        <v>79.657603222557896</v>
      </c>
      <c r="I317" s="31">
        <v>13.595166163141901</v>
      </c>
    </row>
    <row r="318" spans="1:9" x14ac:dyDescent="0.25">
      <c r="A318" t="s">
        <v>706</v>
      </c>
      <c r="B318" s="31">
        <v>919</v>
      </c>
      <c r="C318" s="31">
        <v>56</v>
      </c>
      <c r="D318" s="31">
        <v>735</v>
      </c>
      <c r="E318" s="31">
        <v>128</v>
      </c>
      <c r="F318" s="31" t="s">
        <v>1091</v>
      </c>
      <c r="G318" s="31">
        <v>6.0935799782372104</v>
      </c>
      <c r="H318" s="31">
        <v>79.978237214363403</v>
      </c>
      <c r="I318" s="31">
        <v>13.928182807399301</v>
      </c>
    </row>
    <row r="319" spans="1:9" x14ac:dyDescent="0.25">
      <c r="A319" t="s">
        <v>707</v>
      </c>
      <c r="B319" s="31">
        <v>913</v>
      </c>
      <c r="C319" s="31">
        <v>57</v>
      </c>
      <c r="D319" s="31">
        <v>704</v>
      </c>
      <c r="E319" s="31">
        <v>143</v>
      </c>
      <c r="F319" s="31">
        <v>9</v>
      </c>
      <c r="G319" s="31">
        <v>6.30530973451327</v>
      </c>
      <c r="H319" s="31">
        <v>77.876106194690195</v>
      </c>
      <c r="I319" s="31">
        <v>15.818584070796399</v>
      </c>
    </row>
    <row r="320" spans="1:9" x14ac:dyDescent="0.25">
      <c r="A320" t="s">
        <v>708</v>
      </c>
      <c r="B320" s="31">
        <v>1671</v>
      </c>
      <c r="C320" s="31">
        <v>147</v>
      </c>
      <c r="D320" s="31">
        <v>1307</v>
      </c>
      <c r="E320" s="31">
        <v>213</v>
      </c>
      <c r="F320" s="31">
        <v>4</v>
      </c>
      <c r="G320" s="31">
        <v>8.8182363527294498</v>
      </c>
      <c r="H320" s="31">
        <v>78.404319136172703</v>
      </c>
      <c r="I320" s="31">
        <v>12.7774445110977</v>
      </c>
    </row>
    <row r="321" spans="1:9" x14ac:dyDescent="0.25">
      <c r="A321" t="s">
        <v>709</v>
      </c>
      <c r="B321" s="31">
        <v>3897</v>
      </c>
      <c r="C321" s="31">
        <v>287</v>
      </c>
      <c r="D321" s="31">
        <v>3086</v>
      </c>
      <c r="E321" s="31">
        <v>482</v>
      </c>
      <c r="F321" s="31">
        <v>42</v>
      </c>
      <c r="G321" s="31">
        <v>7.4448767833981799</v>
      </c>
      <c r="H321" s="31">
        <v>80.051880674448697</v>
      </c>
      <c r="I321" s="31">
        <v>12.503242542153</v>
      </c>
    </row>
    <row r="322" spans="1:9" x14ac:dyDescent="0.25">
      <c r="A322" t="s">
        <v>710</v>
      </c>
      <c r="B322" s="31">
        <v>6706</v>
      </c>
      <c r="C322" s="31">
        <v>570</v>
      </c>
      <c r="D322" s="31">
        <v>5340</v>
      </c>
      <c r="E322" s="31">
        <v>751</v>
      </c>
      <c r="F322" s="31">
        <v>45</v>
      </c>
      <c r="G322" s="31">
        <v>8.55727368263023</v>
      </c>
      <c r="H322" s="31">
        <v>80.168142921483195</v>
      </c>
      <c r="I322" s="31">
        <v>11.2745833958865</v>
      </c>
    </row>
    <row r="323" spans="1:9" x14ac:dyDescent="0.25">
      <c r="A323" t="s">
        <v>711</v>
      </c>
      <c r="B323" s="31">
        <v>2245</v>
      </c>
      <c r="C323" s="31">
        <v>133</v>
      </c>
      <c r="D323" s="31">
        <v>1816</v>
      </c>
      <c r="E323" s="31">
        <v>285</v>
      </c>
      <c r="F323" s="31">
        <v>11</v>
      </c>
      <c r="G323" s="31">
        <v>5.9534467323187101</v>
      </c>
      <c r="H323" s="31">
        <v>81.289167412712601</v>
      </c>
      <c r="I323" s="31">
        <v>12.7573858549686</v>
      </c>
    </row>
    <row r="324" spans="1:9" x14ac:dyDescent="0.25">
      <c r="A324" t="s">
        <v>712</v>
      </c>
      <c r="B324" s="31">
        <v>740</v>
      </c>
      <c r="C324" s="31">
        <v>38</v>
      </c>
      <c r="D324" s="31">
        <v>614</v>
      </c>
      <c r="E324" s="31">
        <v>84</v>
      </c>
      <c r="F324" s="31">
        <v>4</v>
      </c>
      <c r="G324" s="31">
        <v>5.1630434782608603</v>
      </c>
      <c r="H324" s="31">
        <v>83.423913043478194</v>
      </c>
      <c r="I324" s="31">
        <v>11.4130434782608</v>
      </c>
    </row>
    <row r="325" spans="1:9" x14ac:dyDescent="0.25">
      <c r="A325" t="s">
        <v>713</v>
      </c>
      <c r="B325" s="31">
        <v>943</v>
      </c>
      <c r="C325" s="31">
        <v>80</v>
      </c>
      <c r="D325" s="31">
        <v>745</v>
      </c>
      <c r="E325" s="31">
        <v>116</v>
      </c>
      <c r="F325" s="31">
        <v>2</v>
      </c>
      <c r="G325" s="31">
        <v>8.5015940488841597</v>
      </c>
      <c r="H325" s="31">
        <v>79.171094580233699</v>
      </c>
      <c r="I325" s="31">
        <v>12.327311370882001</v>
      </c>
    </row>
    <row r="326" spans="1:9" x14ac:dyDescent="0.25">
      <c r="A326" t="s">
        <v>714</v>
      </c>
      <c r="B326" s="31">
        <v>917</v>
      </c>
      <c r="C326" s="31">
        <v>57</v>
      </c>
      <c r="D326" s="31">
        <v>751</v>
      </c>
      <c r="E326" s="31">
        <v>107</v>
      </c>
      <c r="F326" s="31">
        <v>2</v>
      </c>
      <c r="G326" s="31">
        <v>6.2295081967213104</v>
      </c>
      <c r="H326" s="31">
        <v>82.076502732240399</v>
      </c>
      <c r="I326" s="31">
        <v>11.6939890710382</v>
      </c>
    </row>
    <row r="327" spans="1:9" x14ac:dyDescent="0.25">
      <c r="A327" t="s">
        <v>715</v>
      </c>
      <c r="B327" s="31">
        <v>250</v>
      </c>
      <c r="C327" s="31">
        <v>15</v>
      </c>
      <c r="D327" s="31">
        <v>201</v>
      </c>
      <c r="E327" s="31">
        <v>34</v>
      </c>
      <c r="F327" s="31" t="s">
        <v>1091</v>
      </c>
      <c r="G327" s="31">
        <v>6</v>
      </c>
      <c r="H327" s="31">
        <v>80.400000000000006</v>
      </c>
      <c r="I327" s="31">
        <v>13.6</v>
      </c>
    </row>
    <row r="328" spans="1:9" x14ac:dyDescent="0.25">
      <c r="A328" t="s">
        <v>716</v>
      </c>
      <c r="B328" s="31">
        <v>1273</v>
      </c>
      <c r="C328" s="31">
        <v>72</v>
      </c>
      <c r="D328" s="31">
        <v>1025</v>
      </c>
      <c r="E328" s="31">
        <v>174</v>
      </c>
      <c r="F328" s="31">
        <v>2</v>
      </c>
      <c r="G328" s="31">
        <v>5.6648308418567996</v>
      </c>
      <c r="H328" s="31">
        <v>80.645161290322505</v>
      </c>
      <c r="I328" s="31">
        <v>13.690007867820601</v>
      </c>
    </row>
    <row r="329" spans="1:9" x14ac:dyDescent="0.25">
      <c r="A329" t="s">
        <v>717</v>
      </c>
      <c r="B329" s="31">
        <v>3739</v>
      </c>
      <c r="C329" s="31">
        <v>261</v>
      </c>
      <c r="D329" s="31">
        <v>3025</v>
      </c>
      <c r="E329" s="31">
        <v>442</v>
      </c>
      <c r="F329" s="31">
        <v>11</v>
      </c>
      <c r="G329" s="31">
        <v>7.0010729613733904</v>
      </c>
      <c r="H329" s="31">
        <v>81.142703862660895</v>
      </c>
      <c r="I329" s="31">
        <v>11.856223175965599</v>
      </c>
    </row>
    <row r="330" spans="1:9" x14ac:dyDescent="0.25">
      <c r="A330" t="s">
        <v>718</v>
      </c>
      <c r="B330" s="31">
        <v>184</v>
      </c>
      <c r="C330" s="31">
        <v>14</v>
      </c>
      <c r="D330" s="31">
        <v>141</v>
      </c>
      <c r="E330" s="31">
        <v>29</v>
      </c>
      <c r="F330" s="31" t="s">
        <v>1091</v>
      </c>
      <c r="G330" s="31">
        <v>7.6086956521739104</v>
      </c>
      <c r="H330" s="31">
        <v>76.630434782608603</v>
      </c>
      <c r="I330" s="31">
        <v>15.7608695652173</v>
      </c>
    </row>
    <row r="331" spans="1:9" x14ac:dyDescent="0.25">
      <c r="A331" t="s">
        <v>719</v>
      </c>
      <c r="B331" s="31">
        <v>1303</v>
      </c>
      <c r="C331" s="31">
        <v>81</v>
      </c>
      <c r="D331" s="31">
        <v>1029</v>
      </c>
      <c r="E331" s="31">
        <v>192</v>
      </c>
      <c r="F331" s="31">
        <v>1</v>
      </c>
      <c r="G331" s="31">
        <v>6.2211981566820196</v>
      </c>
      <c r="H331" s="31">
        <v>79.0322580645161</v>
      </c>
      <c r="I331" s="31">
        <v>14.746543778801801</v>
      </c>
    </row>
    <row r="332" spans="1:9" x14ac:dyDescent="0.25">
      <c r="A332" t="s">
        <v>720</v>
      </c>
      <c r="B332" s="31">
        <v>1754</v>
      </c>
      <c r="C332" s="31">
        <v>88</v>
      </c>
      <c r="D332" s="31">
        <v>1403</v>
      </c>
      <c r="E332" s="31">
        <v>254</v>
      </c>
      <c r="F332" s="31">
        <v>9</v>
      </c>
      <c r="G332" s="31">
        <v>5.0429799426933997</v>
      </c>
      <c r="H332" s="31">
        <v>80.401146131805106</v>
      </c>
      <c r="I332" s="31">
        <v>14.5558739255014</v>
      </c>
    </row>
    <row r="333" spans="1:9" x14ac:dyDescent="0.25">
      <c r="A333" t="s">
        <v>721</v>
      </c>
      <c r="B333" s="31">
        <v>1041</v>
      </c>
      <c r="C333" s="31">
        <v>79</v>
      </c>
      <c r="D333" s="31">
        <v>835</v>
      </c>
      <c r="E333" s="31">
        <v>124</v>
      </c>
      <c r="F333" s="31">
        <v>3</v>
      </c>
      <c r="G333" s="31">
        <v>7.6107899807321697</v>
      </c>
      <c r="H333" s="31">
        <v>80.4431599229287</v>
      </c>
      <c r="I333" s="31">
        <v>11.9460500963391</v>
      </c>
    </row>
    <row r="334" spans="1:9" x14ac:dyDescent="0.25">
      <c r="A334" t="s">
        <v>722</v>
      </c>
      <c r="B334" s="31">
        <v>234</v>
      </c>
      <c r="C334" s="31">
        <v>12</v>
      </c>
      <c r="D334" s="31">
        <v>185</v>
      </c>
      <c r="E334" s="31">
        <v>37</v>
      </c>
      <c r="F334" s="31" t="s">
        <v>1091</v>
      </c>
      <c r="G334" s="31">
        <v>5.1282051282051198</v>
      </c>
      <c r="H334" s="31">
        <v>79.059829059828999</v>
      </c>
      <c r="I334" s="31">
        <v>15.8119658119658</v>
      </c>
    </row>
    <row r="335" spans="1:9" x14ac:dyDescent="0.25">
      <c r="A335" t="s">
        <v>723</v>
      </c>
      <c r="B335" s="31">
        <v>985</v>
      </c>
      <c r="C335" s="31">
        <v>67</v>
      </c>
      <c r="D335" s="31">
        <v>779</v>
      </c>
      <c r="E335" s="31">
        <v>139</v>
      </c>
      <c r="F335" s="31" t="s">
        <v>1091</v>
      </c>
      <c r="G335" s="31">
        <v>6.8020304568527896</v>
      </c>
      <c r="H335" s="31">
        <v>79.086294416243604</v>
      </c>
      <c r="I335" s="31">
        <v>14.111675126903499</v>
      </c>
    </row>
    <row r="336" spans="1:9" x14ac:dyDescent="0.25">
      <c r="A336" t="s">
        <v>724</v>
      </c>
      <c r="B336" s="31">
        <v>3167</v>
      </c>
      <c r="C336" s="31">
        <v>210</v>
      </c>
      <c r="D336" s="31">
        <v>2543</v>
      </c>
      <c r="E336" s="31">
        <v>405</v>
      </c>
      <c r="F336" s="31">
        <v>9</v>
      </c>
      <c r="G336" s="31">
        <v>6.6497783407219702</v>
      </c>
      <c r="H336" s="31">
        <v>80.525649145028495</v>
      </c>
      <c r="I336" s="31">
        <v>12.8245725142495</v>
      </c>
    </row>
    <row r="337" spans="1:9" x14ac:dyDescent="0.25">
      <c r="A337" t="s">
        <v>725</v>
      </c>
      <c r="B337" s="31">
        <v>855</v>
      </c>
      <c r="C337" s="31">
        <v>56</v>
      </c>
      <c r="D337" s="31">
        <v>684</v>
      </c>
      <c r="E337" s="31">
        <v>114</v>
      </c>
      <c r="F337" s="31">
        <v>1</v>
      </c>
      <c r="G337" s="31">
        <v>6.55737704918032</v>
      </c>
      <c r="H337" s="31">
        <v>80.0936768149882</v>
      </c>
      <c r="I337" s="31">
        <v>13.3489461358313</v>
      </c>
    </row>
    <row r="338" spans="1:9" x14ac:dyDescent="0.25">
      <c r="A338" t="s">
        <v>726</v>
      </c>
      <c r="B338" s="31">
        <v>942</v>
      </c>
      <c r="C338" s="31">
        <v>72</v>
      </c>
      <c r="D338" s="31">
        <v>723</v>
      </c>
      <c r="E338" s="31">
        <v>132</v>
      </c>
      <c r="F338" s="31">
        <v>15</v>
      </c>
      <c r="G338" s="31">
        <v>7.7669902912621298</v>
      </c>
      <c r="H338" s="31">
        <v>77.993527508090594</v>
      </c>
      <c r="I338" s="31">
        <v>14.239482200647201</v>
      </c>
    </row>
    <row r="339" spans="1:9" x14ac:dyDescent="0.25">
      <c r="A339" t="s">
        <v>727</v>
      </c>
      <c r="B339" s="31">
        <v>1950</v>
      </c>
      <c r="C339" s="31">
        <v>133</v>
      </c>
      <c r="D339" s="31">
        <v>1572</v>
      </c>
      <c r="E339" s="31">
        <v>240</v>
      </c>
      <c r="F339" s="31">
        <v>5</v>
      </c>
      <c r="G339" s="31">
        <v>6.8380462724935702</v>
      </c>
      <c r="H339" s="31">
        <v>80.822622107969096</v>
      </c>
      <c r="I339" s="31">
        <v>12.3393316195372</v>
      </c>
    </row>
    <row r="340" spans="1:9" x14ac:dyDescent="0.25">
      <c r="A340" t="s">
        <v>402</v>
      </c>
      <c r="B340" s="31">
        <v>177</v>
      </c>
      <c r="C340" s="31">
        <v>8</v>
      </c>
      <c r="D340" s="31">
        <v>144</v>
      </c>
      <c r="E340" s="31">
        <v>23</v>
      </c>
      <c r="F340" s="31">
        <v>2</v>
      </c>
      <c r="G340" s="31">
        <v>4.5714285714285703</v>
      </c>
      <c r="H340" s="31">
        <v>82.285714285714207</v>
      </c>
      <c r="I340" s="31">
        <v>13.1428571428571</v>
      </c>
    </row>
    <row r="341" spans="1:9" x14ac:dyDescent="0.25">
      <c r="A341" t="s">
        <v>257</v>
      </c>
      <c r="B341" s="31">
        <v>55274</v>
      </c>
      <c r="C341" s="31">
        <v>3798</v>
      </c>
      <c r="D341" s="31">
        <v>44260</v>
      </c>
      <c r="E341" s="31">
        <v>6982</v>
      </c>
      <c r="F341" s="31">
        <v>234</v>
      </c>
      <c r="G341" s="31">
        <v>6.9004360465116203</v>
      </c>
      <c r="H341" s="31">
        <v>80.414244186046503</v>
      </c>
      <c r="I341" s="31">
        <v>12.685319767441801</v>
      </c>
    </row>
    <row r="342" spans="1:9" x14ac:dyDescent="0.25">
      <c r="A342" t="s">
        <v>728</v>
      </c>
      <c r="B342" s="31">
        <v>2741</v>
      </c>
      <c r="C342" s="31">
        <v>181</v>
      </c>
      <c r="D342" s="31">
        <v>2222</v>
      </c>
      <c r="E342" s="31">
        <v>318</v>
      </c>
      <c r="F342" s="31">
        <v>20</v>
      </c>
      <c r="G342" s="31">
        <v>6.6519661889011301</v>
      </c>
      <c r="H342" s="31">
        <v>81.661153987504605</v>
      </c>
      <c r="I342" s="31">
        <v>11.6868798235942</v>
      </c>
    </row>
    <row r="343" spans="1:9" x14ac:dyDescent="0.25">
      <c r="A343" t="s">
        <v>729</v>
      </c>
      <c r="B343" s="31">
        <v>2612</v>
      </c>
      <c r="C343" s="31">
        <v>156</v>
      </c>
      <c r="D343" s="31">
        <v>2102</v>
      </c>
      <c r="E343" s="31">
        <v>342</v>
      </c>
      <c r="F343" s="31">
        <v>12</v>
      </c>
      <c r="G343" s="31">
        <v>6</v>
      </c>
      <c r="H343" s="31">
        <v>80.846153846153797</v>
      </c>
      <c r="I343" s="31">
        <v>13.1538461538461</v>
      </c>
    </row>
    <row r="344" spans="1:9" x14ac:dyDescent="0.25">
      <c r="A344" t="s">
        <v>730</v>
      </c>
      <c r="B344" s="31">
        <v>1114</v>
      </c>
      <c r="C344" s="31">
        <v>58</v>
      </c>
      <c r="D344" s="31">
        <v>893</v>
      </c>
      <c r="E344" s="31">
        <v>162</v>
      </c>
      <c r="F344" s="31">
        <v>1</v>
      </c>
      <c r="G344" s="31">
        <v>5.2111410601976598</v>
      </c>
      <c r="H344" s="31">
        <v>80.233602875112297</v>
      </c>
      <c r="I344" s="31">
        <v>14.555256064690001</v>
      </c>
    </row>
    <row r="345" spans="1:9" x14ac:dyDescent="0.25">
      <c r="A345" t="s">
        <v>731</v>
      </c>
      <c r="B345" s="31">
        <v>679</v>
      </c>
      <c r="C345" s="31">
        <v>28</v>
      </c>
      <c r="D345" s="31">
        <v>540</v>
      </c>
      <c r="E345" s="31">
        <v>78</v>
      </c>
      <c r="F345" s="31">
        <v>33</v>
      </c>
      <c r="G345" s="31">
        <v>4.3343653250773997</v>
      </c>
      <c r="H345" s="31">
        <v>83.591331269349794</v>
      </c>
      <c r="I345" s="31">
        <v>12.074303405572699</v>
      </c>
    </row>
    <row r="346" spans="1:9" x14ac:dyDescent="0.25">
      <c r="A346" t="s">
        <v>732</v>
      </c>
      <c r="B346" s="31">
        <v>5324</v>
      </c>
      <c r="C346" s="31">
        <v>328</v>
      </c>
      <c r="D346" s="31">
        <v>4295</v>
      </c>
      <c r="E346" s="31">
        <v>693</v>
      </c>
      <c r="F346" s="31">
        <v>8</v>
      </c>
      <c r="G346" s="31">
        <v>6.1700526711813302</v>
      </c>
      <c r="H346" s="31">
        <v>80.793829947328803</v>
      </c>
      <c r="I346" s="31">
        <v>13.036117381489801</v>
      </c>
    </row>
    <row r="347" spans="1:9" x14ac:dyDescent="0.25">
      <c r="A347" t="s">
        <v>733</v>
      </c>
      <c r="B347" s="31">
        <v>541</v>
      </c>
      <c r="C347" s="31">
        <v>45</v>
      </c>
      <c r="D347" s="31">
        <v>419</v>
      </c>
      <c r="E347" s="31">
        <v>77</v>
      </c>
      <c r="F347" s="31" t="s">
        <v>1091</v>
      </c>
      <c r="G347" s="31">
        <v>8.3179297597042492</v>
      </c>
      <c r="H347" s="31">
        <v>77.449168207024002</v>
      </c>
      <c r="I347" s="31">
        <v>14.232902033271699</v>
      </c>
    </row>
    <row r="348" spans="1:9" x14ac:dyDescent="0.25">
      <c r="A348" t="s">
        <v>734</v>
      </c>
      <c r="B348" s="31">
        <v>1226</v>
      </c>
      <c r="C348" s="31">
        <v>77</v>
      </c>
      <c r="D348" s="31">
        <v>1007</v>
      </c>
      <c r="E348" s="31">
        <v>140</v>
      </c>
      <c r="F348" s="31">
        <v>2</v>
      </c>
      <c r="G348" s="31">
        <v>6.2908496732026098</v>
      </c>
      <c r="H348" s="31">
        <v>82.271241830065307</v>
      </c>
      <c r="I348" s="31">
        <v>11.437908496732</v>
      </c>
    </row>
    <row r="349" spans="1:9" x14ac:dyDescent="0.25">
      <c r="A349" t="s">
        <v>735</v>
      </c>
      <c r="B349" s="31">
        <v>1690</v>
      </c>
      <c r="C349" s="31">
        <v>145</v>
      </c>
      <c r="D349" s="31">
        <v>1349</v>
      </c>
      <c r="E349" s="31">
        <v>194</v>
      </c>
      <c r="F349" s="31">
        <v>2</v>
      </c>
      <c r="G349" s="31">
        <v>8.5900473933649195</v>
      </c>
      <c r="H349" s="31">
        <v>79.917061611374393</v>
      </c>
      <c r="I349" s="31">
        <v>11.4928909952606</v>
      </c>
    </row>
    <row r="350" spans="1:9" x14ac:dyDescent="0.25">
      <c r="A350" t="s">
        <v>736</v>
      </c>
      <c r="B350" s="31">
        <v>1248</v>
      </c>
      <c r="C350" s="31">
        <v>75</v>
      </c>
      <c r="D350" s="31">
        <v>1006</v>
      </c>
      <c r="E350" s="31">
        <v>167</v>
      </c>
      <c r="F350" s="31" t="s">
        <v>1091</v>
      </c>
      <c r="G350" s="31">
        <v>6.0096153846153797</v>
      </c>
      <c r="H350" s="31">
        <v>80.608974358974294</v>
      </c>
      <c r="I350" s="31">
        <v>13.3814102564102</v>
      </c>
    </row>
    <row r="351" spans="1:9" x14ac:dyDescent="0.25">
      <c r="A351" t="s">
        <v>737</v>
      </c>
      <c r="B351" s="31">
        <v>938</v>
      </c>
      <c r="C351" s="31">
        <v>67</v>
      </c>
      <c r="D351" s="31">
        <v>734</v>
      </c>
      <c r="E351" s="31">
        <v>130</v>
      </c>
      <c r="F351" s="31">
        <v>7</v>
      </c>
      <c r="G351" s="31">
        <v>7.19656283566058</v>
      </c>
      <c r="H351" s="31">
        <v>78.839957035445707</v>
      </c>
      <c r="I351" s="31">
        <v>13.9634801288936</v>
      </c>
    </row>
    <row r="352" spans="1:9" x14ac:dyDescent="0.25">
      <c r="A352" t="s">
        <v>738</v>
      </c>
      <c r="B352" s="31">
        <v>1019</v>
      </c>
      <c r="C352" s="31">
        <v>45</v>
      </c>
      <c r="D352" s="31">
        <v>822</v>
      </c>
      <c r="E352" s="31">
        <v>147</v>
      </c>
      <c r="F352" s="31">
        <v>5</v>
      </c>
      <c r="G352" s="31">
        <v>4.4378698224852</v>
      </c>
      <c r="H352" s="31">
        <v>81.065088757396396</v>
      </c>
      <c r="I352" s="31">
        <v>14.4970414201183</v>
      </c>
    </row>
    <row r="353" spans="1:9" x14ac:dyDescent="0.25">
      <c r="A353" t="s">
        <v>739</v>
      </c>
      <c r="B353" s="31">
        <v>858</v>
      </c>
      <c r="C353" s="31">
        <v>32</v>
      </c>
      <c r="D353" s="31">
        <v>681</v>
      </c>
      <c r="E353" s="31">
        <v>121</v>
      </c>
      <c r="F353" s="31">
        <v>24</v>
      </c>
      <c r="G353" s="31">
        <v>3.83693045563549</v>
      </c>
      <c r="H353" s="31">
        <v>81.654676258992794</v>
      </c>
      <c r="I353" s="31">
        <v>14.508393285371699</v>
      </c>
    </row>
    <row r="354" spans="1:9" x14ac:dyDescent="0.25">
      <c r="A354" t="s">
        <v>740</v>
      </c>
      <c r="B354" s="31">
        <v>1681</v>
      </c>
      <c r="C354" s="31">
        <v>127</v>
      </c>
      <c r="D354" s="31">
        <v>1343</v>
      </c>
      <c r="E354" s="31">
        <v>209</v>
      </c>
      <c r="F354" s="31">
        <v>2</v>
      </c>
      <c r="G354" s="31">
        <v>7.5640262060750398</v>
      </c>
      <c r="H354" s="31">
        <v>79.988088147706904</v>
      </c>
      <c r="I354" s="31">
        <v>12.4478856462179</v>
      </c>
    </row>
    <row r="355" spans="1:9" x14ac:dyDescent="0.25">
      <c r="A355" t="s">
        <v>741</v>
      </c>
      <c r="B355" s="31">
        <v>3782</v>
      </c>
      <c r="C355" s="31">
        <v>285</v>
      </c>
      <c r="D355" s="31">
        <v>2952</v>
      </c>
      <c r="E355" s="31">
        <v>486</v>
      </c>
      <c r="F355" s="31">
        <v>59</v>
      </c>
      <c r="G355" s="31">
        <v>7.6551168412570503</v>
      </c>
      <c r="H355" s="31">
        <v>79.290894439967701</v>
      </c>
      <c r="I355" s="31">
        <v>13.0539887187751</v>
      </c>
    </row>
    <row r="356" spans="1:9" x14ac:dyDescent="0.25">
      <c r="A356" t="s">
        <v>742</v>
      </c>
      <c r="B356" s="31">
        <v>7186</v>
      </c>
      <c r="C356" s="31">
        <v>574</v>
      </c>
      <c r="D356" s="31">
        <v>5734</v>
      </c>
      <c r="E356" s="31">
        <v>799</v>
      </c>
      <c r="F356" s="31">
        <v>79</v>
      </c>
      <c r="G356" s="31">
        <v>8.0765442521457693</v>
      </c>
      <c r="H356" s="31">
        <v>80.681018713943999</v>
      </c>
      <c r="I356" s="31">
        <v>11.2424370339102</v>
      </c>
    </row>
    <row r="357" spans="1:9" x14ac:dyDescent="0.25">
      <c r="A357" t="s">
        <v>743</v>
      </c>
      <c r="B357" s="31">
        <v>2273</v>
      </c>
      <c r="C357" s="31">
        <v>121</v>
      </c>
      <c r="D357" s="31">
        <v>1814</v>
      </c>
      <c r="E357" s="31">
        <v>312</v>
      </c>
      <c r="F357" s="31">
        <v>26</v>
      </c>
      <c r="G357" s="31">
        <v>5.3849577214063196</v>
      </c>
      <c r="H357" s="31">
        <v>80.729862038273197</v>
      </c>
      <c r="I357" s="31">
        <v>13.8851802403204</v>
      </c>
    </row>
    <row r="358" spans="1:9" x14ac:dyDescent="0.25">
      <c r="A358" t="s">
        <v>744</v>
      </c>
      <c r="B358" s="31">
        <v>721</v>
      </c>
      <c r="C358" s="31">
        <v>46</v>
      </c>
      <c r="D358" s="31">
        <v>584</v>
      </c>
      <c r="E358" s="31">
        <v>82</v>
      </c>
      <c r="F358" s="31">
        <v>9</v>
      </c>
      <c r="G358" s="31">
        <v>6.4606741573033704</v>
      </c>
      <c r="H358" s="31">
        <v>82.022471910112301</v>
      </c>
      <c r="I358" s="31">
        <v>11.516853932584199</v>
      </c>
    </row>
    <row r="359" spans="1:9" x14ac:dyDescent="0.25">
      <c r="A359" t="s">
        <v>745</v>
      </c>
      <c r="B359" s="31">
        <v>1020</v>
      </c>
      <c r="C359" s="31">
        <v>51</v>
      </c>
      <c r="D359" s="31">
        <v>822</v>
      </c>
      <c r="E359" s="31">
        <v>145</v>
      </c>
      <c r="F359" s="31">
        <v>2</v>
      </c>
      <c r="G359" s="31">
        <v>5.0098231827111901</v>
      </c>
      <c r="H359" s="31">
        <v>80.746561886050998</v>
      </c>
      <c r="I359" s="31">
        <v>14.243614931237699</v>
      </c>
    </row>
    <row r="360" spans="1:9" x14ac:dyDescent="0.25">
      <c r="A360" t="s">
        <v>746</v>
      </c>
      <c r="B360" s="31">
        <v>858</v>
      </c>
      <c r="C360" s="31">
        <v>57</v>
      </c>
      <c r="D360" s="31">
        <v>698</v>
      </c>
      <c r="E360" s="31">
        <v>103</v>
      </c>
      <c r="F360" s="31" t="s">
        <v>1091</v>
      </c>
      <c r="G360" s="31">
        <v>6.6433566433566398</v>
      </c>
      <c r="H360" s="31">
        <v>81.351981351981294</v>
      </c>
      <c r="I360" s="31">
        <v>12.004662004662</v>
      </c>
    </row>
    <row r="361" spans="1:9" x14ac:dyDescent="0.25">
      <c r="A361" t="s">
        <v>747</v>
      </c>
      <c r="B361" s="31">
        <v>205</v>
      </c>
      <c r="C361" s="31">
        <v>17</v>
      </c>
      <c r="D361" s="31">
        <v>158</v>
      </c>
      <c r="E361" s="31">
        <v>30</v>
      </c>
      <c r="F361" s="31" t="s">
        <v>1091</v>
      </c>
      <c r="G361" s="31">
        <v>8.2926829268292597</v>
      </c>
      <c r="H361" s="31">
        <v>77.073170731707293</v>
      </c>
      <c r="I361" s="31">
        <v>14.634146341463399</v>
      </c>
    </row>
    <row r="362" spans="1:9" x14ac:dyDescent="0.25">
      <c r="A362" t="s">
        <v>748</v>
      </c>
      <c r="B362" s="31">
        <v>1284</v>
      </c>
      <c r="C362" s="31">
        <v>96</v>
      </c>
      <c r="D362" s="31">
        <v>1024</v>
      </c>
      <c r="E362" s="31">
        <v>160</v>
      </c>
      <c r="F362" s="31">
        <v>4</v>
      </c>
      <c r="G362" s="31">
        <v>7.5</v>
      </c>
      <c r="H362" s="31">
        <v>80</v>
      </c>
      <c r="I362" s="31">
        <v>12.5</v>
      </c>
    </row>
    <row r="363" spans="1:9" x14ac:dyDescent="0.25">
      <c r="A363" t="s">
        <v>749</v>
      </c>
      <c r="B363" s="31">
        <v>3664</v>
      </c>
      <c r="C363" s="31">
        <v>241</v>
      </c>
      <c r="D363" s="31">
        <v>2891</v>
      </c>
      <c r="E363" s="31">
        <v>521</v>
      </c>
      <c r="F363" s="31">
        <v>11</v>
      </c>
      <c r="G363" s="31">
        <v>6.5973172734738501</v>
      </c>
      <c r="H363" s="31">
        <v>79.140432521215402</v>
      </c>
      <c r="I363" s="31">
        <v>14.2622502053107</v>
      </c>
    </row>
    <row r="364" spans="1:9" x14ac:dyDescent="0.25">
      <c r="A364" t="s">
        <v>750</v>
      </c>
      <c r="B364" s="31">
        <v>174</v>
      </c>
      <c r="C364" s="31">
        <v>6</v>
      </c>
      <c r="D364" s="31">
        <v>146</v>
      </c>
      <c r="E364" s="31">
        <v>22</v>
      </c>
      <c r="F364" s="31" t="s">
        <v>1091</v>
      </c>
      <c r="G364" s="31">
        <v>3.44827586206896</v>
      </c>
      <c r="H364" s="31">
        <v>83.908045977011497</v>
      </c>
      <c r="I364" s="31">
        <v>12.643678160919499</v>
      </c>
    </row>
    <row r="365" spans="1:9" x14ac:dyDescent="0.25">
      <c r="A365" t="s">
        <v>751</v>
      </c>
      <c r="B365" s="31">
        <v>1381</v>
      </c>
      <c r="C365" s="31">
        <v>70</v>
      </c>
      <c r="D365" s="31">
        <v>1108</v>
      </c>
      <c r="E365" s="31">
        <v>202</v>
      </c>
      <c r="F365" s="31">
        <v>1</v>
      </c>
      <c r="G365" s="31">
        <v>5.0724637681159397</v>
      </c>
      <c r="H365" s="31">
        <v>80.289855072463695</v>
      </c>
      <c r="I365" s="31">
        <v>14.6376811594202</v>
      </c>
    </row>
    <row r="366" spans="1:9" x14ac:dyDescent="0.25">
      <c r="A366" t="s">
        <v>752</v>
      </c>
      <c r="B366" s="31">
        <v>1686</v>
      </c>
      <c r="C366" s="31">
        <v>86</v>
      </c>
      <c r="D366" s="31">
        <v>1332</v>
      </c>
      <c r="E366" s="31">
        <v>229</v>
      </c>
      <c r="F366" s="31">
        <v>39</v>
      </c>
      <c r="G366" s="31">
        <v>5.2216150576806299</v>
      </c>
      <c r="H366" s="31">
        <v>80.874316939890704</v>
      </c>
      <c r="I366" s="31">
        <v>13.9040680024286</v>
      </c>
    </row>
    <row r="367" spans="1:9" x14ac:dyDescent="0.25">
      <c r="A367" t="s">
        <v>753</v>
      </c>
      <c r="B367" s="31">
        <v>916</v>
      </c>
      <c r="C367" s="31">
        <v>57</v>
      </c>
      <c r="D367" s="31">
        <v>741</v>
      </c>
      <c r="E367" s="31">
        <v>118</v>
      </c>
      <c r="F367" s="31" t="s">
        <v>1091</v>
      </c>
      <c r="G367" s="31">
        <v>6.22270742358078</v>
      </c>
      <c r="H367" s="31">
        <v>80.895196506550207</v>
      </c>
      <c r="I367" s="31">
        <v>12.882096069868901</v>
      </c>
    </row>
    <row r="368" spans="1:9" x14ac:dyDescent="0.25">
      <c r="A368" t="s">
        <v>754</v>
      </c>
      <c r="B368" s="31">
        <v>250</v>
      </c>
      <c r="C368" s="31">
        <v>8</v>
      </c>
      <c r="D368" s="31">
        <v>199</v>
      </c>
      <c r="E368" s="31">
        <v>42</v>
      </c>
      <c r="F368" s="31">
        <v>1</v>
      </c>
      <c r="G368" s="31">
        <v>3.2128514056224802</v>
      </c>
      <c r="H368" s="31">
        <v>79.919678714859401</v>
      </c>
      <c r="I368" s="31">
        <v>16.867469879518001</v>
      </c>
    </row>
    <row r="369" spans="1:9" x14ac:dyDescent="0.25">
      <c r="A369" t="s">
        <v>755</v>
      </c>
      <c r="B369" s="31">
        <v>1065</v>
      </c>
      <c r="C369" s="31">
        <v>63</v>
      </c>
      <c r="D369" s="31">
        <v>857</v>
      </c>
      <c r="E369" s="31">
        <v>144</v>
      </c>
      <c r="F369" s="31">
        <v>1</v>
      </c>
      <c r="G369" s="31">
        <v>5.9210526315789398</v>
      </c>
      <c r="H369" s="31">
        <v>80.545112781954799</v>
      </c>
      <c r="I369" s="31">
        <v>13.533834586466099</v>
      </c>
    </row>
    <row r="370" spans="1:9" x14ac:dyDescent="0.25">
      <c r="A370" t="s">
        <v>756</v>
      </c>
      <c r="B370" s="31">
        <v>3400</v>
      </c>
      <c r="C370" s="31">
        <v>196</v>
      </c>
      <c r="D370" s="31">
        <v>2726</v>
      </c>
      <c r="E370" s="31">
        <v>462</v>
      </c>
      <c r="F370" s="31">
        <v>16</v>
      </c>
      <c r="G370" s="31">
        <v>5.7919621749408901</v>
      </c>
      <c r="H370" s="31">
        <v>80.5555555555555</v>
      </c>
      <c r="I370" s="31">
        <v>13.6524822695035</v>
      </c>
    </row>
    <row r="371" spans="1:9" x14ac:dyDescent="0.25">
      <c r="A371" t="s">
        <v>757</v>
      </c>
      <c r="B371" s="31">
        <v>780</v>
      </c>
      <c r="C371" s="31">
        <v>43</v>
      </c>
      <c r="D371" s="31">
        <v>626</v>
      </c>
      <c r="E371" s="31">
        <v>110</v>
      </c>
      <c r="F371" s="31">
        <v>1</v>
      </c>
      <c r="G371" s="31">
        <v>5.5198973042362001</v>
      </c>
      <c r="H371" s="31">
        <v>80.359435173299104</v>
      </c>
      <c r="I371" s="31">
        <v>14.120667522464601</v>
      </c>
    </row>
    <row r="372" spans="1:9" x14ac:dyDescent="0.25">
      <c r="A372" t="s">
        <v>758</v>
      </c>
      <c r="B372" s="31">
        <v>948</v>
      </c>
      <c r="C372" s="31">
        <v>67</v>
      </c>
      <c r="D372" s="31">
        <v>724</v>
      </c>
      <c r="E372" s="31">
        <v>120</v>
      </c>
      <c r="F372" s="31">
        <v>37</v>
      </c>
      <c r="G372" s="31">
        <v>7.3545554335894598</v>
      </c>
      <c r="H372" s="31">
        <v>79.473106476399494</v>
      </c>
      <c r="I372" s="31">
        <v>13.1723380900109</v>
      </c>
    </row>
    <row r="373" spans="1:9" x14ac:dyDescent="0.25">
      <c r="A373" t="s">
        <v>759</v>
      </c>
      <c r="B373" s="31">
        <v>1957</v>
      </c>
      <c r="C373" s="31">
        <v>135</v>
      </c>
      <c r="D373" s="31">
        <v>1575</v>
      </c>
      <c r="E373" s="31">
        <v>243</v>
      </c>
      <c r="F373" s="31">
        <v>4</v>
      </c>
      <c r="G373" s="31">
        <v>6.9124423963133603</v>
      </c>
      <c r="H373" s="31">
        <v>80.645161290322505</v>
      </c>
      <c r="I373" s="31">
        <v>12.442396313364</v>
      </c>
    </row>
    <row r="374" spans="1:9" x14ac:dyDescent="0.25">
      <c r="A374" t="s">
        <v>403</v>
      </c>
      <c r="B374" s="31">
        <v>144</v>
      </c>
      <c r="C374" s="31">
        <v>6</v>
      </c>
      <c r="D374" s="31">
        <v>122</v>
      </c>
      <c r="E374" s="31">
        <v>16</v>
      </c>
      <c r="F374" s="31" t="s">
        <v>1091</v>
      </c>
      <c r="G374" s="31">
        <v>4.1666666666666599</v>
      </c>
      <c r="H374" s="31">
        <v>84.7222222222222</v>
      </c>
      <c r="I374" s="31">
        <v>11.1111111111111</v>
      </c>
    </row>
    <row r="375" spans="1:9" x14ac:dyDescent="0.25">
      <c r="A375" t="s">
        <v>272</v>
      </c>
      <c r="B375" s="31">
        <v>55365</v>
      </c>
      <c r="C375" s="31">
        <v>3589</v>
      </c>
      <c r="D375" s="31">
        <v>44246</v>
      </c>
      <c r="E375" s="31">
        <v>7124</v>
      </c>
      <c r="F375" s="31">
        <v>406</v>
      </c>
      <c r="G375" s="31">
        <v>6.5303226041230698</v>
      </c>
      <c r="H375" s="31">
        <v>80.507287250495807</v>
      </c>
      <c r="I375" s="31">
        <v>12.9623901453811</v>
      </c>
    </row>
    <row r="376" spans="1:9" x14ac:dyDescent="0.25">
      <c r="A376" t="s">
        <v>760</v>
      </c>
      <c r="B376" s="31">
        <v>2717</v>
      </c>
      <c r="C376" s="31">
        <v>178</v>
      </c>
      <c r="D376" s="31">
        <v>2171</v>
      </c>
      <c r="E376" s="31">
        <v>357</v>
      </c>
      <c r="F376" s="31">
        <v>11</v>
      </c>
      <c r="G376" s="31">
        <v>6.5779748706577896</v>
      </c>
      <c r="H376" s="31">
        <v>80.229120473022903</v>
      </c>
      <c r="I376" s="31">
        <v>13.1929046563192</v>
      </c>
    </row>
    <row r="377" spans="1:9" x14ac:dyDescent="0.25">
      <c r="A377" t="s">
        <v>761</v>
      </c>
      <c r="B377" s="31">
        <v>2687</v>
      </c>
      <c r="C377" s="31">
        <v>126</v>
      </c>
      <c r="D377" s="31">
        <v>2209</v>
      </c>
      <c r="E377" s="31">
        <v>345</v>
      </c>
      <c r="F377" s="31">
        <v>7</v>
      </c>
      <c r="G377" s="31">
        <v>4.7014925373134302</v>
      </c>
      <c r="H377" s="31">
        <v>82.425373134328296</v>
      </c>
      <c r="I377" s="31">
        <v>12.8731343283582</v>
      </c>
    </row>
    <row r="378" spans="1:9" x14ac:dyDescent="0.25">
      <c r="A378" t="s">
        <v>762</v>
      </c>
      <c r="B378" s="31">
        <v>1077</v>
      </c>
      <c r="C378" s="31">
        <v>52</v>
      </c>
      <c r="D378" s="31">
        <v>880</v>
      </c>
      <c r="E378" s="31">
        <v>145</v>
      </c>
      <c r="F378" s="31" t="s">
        <v>1091</v>
      </c>
      <c r="G378" s="31">
        <v>4.8282265552460499</v>
      </c>
      <c r="H378" s="31">
        <v>81.708449396471593</v>
      </c>
      <c r="I378" s="31">
        <v>13.4633240482822</v>
      </c>
    </row>
    <row r="379" spans="1:9" x14ac:dyDescent="0.25">
      <c r="A379" t="s">
        <v>763</v>
      </c>
      <c r="B379" s="31">
        <v>656</v>
      </c>
      <c r="C379" s="31">
        <v>25</v>
      </c>
      <c r="D379" s="31">
        <v>529</v>
      </c>
      <c r="E379" s="31">
        <v>90</v>
      </c>
      <c r="F379" s="31">
        <v>12</v>
      </c>
      <c r="G379" s="31">
        <v>3.8819875776397499</v>
      </c>
      <c r="H379" s="31">
        <v>82.142857142857096</v>
      </c>
      <c r="I379" s="31">
        <v>13.975155279503101</v>
      </c>
    </row>
    <row r="380" spans="1:9" x14ac:dyDescent="0.25">
      <c r="A380" t="s">
        <v>764</v>
      </c>
      <c r="B380" s="31">
        <v>5266</v>
      </c>
      <c r="C380" s="31">
        <v>304</v>
      </c>
      <c r="D380" s="31">
        <v>4244</v>
      </c>
      <c r="E380" s="31">
        <v>692</v>
      </c>
      <c r="F380" s="31">
        <v>26</v>
      </c>
      <c r="G380" s="31">
        <v>5.80152671755725</v>
      </c>
      <c r="H380" s="31">
        <v>80.992366412213698</v>
      </c>
      <c r="I380" s="31">
        <v>13.206106870229</v>
      </c>
    </row>
    <row r="381" spans="1:9" x14ac:dyDescent="0.25">
      <c r="A381" t="s">
        <v>765</v>
      </c>
      <c r="B381" s="31">
        <v>545</v>
      </c>
      <c r="C381" s="31">
        <v>34</v>
      </c>
      <c r="D381" s="31">
        <v>445</v>
      </c>
      <c r="E381" s="31">
        <v>65</v>
      </c>
      <c r="F381" s="31">
        <v>1</v>
      </c>
      <c r="G381" s="31">
        <v>6.25</v>
      </c>
      <c r="H381" s="31">
        <v>81.801470588235205</v>
      </c>
      <c r="I381" s="31">
        <v>11.948529411764699</v>
      </c>
    </row>
    <row r="382" spans="1:9" x14ac:dyDescent="0.25">
      <c r="A382" t="s">
        <v>766</v>
      </c>
      <c r="B382" s="31">
        <v>1262</v>
      </c>
      <c r="C382" s="31">
        <v>81</v>
      </c>
      <c r="D382" s="31">
        <v>1004</v>
      </c>
      <c r="E382" s="31">
        <v>175</v>
      </c>
      <c r="F382" s="31">
        <v>2</v>
      </c>
      <c r="G382" s="31">
        <v>6.4285714285714199</v>
      </c>
      <c r="H382" s="31">
        <v>79.682539682539598</v>
      </c>
      <c r="I382" s="31">
        <v>13.8888888888888</v>
      </c>
    </row>
    <row r="383" spans="1:9" x14ac:dyDescent="0.25">
      <c r="A383" t="s">
        <v>767</v>
      </c>
      <c r="B383" s="31">
        <v>1551</v>
      </c>
      <c r="C383" s="31">
        <v>106</v>
      </c>
      <c r="D383" s="31">
        <v>1246</v>
      </c>
      <c r="E383" s="31">
        <v>194</v>
      </c>
      <c r="F383" s="31">
        <v>5</v>
      </c>
      <c r="G383" s="31">
        <v>6.8564036222509701</v>
      </c>
      <c r="H383" s="31">
        <v>80.5950840879689</v>
      </c>
      <c r="I383" s="31">
        <v>12.54851228978</v>
      </c>
    </row>
    <row r="384" spans="1:9" x14ac:dyDescent="0.25">
      <c r="A384" t="s">
        <v>768</v>
      </c>
      <c r="B384" s="31">
        <v>1294</v>
      </c>
      <c r="C384" s="31">
        <v>61</v>
      </c>
      <c r="D384" s="31">
        <v>1047</v>
      </c>
      <c r="E384" s="31">
        <v>184</v>
      </c>
      <c r="F384" s="31">
        <v>2</v>
      </c>
      <c r="G384" s="31">
        <v>4.7213622291021604</v>
      </c>
      <c r="H384" s="31">
        <v>81.037151702786304</v>
      </c>
      <c r="I384" s="31">
        <v>14.241486068111399</v>
      </c>
    </row>
    <row r="385" spans="1:9" x14ac:dyDescent="0.25">
      <c r="A385" t="s">
        <v>769</v>
      </c>
      <c r="B385" s="31">
        <v>1005</v>
      </c>
      <c r="C385" s="31">
        <v>48</v>
      </c>
      <c r="D385" s="31">
        <v>807</v>
      </c>
      <c r="E385" s="31">
        <v>138</v>
      </c>
      <c r="F385" s="31">
        <v>12</v>
      </c>
      <c r="G385" s="31">
        <v>4.8338368580060402</v>
      </c>
      <c r="H385" s="31">
        <v>81.268882175226594</v>
      </c>
      <c r="I385" s="31">
        <v>13.897280966767299</v>
      </c>
    </row>
    <row r="386" spans="1:9" x14ac:dyDescent="0.25">
      <c r="A386" t="s">
        <v>770</v>
      </c>
      <c r="B386" s="31">
        <v>1034</v>
      </c>
      <c r="C386" s="31">
        <v>55</v>
      </c>
      <c r="D386" s="31">
        <v>836</v>
      </c>
      <c r="E386" s="31">
        <v>138</v>
      </c>
      <c r="F386" s="31">
        <v>5</v>
      </c>
      <c r="G386" s="31">
        <v>5.3449951409135004</v>
      </c>
      <c r="H386" s="31">
        <v>81.243926141885296</v>
      </c>
      <c r="I386" s="31">
        <v>13.4110787172011</v>
      </c>
    </row>
    <row r="387" spans="1:9" x14ac:dyDescent="0.25">
      <c r="A387" t="s">
        <v>771</v>
      </c>
      <c r="B387" s="31">
        <v>861</v>
      </c>
      <c r="C387" s="31">
        <v>29</v>
      </c>
      <c r="D387" s="31">
        <v>699</v>
      </c>
      <c r="E387" s="31">
        <v>120</v>
      </c>
      <c r="F387" s="31">
        <v>13</v>
      </c>
      <c r="G387" s="31">
        <v>3.4198113207547101</v>
      </c>
      <c r="H387" s="31">
        <v>82.429245283018801</v>
      </c>
      <c r="I387" s="31">
        <v>14.150943396226401</v>
      </c>
    </row>
    <row r="388" spans="1:9" x14ac:dyDescent="0.25">
      <c r="A388" t="s">
        <v>772</v>
      </c>
      <c r="B388" s="31">
        <v>1589</v>
      </c>
      <c r="C388" s="31">
        <v>127</v>
      </c>
      <c r="D388" s="31">
        <v>1266</v>
      </c>
      <c r="E388" s="31">
        <v>193</v>
      </c>
      <c r="F388" s="31">
        <v>3</v>
      </c>
      <c r="G388" s="31">
        <v>8.0075662042875102</v>
      </c>
      <c r="H388" s="31">
        <v>79.823455233291298</v>
      </c>
      <c r="I388" s="31">
        <v>12.168978562421101</v>
      </c>
    </row>
    <row r="389" spans="1:9" x14ac:dyDescent="0.25">
      <c r="A389" t="s">
        <v>773</v>
      </c>
      <c r="B389" s="31">
        <v>3712</v>
      </c>
      <c r="C389" s="31">
        <v>257</v>
      </c>
      <c r="D389" s="31">
        <v>2904</v>
      </c>
      <c r="E389" s="31">
        <v>509</v>
      </c>
      <c r="F389" s="31">
        <v>42</v>
      </c>
      <c r="G389" s="31">
        <v>7.0027247956403196</v>
      </c>
      <c r="H389" s="31">
        <v>79.128065395095305</v>
      </c>
      <c r="I389" s="31">
        <v>13.8692098092643</v>
      </c>
    </row>
    <row r="390" spans="1:9" x14ac:dyDescent="0.25">
      <c r="A390" t="s">
        <v>774</v>
      </c>
      <c r="B390" s="31">
        <v>6998</v>
      </c>
      <c r="C390" s="31">
        <v>483</v>
      </c>
      <c r="D390" s="31">
        <v>5569</v>
      </c>
      <c r="E390" s="31">
        <v>843</v>
      </c>
      <c r="F390" s="31">
        <v>103</v>
      </c>
      <c r="G390" s="31">
        <v>7.0050761421319798</v>
      </c>
      <c r="H390" s="31">
        <v>80.768672951414004</v>
      </c>
      <c r="I390" s="31">
        <v>12.226250906453901</v>
      </c>
    </row>
    <row r="391" spans="1:9" x14ac:dyDescent="0.25">
      <c r="A391" t="s">
        <v>775</v>
      </c>
      <c r="B391" s="31">
        <v>2156</v>
      </c>
      <c r="C391" s="31">
        <v>92</v>
      </c>
      <c r="D391" s="31">
        <v>1762</v>
      </c>
      <c r="E391" s="31">
        <v>289</v>
      </c>
      <c r="F391" s="31">
        <v>13</v>
      </c>
      <c r="G391" s="31">
        <v>4.2930471301913196</v>
      </c>
      <c r="H391" s="31">
        <v>82.221185254316296</v>
      </c>
      <c r="I391" s="31">
        <v>13.4857676154923</v>
      </c>
    </row>
    <row r="392" spans="1:9" x14ac:dyDescent="0.25">
      <c r="A392" t="s">
        <v>776</v>
      </c>
      <c r="B392" s="31">
        <v>701</v>
      </c>
      <c r="C392" s="31">
        <v>51</v>
      </c>
      <c r="D392" s="31">
        <v>547</v>
      </c>
      <c r="E392" s="31">
        <v>91</v>
      </c>
      <c r="F392" s="31">
        <v>12</v>
      </c>
      <c r="G392" s="31">
        <v>7.40203193033381</v>
      </c>
      <c r="H392" s="31">
        <v>79.390420899854803</v>
      </c>
      <c r="I392" s="31">
        <v>13.207547169811299</v>
      </c>
    </row>
    <row r="393" spans="1:9" x14ac:dyDescent="0.25">
      <c r="A393" t="s">
        <v>777</v>
      </c>
      <c r="B393" s="31">
        <v>1063</v>
      </c>
      <c r="C393" s="31">
        <v>65</v>
      </c>
      <c r="D393" s="31">
        <v>841</v>
      </c>
      <c r="E393" s="31">
        <v>155</v>
      </c>
      <c r="F393" s="31">
        <v>2</v>
      </c>
      <c r="G393" s="31">
        <v>6.1262959472196004</v>
      </c>
      <c r="H393" s="31">
        <v>79.264844486333601</v>
      </c>
      <c r="I393" s="31">
        <v>14.6088595664467</v>
      </c>
    </row>
    <row r="394" spans="1:9" x14ac:dyDescent="0.25">
      <c r="A394" t="s">
        <v>778</v>
      </c>
      <c r="B394" s="31">
        <v>953</v>
      </c>
      <c r="C394" s="31">
        <v>64</v>
      </c>
      <c r="D394" s="31">
        <v>743</v>
      </c>
      <c r="E394" s="31">
        <v>143</v>
      </c>
      <c r="F394" s="31">
        <v>3</v>
      </c>
      <c r="G394" s="31">
        <v>6.7368421052631504</v>
      </c>
      <c r="H394" s="31">
        <v>78.210526315789394</v>
      </c>
      <c r="I394" s="31">
        <v>15.052631578947301</v>
      </c>
    </row>
    <row r="395" spans="1:9" x14ac:dyDescent="0.25">
      <c r="A395" t="s">
        <v>779</v>
      </c>
      <c r="B395" s="31">
        <v>219</v>
      </c>
      <c r="C395" s="31">
        <v>11</v>
      </c>
      <c r="D395" s="31">
        <v>177</v>
      </c>
      <c r="E395" s="31">
        <v>31</v>
      </c>
      <c r="F395" s="31" t="s">
        <v>1091</v>
      </c>
      <c r="G395" s="31">
        <v>5.0228310502283096</v>
      </c>
      <c r="H395" s="31">
        <v>80.821917808219098</v>
      </c>
      <c r="I395" s="31">
        <v>14.155251141552499</v>
      </c>
    </row>
    <row r="396" spans="1:9" x14ac:dyDescent="0.25">
      <c r="A396" t="s">
        <v>780</v>
      </c>
      <c r="B396" s="31">
        <v>1244</v>
      </c>
      <c r="C396" s="31">
        <v>70</v>
      </c>
      <c r="D396" s="31">
        <v>1001</v>
      </c>
      <c r="E396" s="31">
        <v>168</v>
      </c>
      <c r="F396" s="31">
        <v>5</v>
      </c>
      <c r="G396" s="31">
        <v>5.6497175141242897</v>
      </c>
      <c r="H396" s="31">
        <v>80.790960451977398</v>
      </c>
      <c r="I396" s="31">
        <v>13.559322033898299</v>
      </c>
    </row>
    <row r="397" spans="1:9" x14ac:dyDescent="0.25">
      <c r="A397" t="s">
        <v>781</v>
      </c>
      <c r="B397" s="31">
        <v>3607</v>
      </c>
      <c r="C397" s="31">
        <v>214</v>
      </c>
      <c r="D397" s="31">
        <v>2910</v>
      </c>
      <c r="E397" s="31">
        <v>468</v>
      </c>
      <c r="F397" s="31">
        <v>15</v>
      </c>
      <c r="G397" s="31">
        <v>5.9576837416480997</v>
      </c>
      <c r="H397" s="31">
        <v>81.013363028953194</v>
      </c>
      <c r="I397" s="31">
        <v>13.028953229398599</v>
      </c>
    </row>
    <row r="398" spans="1:9" x14ac:dyDescent="0.25">
      <c r="A398" t="s">
        <v>782</v>
      </c>
      <c r="B398" s="31">
        <v>188</v>
      </c>
      <c r="C398" s="31">
        <v>11</v>
      </c>
      <c r="D398" s="31">
        <v>151</v>
      </c>
      <c r="E398" s="31">
        <v>26</v>
      </c>
      <c r="F398" s="31" t="s">
        <v>1091</v>
      </c>
      <c r="G398" s="31">
        <v>5.8510638297872299</v>
      </c>
      <c r="H398" s="31">
        <v>80.319148936170194</v>
      </c>
      <c r="I398" s="31">
        <v>13.829787234042501</v>
      </c>
    </row>
    <row r="399" spans="1:9" x14ac:dyDescent="0.25">
      <c r="A399" t="s">
        <v>783</v>
      </c>
      <c r="B399" s="31">
        <v>1288</v>
      </c>
      <c r="C399" s="31">
        <v>80</v>
      </c>
      <c r="D399" s="31">
        <v>1007</v>
      </c>
      <c r="E399" s="31">
        <v>201</v>
      </c>
      <c r="F399" s="31" t="s">
        <v>1091</v>
      </c>
      <c r="G399" s="31">
        <v>6.2111801242236</v>
      </c>
      <c r="H399" s="31">
        <v>78.183229813664596</v>
      </c>
      <c r="I399" s="31">
        <v>15.6055900621118</v>
      </c>
    </row>
    <row r="400" spans="1:9" x14ac:dyDescent="0.25">
      <c r="A400" t="s">
        <v>784</v>
      </c>
      <c r="B400" s="31">
        <v>1764</v>
      </c>
      <c r="C400" s="31">
        <v>82</v>
      </c>
      <c r="D400" s="31">
        <v>1419</v>
      </c>
      <c r="E400" s="31">
        <v>243</v>
      </c>
      <c r="F400" s="31">
        <v>20</v>
      </c>
      <c r="G400" s="31">
        <v>4.7018348623853203</v>
      </c>
      <c r="H400" s="31">
        <v>81.364678899082506</v>
      </c>
      <c r="I400" s="31">
        <v>13.933486238532099</v>
      </c>
    </row>
    <row r="401" spans="1:9" x14ac:dyDescent="0.25">
      <c r="A401" t="s">
        <v>785</v>
      </c>
      <c r="B401" s="31">
        <v>967</v>
      </c>
      <c r="C401" s="31">
        <v>54</v>
      </c>
      <c r="D401" s="31">
        <v>784</v>
      </c>
      <c r="E401" s="31">
        <v>128</v>
      </c>
      <c r="F401" s="31">
        <v>1</v>
      </c>
      <c r="G401" s="31">
        <v>5.5900621118012399</v>
      </c>
      <c r="H401" s="31">
        <v>81.159420289855007</v>
      </c>
      <c r="I401" s="31">
        <v>13.250517598343601</v>
      </c>
    </row>
    <row r="402" spans="1:9" x14ac:dyDescent="0.25">
      <c r="A402" t="s">
        <v>786</v>
      </c>
      <c r="B402" s="31">
        <v>217</v>
      </c>
      <c r="C402" s="31">
        <v>8</v>
      </c>
      <c r="D402" s="31">
        <v>172</v>
      </c>
      <c r="E402" s="31">
        <v>36</v>
      </c>
      <c r="F402" s="31">
        <v>1</v>
      </c>
      <c r="G402" s="31">
        <v>3.7037037037037002</v>
      </c>
      <c r="H402" s="31">
        <v>79.629629629629605</v>
      </c>
      <c r="I402" s="31">
        <v>16.6666666666666</v>
      </c>
    </row>
    <row r="403" spans="1:9" x14ac:dyDescent="0.25">
      <c r="A403" t="s">
        <v>787</v>
      </c>
      <c r="B403" s="31">
        <v>992</v>
      </c>
      <c r="C403" s="31">
        <v>60</v>
      </c>
      <c r="D403" s="31">
        <v>768</v>
      </c>
      <c r="E403" s="31">
        <v>163</v>
      </c>
      <c r="F403" s="31">
        <v>1</v>
      </c>
      <c r="G403" s="31">
        <v>6.05449041372351</v>
      </c>
      <c r="H403" s="31">
        <v>77.4974772956609</v>
      </c>
      <c r="I403" s="31">
        <v>16.448032290615501</v>
      </c>
    </row>
    <row r="404" spans="1:9" x14ac:dyDescent="0.25">
      <c r="A404" t="s">
        <v>788</v>
      </c>
      <c r="B404" s="31">
        <v>3149</v>
      </c>
      <c r="C404" s="31">
        <v>175</v>
      </c>
      <c r="D404" s="31">
        <v>2536</v>
      </c>
      <c r="E404" s="31">
        <v>425</v>
      </c>
      <c r="F404" s="31">
        <v>13</v>
      </c>
      <c r="G404" s="31">
        <v>5.5803571428571397</v>
      </c>
      <c r="H404" s="31">
        <v>80.867346938775498</v>
      </c>
      <c r="I404" s="31">
        <v>13.5522959183673</v>
      </c>
    </row>
    <row r="405" spans="1:9" x14ac:dyDescent="0.25">
      <c r="A405" t="s">
        <v>789</v>
      </c>
      <c r="B405" s="31">
        <v>818</v>
      </c>
      <c r="C405" s="31">
        <v>49</v>
      </c>
      <c r="D405" s="31">
        <v>665</v>
      </c>
      <c r="E405" s="31">
        <v>104</v>
      </c>
      <c r="F405" s="31" t="s">
        <v>1091</v>
      </c>
      <c r="G405" s="31">
        <v>5.9902200488997499</v>
      </c>
      <c r="H405" s="31">
        <v>81.295843520782398</v>
      </c>
      <c r="I405" s="31">
        <v>12.7139364303178</v>
      </c>
    </row>
    <row r="406" spans="1:9" x14ac:dyDescent="0.25">
      <c r="A406" t="s">
        <v>790</v>
      </c>
      <c r="B406" s="31">
        <v>905</v>
      </c>
      <c r="C406" s="31">
        <v>53</v>
      </c>
      <c r="D406" s="31">
        <v>727</v>
      </c>
      <c r="E406" s="31">
        <v>108</v>
      </c>
      <c r="F406" s="31">
        <v>17</v>
      </c>
      <c r="G406" s="31">
        <v>5.9684684684684601</v>
      </c>
      <c r="H406" s="31">
        <v>81.869369369369295</v>
      </c>
      <c r="I406" s="31">
        <v>12.162162162162099</v>
      </c>
    </row>
    <row r="407" spans="1:9" x14ac:dyDescent="0.25">
      <c r="A407" t="s">
        <v>791</v>
      </c>
      <c r="B407" s="31">
        <v>1951</v>
      </c>
      <c r="C407" s="31">
        <v>115</v>
      </c>
      <c r="D407" s="31">
        <v>1551</v>
      </c>
      <c r="E407" s="31">
        <v>276</v>
      </c>
      <c r="F407" s="31">
        <v>9</v>
      </c>
      <c r="G407" s="31">
        <v>5.92173017507724</v>
      </c>
      <c r="H407" s="31">
        <v>79.866117404737295</v>
      </c>
      <c r="I407" s="31">
        <v>14.2121524201853</v>
      </c>
    </row>
    <row r="408" spans="1:9" x14ac:dyDescent="0.25">
      <c r="A408" t="s">
        <v>404</v>
      </c>
      <c r="B408" s="31">
        <v>136</v>
      </c>
      <c r="C408" s="31">
        <v>3</v>
      </c>
      <c r="D408" s="31">
        <v>101</v>
      </c>
      <c r="E408" s="31">
        <v>29</v>
      </c>
      <c r="F408" s="31">
        <v>3</v>
      </c>
      <c r="G408" s="31">
        <v>2.2556390977443601</v>
      </c>
      <c r="H408" s="31">
        <v>75.939849624060102</v>
      </c>
      <c r="I408" s="31">
        <v>21.804511278195399</v>
      </c>
    </row>
    <row r="409" spans="1:9" x14ac:dyDescent="0.25">
      <c r="A409" t="s">
        <v>287</v>
      </c>
      <c r="B409" s="31">
        <v>54572</v>
      </c>
      <c r="C409" s="31">
        <v>3223</v>
      </c>
      <c r="D409" s="31">
        <v>43718</v>
      </c>
      <c r="E409" s="31">
        <v>7272</v>
      </c>
      <c r="F409" s="31">
        <v>359</v>
      </c>
      <c r="G409" s="31">
        <v>5.9450685259992904</v>
      </c>
      <c r="H409" s="31">
        <v>80.641174626012202</v>
      </c>
      <c r="I409" s="31">
        <v>13.413756847988401</v>
      </c>
    </row>
    <row r="410" spans="1:9" x14ac:dyDescent="0.25">
      <c r="A410" t="s">
        <v>792</v>
      </c>
      <c r="B410" s="31">
        <v>2618</v>
      </c>
      <c r="C410" s="31">
        <v>145</v>
      </c>
      <c r="D410" s="31">
        <v>2149</v>
      </c>
      <c r="E410" s="31">
        <v>322</v>
      </c>
      <c r="F410" s="31">
        <v>2</v>
      </c>
      <c r="G410" s="31">
        <v>5.5428134556574902</v>
      </c>
      <c r="H410" s="31">
        <v>82.148318042813401</v>
      </c>
      <c r="I410" s="31">
        <v>12.308868501529</v>
      </c>
    </row>
    <row r="411" spans="1:9" x14ac:dyDescent="0.25">
      <c r="A411" t="s">
        <v>793</v>
      </c>
      <c r="B411" s="31">
        <v>2623</v>
      </c>
      <c r="C411" s="31">
        <v>119</v>
      </c>
      <c r="D411" s="31">
        <v>2114</v>
      </c>
      <c r="E411" s="31">
        <v>383</v>
      </c>
      <c r="F411" s="31">
        <v>7</v>
      </c>
      <c r="G411" s="31">
        <v>4.5489296636085603</v>
      </c>
      <c r="H411" s="31">
        <v>80.810397553516793</v>
      </c>
      <c r="I411" s="31">
        <v>14.640672782874599</v>
      </c>
    </row>
    <row r="412" spans="1:9" x14ac:dyDescent="0.25">
      <c r="A412" t="s">
        <v>794</v>
      </c>
      <c r="B412" s="31">
        <v>982</v>
      </c>
      <c r="C412" s="31">
        <v>40</v>
      </c>
      <c r="D412" s="31">
        <v>767</v>
      </c>
      <c r="E412" s="31">
        <v>175</v>
      </c>
      <c r="F412" s="31" t="s">
        <v>1091</v>
      </c>
      <c r="G412" s="31">
        <v>4.0733197556008101</v>
      </c>
      <c r="H412" s="31">
        <v>78.105906313645605</v>
      </c>
      <c r="I412" s="31">
        <v>17.8207739307535</v>
      </c>
    </row>
    <row r="413" spans="1:9" x14ac:dyDescent="0.25">
      <c r="A413" t="s">
        <v>795</v>
      </c>
      <c r="B413" s="31">
        <v>690</v>
      </c>
      <c r="C413" s="31">
        <v>34</v>
      </c>
      <c r="D413" s="31">
        <v>548</v>
      </c>
      <c r="E413" s="31">
        <v>84</v>
      </c>
      <c r="F413" s="31">
        <v>24</v>
      </c>
      <c r="G413" s="31">
        <v>5.1051051051050997</v>
      </c>
      <c r="H413" s="31">
        <v>82.282282282282196</v>
      </c>
      <c r="I413" s="31">
        <v>12.612612612612599</v>
      </c>
    </row>
    <row r="414" spans="1:9" x14ac:dyDescent="0.25">
      <c r="A414" t="s">
        <v>796</v>
      </c>
      <c r="B414" s="31">
        <v>5176</v>
      </c>
      <c r="C414" s="31">
        <v>305</v>
      </c>
      <c r="D414" s="31">
        <v>4188</v>
      </c>
      <c r="E414" s="31">
        <v>664</v>
      </c>
      <c r="F414" s="31">
        <v>19</v>
      </c>
      <c r="G414" s="31">
        <v>5.9142912546053896</v>
      </c>
      <c r="H414" s="31">
        <v>81.210005817335599</v>
      </c>
      <c r="I414" s="31">
        <v>12.875702928058899</v>
      </c>
    </row>
    <row r="415" spans="1:9" x14ac:dyDescent="0.25">
      <c r="A415" t="s">
        <v>797</v>
      </c>
      <c r="B415" s="31">
        <v>518</v>
      </c>
      <c r="C415" s="31">
        <v>39</v>
      </c>
      <c r="D415" s="31">
        <v>414</v>
      </c>
      <c r="E415" s="31">
        <v>65</v>
      </c>
      <c r="F415" s="31" t="s">
        <v>1091</v>
      </c>
      <c r="G415" s="31">
        <v>7.5289575289575197</v>
      </c>
      <c r="H415" s="31">
        <v>79.922779922779895</v>
      </c>
      <c r="I415" s="31">
        <v>12.5482625482625</v>
      </c>
    </row>
    <row r="416" spans="1:9" x14ac:dyDescent="0.25">
      <c r="A416" t="s">
        <v>798</v>
      </c>
      <c r="B416" s="31">
        <v>1247</v>
      </c>
      <c r="C416" s="31">
        <v>83</v>
      </c>
      <c r="D416" s="31">
        <v>983</v>
      </c>
      <c r="E416" s="31">
        <v>179</v>
      </c>
      <c r="F416" s="31">
        <v>2</v>
      </c>
      <c r="G416" s="31">
        <v>6.6666666666666599</v>
      </c>
      <c r="H416" s="31">
        <v>78.9558232931726</v>
      </c>
      <c r="I416" s="31">
        <v>14.377510040160599</v>
      </c>
    </row>
    <row r="417" spans="1:9" x14ac:dyDescent="0.25">
      <c r="A417" t="s">
        <v>799</v>
      </c>
      <c r="B417" s="31">
        <v>1585</v>
      </c>
      <c r="C417" s="31">
        <v>106</v>
      </c>
      <c r="D417" s="31">
        <v>1290</v>
      </c>
      <c r="E417" s="31">
        <v>187</v>
      </c>
      <c r="F417" s="31">
        <v>2</v>
      </c>
      <c r="G417" s="31">
        <v>6.6961465571699303</v>
      </c>
      <c r="H417" s="31">
        <v>81.490840176879303</v>
      </c>
      <c r="I417" s="31">
        <v>11.813013265950699</v>
      </c>
    </row>
    <row r="418" spans="1:9" x14ac:dyDescent="0.25">
      <c r="A418" t="s">
        <v>800</v>
      </c>
      <c r="B418" s="31">
        <v>1229</v>
      </c>
      <c r="C418" s="31">
        <v>66</v>
      </c>
      <c r="D418" s="31">
        <v>1018</v>
      </c>
      <c r="E418" s="31">
        <v>139</v>
      </c>
      <c r="F418" s="31">
        <v>6</v>
      </c>
      <c r="G418" s="31">
        <v>5.3965658217497898</v>
      </c>
      <c r="H418" s="31">
        <v>83.237939493049794</v>
      </c>
      <c r="I418" s="31">
        <v>11.3654946852003</v>
      </c>
    </row>
    <row r="419" spans="1:9" x14ac:dyDescent="0.25">
      <c r="A419" t="s">
        <v>801</v>
      </c>
      <c r="B419" s="31">
        <v>981</v>
      </c>
      <c r="C419" s="31">
        <v>51</v>
      </c>
      <c r="D419" s="31">
        <v>748</v>
      </c>
      <c r="E419" s="31">
        <v>131</v>
      </c>
      <c r="F419" s="31">
        <v>51</v>
      </c>
      <c r="G419" s="31">
        <v>5.4838709677419297</v>
      </c>
      <c r="H419" s="31">
        <v>80.430107526881699</v>
      </c>
      <c r="I419" s="31">
        <v>14.0860215053763</v>
      </c>
    </row>
    <row r="420" spans="1:9" x14ac:dyDescent="0.25">
      <c r="A420" t="s">
        <v>802</v>
      </c>
      <c r="B420" s="31">
        <v>1007</v>
      </c>
      <c r="C420" s="31">
        <v>50</v>
      </c>
      <c r="D420" s="31">
        <v>802</v>
      </c>
      <c r="E420" s="31">
        <v>152</v>
      </c>
      <c r="F420" s="31">
        <v>3</v>
      </c>
      <c r="G420" s="31">
        <v>4.9800796812749004</v>
      </c>
      <c r="H420" s="31">
        <v>79.880478087649394</v>
      </c>
      <c r="I420" s="31">
        <v>15.1394422310756</v>
      </c>
    </row>
    <row r="421" spans="1:9" x14ac:dyDescent="0.25">
      <c r="A421" t="s">
        <v>803</v>
      </c>
      <c r="B421" s="31">
        <v>857</v>
      </c>
      <c r="C421" s="31">
        <v>42</v>
      </c>
      <c r="D421" s="31">
        <v>706</v>
      </c>
      <c r="E421" s="31">
        <v>105</v>
      </c>
      <c r="F421" s="31">
        <v>4</v>
      </c>
      <c r="G421" s="31">
        <v>4.9237983587338796</v>
      </c>
      <c r="H421" s="31">
        <v>82.766705744431405</v>
      </c>
      <c r="I421" s="31">
        <v>12.309495896834701</v>
      </c>
    </row>
    <row r="422" spans="1:9" x14ac:dyDescent="0.25">
      <c r="A422" t="s">
        <v>804</v>
      </c>
      <c r="B422" s="31">
        <v>1568</v>
      </c>
      <c r="C422" s="31">
        <v>102</v>
      </c>
      <c r="D422" s="31">
        <v>1301</v>
      </c>
      <c r="E422" s="31">
        <v>163</v>
      </c>
      <c r="F422" s="31">
        <v>2</v>
      </c>
      <c r="G422" s="31">
        <v>6.5134099616858201</v>
      </c>
      <c r="H422" s="31">
        <v>83.077905491698601</v>
      </c>
      <c r="I422" s="31">
        <v>10.4086845466155</v>
      </c>
    </row>
    <row r="423" spans="1:9" x14ac:dyDescent="0.25">
      <c r="A423" t="s">
        <v>805</v>
      </c>
      <c r="B423" s="31">
        <v>3644</v>
      </c>
      <c r="C423" s="31">
        <v>240</v>
      </c>
      <c r="D423" s="31">
        <v>2870</v>
      </c>
      <c r="E423" s="31">
        <v>474</v>
      </c>
      <c r="F423" s="31">
        <v>60</v>
      </c>
      <c r="G423" s="31">
        <v>6.6964285714285703</v>
      </c>
      <c r="H423" s="31">
        <v>80.078125</v>
      </c>
      <c r="I423" s="31">
        <v>13.2254464285714</v>
      </c>
    </row>
    <row r="424" spans="1:9" x14ac:dyDescent="0.25">
      <c r="A424" t="s">
        <v>806</v>
      </c>
      <c r="B424" s="31">
        <v>6886</v>
      </c>
      <c r="C424" s="31">
        <v>496</v>
      </c>
      <c r="D424" s="31">
        <v>5366</v>
      </c>
      <c r="E424" s="31">
        <v>794</v>
      </c>
      <c r="F424" s="31">
        <v>230</v>
      </c>
      <c r="G424" s="31">
        <v>7.4519230769230704</v>
      </c>
      <c r="H424" s="31">
        <v>80.618990384615302</v>
      </c>
      <c r="I424" s="31">
        <v>11.929086538461499</v>
      </c>
    </row>
    <row r="425" spans="1:9" x14ac:dyDescent="0.25">
      <c r="A425" t="s">
        <v>807</v>
      </c>
      <c r="B425" s="31">
        <v>2095</v>
      </c>
      <c r="C425" s="31">
        <v>97</v>
      </c>
      <c r="D425" s="31">
        <v>1676</v>
      </c>
      <c r="E425" s="31">
        <v>314</v>
      </c>
      <c r="F425" s="31">
        <v>8</v>
      </c>
      <c r="G425" s="31">
        <v>4.6478198370867201</v>
      </c>
      <c r="H425" s="31">
        <v>80.306660277910794</v>
      </c>
      <c r="I425" s="31">
        <v>15.0455198850023</v>
      </c>
    </row>
    <row r="426" spans="1:9" x14ac:dyDescent="0.25">
      <c r="A426" t="s">
        <v>808</v>
      </c>
      <c r="B426" s="31">
        <v>675</v>
      </c>
      <c r="C426" s="31">
        <v>33</v>
      </c>
      <c r="D426" s="31">
        <v>570</v>
      </c>
      <c r="E426" s="31">
        <v>64</v>
      </c>
      <c r="F426" s="31">
        <v>8</v>
      </c>
      <c r="G426" s="31">
        <v>4.9475262368815596</v>
      </c>
      <c r="H426" s="31">
        <v>85.457271364317805</v>
      </c>
      <c r="I426" s="31">
        <v>9.5952023988006001</v>
      </c>
    </row>
    <row r="427" spans="1:9" x14ac:dyDescent="0.25">
      <c r="A427" t="s">
        <v>809</v>
      </c>
      <c r="B427" s="31">
        <v>1064</v>
      </c>
      <c r="C427" s="31">
        <v>51</v>
      </c>
      <c r="D427" s="31">
        <v>845</v>
      </c>
      <c r="E427" s="31">
        <v>163</v>
      </c>
      <c r="F427" s="31">
        <v>5</v>
      </c>
      <c r="G427" s="31">
        <v>4.8158640226628799</v>
      </c>
      <c r="H427" s="31">
        <v>79.792256846081202</v>
      </c>
      <c r="I427" s="31">
        <v>15.3918791312559</v>
      </c>
    </row>
    <row r="428" spans="1:9" x14ac:dyDescent="0.25">
      <c r="A428" t="s">
        <v>810</v>
      </c>
      <c r="B428" s="31">
        <v>901</v>
      </c>
      <c r="C428" s="31">
        <v>41</v>
      </c>
      <c r="D428" s="31">
        <v>730</v>
      </c>
      <c r="E428" s="31">
        <v>130</v>
      </c>
      <c r="F428" s="31" t="s">
        <v>1091</v>
      </c>
      <c r="G428" s="31">
        <v>4.5504994450610399</v>
      </c>
      <c r="H428" s="31">
        <v>81.021087680355095</v>
      </c>
      <c r="I428" s="31">
        <v>14.428412874583699</v>
      </c>
    </row>
    <row r="429" spans="1:9" x14ac:dyDescent="0.25">
      <c r="A429" t="s">
        <v>811</v>
      </c>
      <c r="B429" s="31">
        <v>234</v>
      </c>
      <c r="C429" s="31">
        <v>12</v>
      </c>
      <c r="D429" s="31">
        <v>187</v>
      </c>
      <c r="E429" s="31">
        <v>34</v>
      </c>
      <c r="F429" s="31">
        <v>1</v>
      </c>
      <c r="G429" s="31">
        <v>5.1502145922746703</v>
      </c>
      <c r="H429" s="31">
        <v>80.257510729613699</v>
      </c>
      <c r="I429" s="31">
        <v>14.592274678111499</v>
      </c>
    </row>
    <row r="430" spans="1:9" x14ac:dyDescent="0.25">
      <c r="A430" t="s">
        <v>812</v>
      </c>
      <c r="B430" s="31">
        <v>1193</v>
      </c>
      <c r="C430" s="31">
        <v>77</v>
      </c>
      <c r="D430" s="31">
        <v>973</v>
      </c>
      <c r="E430" s="31">
        <v>143</v>
      </c>
      <c r="F430" s="31" t="s">
        <v>1091</v>
      </c>
      <c r="G430" s="31">
        <v>6.45431684828164</v>
      </c>
      <c r="H430" s="31">
        <v>81.559094719195301</v>
      </c>
      <c r="I430" s="31">
        <v>11.986588432523</v>
      </c>
    </row>
    <row r="431" spans="1:9" x14ac:dyDescent="0.25">
      <c r="A431" t="s">
        <v>813</v>
      </c>
      <c r="B431" s="31">
        <v>3471</v>
      </c>
      <c r="C431" s="31">
        <v>200</v>
      </c>
      <c r="D431" s="31">
        <v>2752</v>
      </c>
      <c r="E431" s="31">
        <v>455</v>
      </c>
      <c r="F431" s="31">
        <v>64</v>
      </c>
      <c r="G431" s="31">
        <v>5.8702670971529196</v>
      </c>
      <c r="H431" s="31">
        <v>80.774875256824103</v>
      </c>
      <c r="I431" s="31">
        <v>13.354857646022801</v>
      </c>
    </row>
    <row r="432" spans="1:9" x14ac:dyDescent="0.25">
      <c r="A432" t="s">
        <v>814</v>
      </c>
      <c r="B432" s="31">
        <v>178</v>
      </c>
      <c r="C432" s="31">
        <v>8</v>
      </c>
      <c r="D432" s="31">
        <v>149</v>
      </c>
      <c r="E432" s="31">
        <v>21</v>
      </c>
      <c r="F432" s="31" t="s">
        <v>1091</v>
      </c>
      <c r="G432" s="31">
        <v>4.4943820224719104</v>
      </c>
      <c r="H432" s="31">
        <v>83.7078651685393</v>
      </c>
      <c r="I432" s="31">
        <v>11.797752808988699</v>
      </c>
    </row>
    <row r="433" spans="1:9" x14ac:dyDescent="0.25">
      <c r="A433" t="s">
        <v>815</v>
      </c>
      <c r="B433" s="31">
        <v>1314</v>
      </c>
      <c r="C433" s="31">
        <v>77</v>
      </c>
      <c r="D433" s="31">
        <v>1034</v>
      </c>
      <c r="E433" s="31">
        <v>202</v>
      </c>
      <c r="F433" s="31">
        <v>1</v>
      </c>
      <c r="G433" s="31">
        <v>5.8644325971058597</v>
      </c>
      <c r="H433" s="31">
        <v>78.750952018278696</v>
      </c>
      <c r="I433" s="31">
        <v>15.3846153846153</v>
      </c>
    </row>
    <row r="434" spans="1:9" x14ac:dyDescent="0.25">
      <c r="A434" t="s">
        <v>816</v>
      </c>
      <c r="B434" s="31">
        <v>1714</v>
      </c>
      <c r="C434" s="31">
        <v>84</v>
      </c>
      <c r="D434" s="31">
        <v>1338</v>
      </c>
      <c r="E434" s="31">
        <v>267</v>
      </c>
      <c r="F434" s="31">
        <v>25</v>
      </c>
      <c r="G434" s="31">
        <v>4.9733570159857896</v>
      </c>
      <c r="H434" s="31">
        <v>79.218472468916502</v>
      </c>
      <c r="I434" s="31">
        <v>15.808170515097601</v>
      </c>
    </row>
    <row r="435" spans="1:9" x14ac:dyDescent="0.25">
      <c r="A435" t="s">
        <v>817</v>
      </c>
      <c r="B435" s="31">
        <v>910</v>
      </c>
      <c r="C435" s="31">
        <v>43</v>
      </c>
      <c r="D435" s="31">
        <v>747</v>
      </c>
      <c r="E435" s="31">
        <v>119</v>
      </c>
      <c r="F435" s="31">
        <v>1</v>
      </c>
      <c r="G435" s="31">
        <v>4.7304730473047298</v>
      </c>
      <c r="H435" s="31">
        <v>82.178217821782098</v>
      </c>
      <c r="I435" s="31">
        <v>13.091309130913</v>
      </c>
    </row>
    <row r="436" spans="1:9" x14ac:dyDescent="0.25">
      <c r="A436" t="s">
        <v>818</v>
      </c>
      <c r="B436" s="31">
        <v>256</v>
      </c>
      <c r="C436" s="31">
        <v>11</v>
      </c>
      <c r="D436" s="31">
        <v>201</v>
      </c>
      <c r="E436" s="31">
        <v>44</v>
      </c>
      <c r="F436" s="31" t="s">
        <v>1091</v>
      </c>
      <c r="G436" s="31">
        <v>4.296875</v>
      </c>
      <c r="H436" s="31">
        <v>78.515625</v>
      </c>
      <c r="I436" s="31">
        <v>17.1875</v>
      </c>
    </row>
    <row r="437" spans="1:9" x14ac:dyDescent="0.25">
      <c r="A437" t="s">
        <v>819</v>
      </c>
      <c r="B437" s="31">
        <v>964</v>
      </c>
      <c r="C437" s="31">
        <v>46</v>
      </c>
      <c r="D437" s="31">
        <v>755</v>
      </c>
      <c r="E437" s="31">
        <v>162</v>
      </c>
      <c r="F437" s="31">
        <v>1</v>
      </c>
      <c r="G437" s="31">
        <v>4.7767393561785996</v>
      </c>
      <c r="H437" s="31">
        <v>78.400830737279307</v>
      </c>
      <c r="I437" s="31">
        <v>16.822429906541998</v>
      </c>
    </row>
    <row r="438" spans="1:9" x14ac:dyDescent="0.25">
      <c r="A438" t="s">
        <v>820</v>
      </c>
      <c r="B438" s="31">
        <v>3260</v>
      </c>
      <c r="C438" s="31">
        <v>161</v>
      </c>
      <c r="D438" s="31">
        <v>2593</v>
      </c>
      <c r="E438" s="31">
        <v>450</v>
      </c>
      <c r="F438" s="31">
        <v>56</v>
      </c>
      <c r="G438" s="31">
        <v>5.0249687890137302</v>
      </c>
      <c r="H438" s="31">
        <v>80.9300873907615</v>
      </c>
      <c r="I438" s="31">
        <v>14.044943820224701</v>
      </c>
    </row>
    <row r="439" spans="1:9" x14ac:dyDescent="0.25">
      <c r="A439" t="s">
        <v>821</v>
      </c>
      <c r="B439" s="31">
        <v>814</v>
      </c>
      <c r="C439" s="31">
        <v>46</v>
      </c>
      <c r="D439" s="31">
        <v>669</v>
      </c>
      <c r="E439" s="31">
        <v>97</v>
      </c>
      <c r="F439" s="31">
        <v>2</v>
      </c>
      <c r="G439" s="31">
        <v>5.6650246305418701</v>
      </c>
      <c r="H439" s="31">
        <v>82.389162561576299</v>
      </c>
      <c r="I439" s="31">
        <v>11.945812807881699</v>
      </c>
    </row>
    <row r="440" spans="1:9" x14ac:dyDescent="0.25">
      <c r="A440" t="s">
        <v>822</v>
      </c>
      <c r="B440" s="31">
        <v>919</v>
      </c>
      <c r="C440" s="31">
        <v>70</v>
      </c>
      <c r="D440" s="31">
        <v>730</v>
      </c>
      <c r="E440" s="31">
        <v>111</v>
      </c>
      <c r="F440" s="31">
        <v>8</v>
      </c>
      <c r="G440" s="31">
        <v>7.6838638858397301</v>
      </c>
      <c r="H440" s="31">
        <v>80.131723380900098</v>
      </c>
      <c r="I440" s="31">
        <v>12.1844127332601</v>
      </c>
    </row>
    <row r="441" spans="1:9" x14ac:dyDescent="0.25">
      <c r="A441" t="s">
        <v>823</v>
      </c>
      <c r="B441" s="31">
        <v>1946</v>
      </c>
      <c r="C441" s="31">
        <v>124</v>
      </c>
      <c r="D441" s="31">
        <v>1529</v>
      </c>
      <c r="E441" s="31">
        <v>268</v>
      </c>
      <c r="F441" s="31">
        <v>25</v>
      </c>
      <c r="G441" s="31">
        <v>6.4549713690786001</v>
      </c>
      <c r="H441" s="31">
        <v>79.593961478396594</v>
      </c>
      <c r="I441" s="31">
        <v>13.951067152524701</v>
      </c>
    </row>
    <row r="442" spans="1:9" x14ac:dyDescent="0.25">
      <c r="A442" t="s">
        <v>405</v>
      </c>
      <c r="B442" s="31">
        <v>125</v>
      </c>
      <c r="C442" s="31">
        <v>5</v>
      </c>
      <c r="D442" s="31">
        <v>105</v>
      </c>
      <c r="E442" s="31">
        <v>14</v>
      </c>
      <c r="F442" s="31">
        <v>1</v>
      </c>
      <c r="G442" s="31">
        <v>4.0322580645161201</v>
      </c>
      <c r="H442" s="31">
        <v>84.677419354838705</v>
      </c>
      <c r="I442" s="31">
        <v>11.2903225806451</v>
      </c>
    </row>
    <row r="443" spans="1:9" x14ac:dyDescent="0.25">
      <c r="A443" t="s">
        <v>302</v>
      </c>
      <c r="B443" s="31">
        <v>53644</v>
      </c>
      <c r="C443" s="31">
        <v>3104</v>
      </c>
      <c r="D443" s="31">
        <v>42847</v>
      </c>
      <c r="E443" s="31">
        <v>7075</v>
      </c>
      <c r="F443" s="31">
        <v>618</v>
      </c>
      <c r="G443" s="31">
        <v>5.8537321314072299</v>
      </c>
      <c r="H443" s="31">
        <v>80.803756647682206</v>
      </c>
      <c r="I443" s="31">
        <v>13.342511220910399</v>
      </c>
    </row>
    <row r="444" spans="1:9" x14ac:dyDescent="0.25">
      <c r="A444" t="s">
        <v>824</v>
      </c>
      <c r="B444" s="31">
        <v>2526</v>
      </c>
      <c r="C444" s="31">
        <v>130</v>
      </c>
      <c r="D444" s="31">
        <v>2061</v>
      </c>
      <c r="E444" s="31">
        <v>328</v>
      </c>
      <c r="F444" s="31">
        <v>7</v>
      </c>
      <c r="G444" s="31">
        <v>5.1607780865422699</v>
      </c>
      <c r="H444" s="31">
        <v>81.818181818181799</v>
      </c>
      <c r="I444" s="31">
        <v>13.0210400952759</v>
      </c>
    </row>
    <row r="445" spans="1:9" x14ac:dyDescent="0.25">
      <c r="A445" t="s">
        <v>825</v>
      </c>
      <c r="B445" s="31">
        <v>2514</v>
      </c>
      <c r="C445" s="31">
        <v>104</v>
      </c>
      <c r="D445" s="31">
        <v>2057</v>
      </c>
      <c r="E445" s="31">
        <v>344</v>
      </c>
      <c r="F445" s="31">
        <v>9</v>
      </c>
      <c r="G445" s="31">
        <v>4.1516966067864196</v>
      </c>
      <c r="H445" s="31">
        <v>82.115768463073806</v>
      </c>
      <c r="I445" s="31">
        <v>13.7325349301397</v>
      </c>
    </row>
    <row r="446" spans="1:9" x14ac:dyDescent="0.25">
      <c r="A446" t="s">
        <v>826</v>
      </c>
      <c r="B446" s="31">
        <v>1006</v>
      </c>
      <c r="C446" s="31">
        <v>46</v>
      </c>
      <c r="D446" s="31">
        <v>804</v>
      </c>
      <c r="E446" s="31">
        <v>156</v>
      </c>
      <c r="F446" s="31" t="s">
        <v>1091</v>
      </c>
      <c r="G446" s="31">
        <v>4.5725646123260404</v>
      </c>
      <c r="H446" s="31">
        <v>79.920477137176903</v>
      </c>
      <c r="I446" s="31">
        <v>15.506958250497</v>
      </c>
    </row>
    <row r="447" spans="1:9" x14ac:dyDescent="0.25">
      <c r="A447" t="s">
        <v>827</v>
      </c>
      <c r="B447" s="31">
        <v>614</v>
      </c>
      <c r="C447" s="31">
        <v>21</v>
      </c>
      <c r="D447" s="31">
        <v>443</v>
      </c>
      <c r="E447" s="31">
        <v>82</v>
      </c>
      <c r="F447" s="31">
        <v>68</v>
      </c>
      <c r="G447" s="31">
        <v>3.84615384615384</v>
      </c>
      <c r="H447" s="31">
        <v>81.135531135531096</v>
      </c>
      <c r="I447" s="31">
        <v>15.018315018315</v>
      </c>
    </row>
    <row r="448" spans="1:9" x14ac:dyDescent="0.25">
      <c r="A448" t="s">
        <v>828</v>
      </c>
      <c r="B448" s="31">
        <v>4955</v>
      </c>
      <c r="C448" s="31">
        <v>273</v>
      </c>
      <c r="D448" s="31">
        <v>4032</v>
      </c>
      <c r="E448" s="31">
        <v>634</v>
      </c>
      <c r="F448" s="31">
        <v>16</v>
      </c>
      <c r="G448" s="31">
        <v>5.5274347033812496</v>
      </c>
      <c r="H448" s="31">
        <v>81.635958696092302</v>
      </c>
      <c r="I448" s="31">
        <v>12.8366066005264</v>
      </c>
    </row>
    <row r="449" spans="1:9" x14ac:dyDescent="0.25">
      <c r="A449" t="s">
        <v>829</v>
      </c>
      <c r="B449" s="31">
        <v>529</v>
      </c>
      <c r="C449" s="31">
        <v>35</v>
      </c>
      <c r="D449" s="31">
        <v>419</v>
      </c>
      <c r="E449" s="31">
        <v>75</v>
      </c>
      <c r="F449" s="31" t="s">
        <v>1091</v>
      </c>
      <c r="G449" s="31">
        <v>6.6162570888468801</v>
      </c>
      <c r="H449" s="31">
        <v>79.206049149338298</v>
      </c>
      <c r="I449" s="31">
        <v>14.1776937618147</v>
      </c>
    </row>
    <row r="450" spans="1:9" x14ac:dyDescent="0.25">
      <c r="A450" t="s">
        <v>830</v>
      </c>
      <c r="B450" s="31">
        <v>1269</v>
      </c>
      <c r="C450" s="31">
        <v>50</v>
      </c>
      <c r="D450" s="31">
        <v>1045</v>
      </c>
      <c r="E450" s="31">
        <v>174</v>
      </c>
      <c r="F450" s="31" t="s">
        <v>1091</v>
      </c>
      <c r="G450" s="31">
        <v>3.9401103230890402</v>
      </c>
      <c r="H450" s="31">
        <v>82.348305752561004</v>
      </c>
      <c r="I450" s="31">
        <v>13.711583924349799</v>
      </c>
    </row>
    <row r="451" spans="1:9" x14ac:dyDescent="0.25">
      <c r="A451" t="s">
        <v>831</v>
      </c>
      <c r="B451" s="31">
        <v>1451</v>
      </c>
      <c r="C451" s="31">
        <v>98</v>
      </c>
      <c r="D451" s="31">
        <v>1153</v>
      </c>
      <c r="E451" s="31">
        <v>198</v>
      </c>
      <c r="F451" s="31">
        <v>2</v>
      </c>
      <c r="G451" s="31">
        <v>6.7632850241545803</v>
      </c>
      <c r="H451" s="31">
        <v>79.572118702553396</v>
      </c>
      <c r="I451" s="31">
        <v>13.664596273291901</v>
      </c>
    </row>
    <row r="452" spans="1:9" x14ac:dyDescent="0.25">
      <c r="A452" t="s">
        <v>832</v>
      </c>
      <c r="B452" s="31">
        <v>1169</v>
      </c>
      <c r="C452" s="31">
        <v>49</v>
      </c>
      <c r="D452" s="31">
        <v>954</v>
      </c>
      <c r="E452" s="31">
        <v>162</v>
      </c>
      <c r="F452" s="31">
        <v>4</v>
      </c>
      <c r="G452" s="31">
        <v>4.2060085836909797</v>
      </c>
      <c r="H452" s="31">
        <v>81.888412017167298</v>
      </c>
      <c r="I452" s="31">
        <v>13.905579399141599</v>
      </c>
    </row>
    <row r="453" spans="1:9" x14ac:dyDescent="0.25">
      <c r="A453" t="s">
        <v>833</v>
      </c>
      <c r="B453" s="31">
        <v>1001</v>
      </c>
      <c r="C453" s="31">
        <v>36</v>
      </c>
      <c r="D453" s="31">
        <v>790</v>
      </c>
      <c r="E453" s="31">
        <v>146</v>
      </c>
      <c r="F453" s="31">
        <v>29</v>
      </c>
      <c r="G453" s="31">
        <v>3.7037037037037002</v>
      </c>
      <c r="H453" s="31">
        <v>81.275720164608998</v>
      </c>
      <c r="I453" s="31">
        <v>15.0205761316872</v>
      </c>
    </row>
    <row r="454" spans="1:9" x14ac:dyDescent="0.25">
      <c r="A454" t="s">
        <v>834</v>
      </c>
      <c r="B454" s="31">
        <v>940</v>
      </c>
      <c r="C454" s="31">
        <v>43</v>
      </c>
      <c r="D454" s="31">
        <v>741</v>
      </c>
      <c r="E454" s="31">
        <v>154</v>
      </c>
      <c r="F454" s="31">
        <v>2</v>
      </c>
      <c r="G454" s="31">
        <v>4.5842217484008501</v>
      </c>
      <c r="H454" s="31">
        <v>78.997867803837906</v>
      </c>
      <c r="I454" s="31">
        <v>16.417910447761098</v>
      </c>
    </row>
    <row r="455" spans="1:9" x14ac:dyDescent="0.25">
      <c r="A455" t="s">
        <v>835</v>
      </c>
      <c r="B455" s="31">
        <v>861</v>
      </c>
      <c r="C455" s="31">
        <v>38</v>
      </c>
      <c r="D455" s="31">
        <v>687</v>
      </c>
      <c r="E455" s="31">
        <v>118</v>
      </c>
      <c r="F455" s="31">
        <v>18</v>
      </c>
      <c r="G455" s="31">
        <v>4.5077105575326204</v>
      </c>
      <c r="H455" s="31">
        <v>81.494661921708101</v>
      </c>
      <c r="I455" s="31">
        <v>13.997627520759099</v>
      </c>
    </row>
    <row r="456" spans="1:9" x14ac:dyDescent="0.25">
      <c r="A456" t="s">
        <v>836</v>
      </c>
      <c r="B456" s="31">
        <v>1499</v>
      </c>
      <c r="C456" s="31">
        <v>100</v>
      </c>
      <c r="D456" s="31">
        <v>1206</v>
      </c>
      <c r="E456" s="31">
        <v>188</v>
      </c>
      <c r="F456" s="31">
        <v>5</v>
      </c>
      <c r="G456" s="31">
        <v>6.6934404283801801</v>
      </c>
      <c r="H456" s="31">
        <v>80.722891566265005</v>
      </c>
      <c r="I456" s="31">
        <v>12.583668005354699</v>
      </c>
    </row>
    <row r="457" spans="1:9" x14ac:dyDescent="0.25">
      <c r="A457" t="s">
        <v>837</v>
      </c>
      <c r="B457" s="31">
        <v>3430</v>
      </c>
      <c r="C457" s="31">
        <v>250</v>
      </c>
      <c r="D457" s="31">
        <v>2721</v>
      </c>
      <c r="E457" s="31">
        <v>453</v>
      </c>
      <c r="F457" s="31">
        <v>6</v>
      </c>
      <c r="G457" s="31">
        <v>7.3014018691588696</v>
      </c>
      <c r="H457" s="31">
        <v>79.468457943925202</v>
      </c>
      <c r="I457" s="31">
        <v>13.230140186915801</v>
      </c>
    </row>
    <row r="458" spans="1:9" x14ac:dyDescent="0.25">
      <c r="A458" t="s">
        <v>838</v>
      </c>
      <c r="B458" s="31">
        <v>6596</v>
      </c>
      <c r="C458" s="31">
        <v>496</v>
      </c>
      <c r="D458" s="31">
        <v>5155</v>
      </c>
      <c r="E458" s="31">
        <v>732</v>
      </c>
      <c r="F458" s="31">
        <v>213</v>
      </c>
      <c r="G458" s="31">
        <v>7.7706407645307802</v>
      </c>
      <c r="H458" s="31">
        <v>80.761397462008404</v>
      </c>
      <c r="I458" s="31">
        <v>11.467961773460701</v>
      </c>
    </row>
    <row r="459" spans="1:9" x14ac:dyDescent="0.25">
      <c r="A459" t="s">
        <v>839</v>
      </c>
      <c r="B459" s="31">
        <v>2034</v>
      </c>
      <c r="C459" s="31">
        <v>75</v>
      </c>
      <c r="D459" s="31">
        <v>1636</v>
      </c>
      <c r="E459" s="31">
        <v>317</v>
      </c>
      <c r="F459" s="31">
        <v>6</v>
      </c>
      <c r="G459" s="31">
        <v>3.6982248520710002</v>
      </c>
      <c r="H459" s="31">
        <v>80.670611439842205</v>
      </c>
      <c r="I459" s="31">
        <v>15.631163708086699</v>
      </c>
    </row>
    <row r="460" spans="1:9" x14ac:dyDescent="0.25">
      <c r="A460" t="s">
        <v>840</v>
      </c>
      <c r="B460" s="31">
        <v>684</v>
      </c>
      <c r="C460" s="31">
        <v>47</v>
      </c>
      <c r="D460" s="31">
        <v>537</v>
      </c>
      <c r="E460" s="31">
        <v>67</v>
      </c>
      <c r="F460" s="31">
        <v>33</v>
      </c>
      <c r="G460" s="31">
        <v>7.2196620583717301</v>
      </c>
      <c r="H460" s="31">
        <v>82.488479262672797</v>
      </c>
      <c r="I460" s="31">
        <v>10.2918586789554</v>
      </c>
    </row>
    <row r="461" spans="1:9" x14ac:dyDescent="0.25">
      <c r="A461" t="s">
        <v>841</v>
      </c>
      <c r="B461" s="31">
        <v>1062</v>
      </c>
      <c r="C461" s="31">
        <v>58</v>
      </c>
      <c r="D461" s="31">
        <v>841</v>
      </c>
      <c r="E461" s="31">
        <v>158</v>
      </c>
      <c r="F461" s="31">
        <v>5</v>
      </c>
      <c r="G461" s="31">
        <v>5.4872280037842902</v>
      </c>
      <c r="H461" s="31">
        <v>79.564806054872193</v>
      </c>
      <c r="I461" s="31">
        <v>14.9479659413434</v>
      </c>
    </row>
    <row r="462" spans="1:9" x14ac:dyDescent="0.25">
      <c r="A462" t="s">
        <v>842</v>
      </c>
      <c r="B462" s="31">
        <v>811</v>
      </c>
      <c r="C462" s="31">
        <v>34</v>
      </c>
      <c r="D462" s="31">
        <v>656</v>
      </c>
      <c r="E462" s="31">
        <v>120</v>
      </c>
      <c r="F462" s="31">
        <v>1</v>
      </c>
      <c r="G462" s="31">
        <v>4.19753086419753</v>
      </c>
      <c r="H462" s="31">
        <v>80.987654320987602</v>
      </c>
      <c r="I462" s="31">
        <v>14.814814814814801</v>
      </c>
    </row>
    <row r="463" spans="1:9" x14ac:dyDescent="0.25">
      <c r="A463" t="s">
        <v>843</v>
      </c>
      <c r="B463" s="31">
        <v>199</v>
      </c>
      <c r="C463" s="31">
        <v>7</v>
      </c>
      <c r="D463" s="31">
        <v>158</v>
      </c>
      <c r="E463" s="31">
        <v>34</v>
      </c>
      <c r="F463" s="31" t="s">
        <v>1091</v>
      </c>
      <c r="G463" s="31">
        <v>3.5175879396984899</v>
      </c>
      <c r="H463" s="31">
        <v>79.396984924623098</v>
      </c>
      <c r="I463" s="31">
        <v>17.085427135678302</v>
      </c>
    </row>
    <row r="464" spans="1:9" x14ac:dyDescent="0.25">
      <c r="A464" t="s">
        <v>844</v>
      </c>
      <c r="B464" s="31">
        <v>1193</v>
      </c>
      <c r="C464" s="31">
        <v>72</v>
      </c>
      <c r="D464" s="31">
        <v>964</v>
      </c>
      <c r="E464" s="31">
        <v>153</v>
      </c>
      <c r="F464" s="31">
        <v>4</v>
      </c>
      <c r="G464" s="31">
        <v>6.0555088309503704</v>
      </c>
      <c r="H464" s="31">
        <v>81.076534903280006</v>
      </c>
      <c r="I464" s="31">
        <v>12.8679562657695</v>
      </c>
    </row>
    <row r="465" spans="1:9" x14ac:dyDescent="0.25">
      <c r="A465" t="s">
        <v>845</v>
      </c>
      <c r="B465" s="31">
        <v>3551</v>
      </c>
      <c r="C465" s="31">
        <v>220</v>
      </c>
      <c r="D465" s="31">
        <v>2815</v>
      </c>
      <c r="E465" s="31">
        <v>467</v>
      </c>
      <c r="F465" s="31">
        <v>49</v>
      </c>
      <c r="G465" s="31">
        <v>6.2821245002855504</v>
      </c>
      <c r="H465" s="31">
        <v>80.382638492290098</v>
      </c>
      <c r="I465" s="31">
        <v>13.335237007424301</v>
      </c>
    </row>
    <row r="466" spans="1:9" x14ac:dyDescent="0.25">
      <c r="A466" t="s">
        <v>846</v>
      </c>
      <c r="B466" s="31">
        <v>169</v>
      </c>
      <c r="C466" s="31">
        <v>7</v>
      </c>
      <c r="D466" s="31">
        <v>128</v>
      </c>
      <c r="E466" s="31">
        <v>34</v>
      </c>
      <c r="F466" s="31" t="s">
        <v>1091</v>
      </c>
      <c r="G466" s="31">
        <v>4.1420118343195202</v>
      </c>
      <c r="H466" s="31">
        <v>75.739644970414204</v>
      </c>
      <c r="I466" s="31">
        <v>20.118343195266199</v>
      </c>
    </row>
    <row r="467" spans="1:9" x14ac:dyDescent="0.25">
      <c r="A467" t="s">
        <v>847</v>
      </c>
      <c r="B467" s="31">
        <v>1191</v>
      </c>
      <c r="C467" s="31">
        <v>77</v>
      </c>
      <c r="D467" s="31">
        <v>956</v>
      </c>
      <c r="E467" s="31">
        <v>156</v>
      </c>
      <c r="F467" s="31">
        <v>2</v>
      </c>
      <c r="G467" s="31">
        <v>6.4760302775441501</v>
      </c>
      <c r="H467" s="31">
        <v>80.403700588730004</v>
      </c>
      <c r="I467" s="31">
        <v>13.120269133725801</v>
      </c>
    </row>
    <row r="468" spans="1:9" x14ac:dyDescent="0.25">
      <c r="A468" t="s">
        <v>848</v>
      </c>
      <c r="B468" s="31">
        <v>1771</v>
      </c>
      <c r="C468" s="31">
        <v>77</v>
      </c>
      <c r="D468" s="31">
        <v>1366</v>
      </c>
      <c r="E468" s="31">
        <v>270</v>
      </c>
      <c r="F468" s="31">
        <v>58</v>
      </c>
      <c r="G468" s="31">
        <v>4.4950379451255102</v>
      </c>
      <c r="H468" s="31">
        <v>79.743140688849905</v>
      </c>
      <c r="I468" s="31">
        <v>15.761821366024501</v>
      </c>
    </row>
    <row r="469" spans="1:9" x14ac:dyDescent="0.25">
      <c r="A469" t="s">
        <v>849</v>
      </c>
      <c r="B469" s="31">
        <v>931</v>
      </c>
      <c r="C469" s="31">
        <v>48</v>
      </c>
      <c r="D469" s="31">
        <v>744</v>
      </c>
      <c r="E469" s="31">
        <v>138</v>
      </c>
      <c r="F469" s="31">
        <v>1</v>
      </c>
      <c r="G469" s="31">
        <v>5.1612903225806397</v>
      </c>
      <c r="H469" s="31">
        <v>80</v>
      </c>
      <c r="I469" s="31">
        <v>14.838709677419301</v>
      </c>
    </row>
    <row r="470" spans="1:9" x14ac:dyDescent="0.25">
      <c r="A470" t="s">
        <v>850</v>
      </c>
      <c r="B470" s="31">
        <v>210</v>
      </c>
      <c r="C470" s="31">
        <v>5</v>
      </c>
      <c r="D470" s="31">
        <v>161</v>
      </c>
      <c r="E470" s="31">
        <v>42</v>
      </c>
      <c r="F470" s="31">
        <v>2</v>
      </c>
      <c r="G470" s="31">
        <v>2.4038461538461502</v>
      </c>
      <c r="H470" s="31">
        <v>77.403846153846104</v>
      </c>
      <c r="I470" s="31">
        <v>20.192307692307601</v>
      </c>
    </row>
    <row r="471" spans="1:9" x14ac:dyDescent="0.25">
      <c r="A471" t="s">
        <v>851</v>
      </c>
      <c r="B471" s="31">
        <v>942</v>
      </c>
      <c r="C471" s="31">
        <v>60</v>
      </c>
      <c r="D471" s="31">
        <v>756</v>
      </c>
      <c r="E471" s="31">
        <v>125</v>
      </c>
      <c r="F471" s="31">
        <v>1</v>
      </c>
      <c r="G471" s="31">
        <v>6.3761955366631202</v>
      </c>
      <c r="H471" s="31">
        <v>80.340063761955307</v>
      </c>
      <c r="I471" s="31">
        <v>13.2837407013815</v>
      </c>
    </row>
    <row r="472" spans="1:9" x14ac:dyDescent="0.25">
      <c r="A472" t="s">
        <v>852</v>
      </c>
      <c r="B472" s="31">
        <v>3174</v>
      </c>
      <c r="C472" s="31">
        <v>169</v>
      </c>
      <c r="D472" s="31">
        <v>2519</v>
      </c>
      <c r="E472" s="31">
        <v>441</v>
      </c>
      <c r="F472" s="31">
        <v>45</v>
      </c>
      <c r="G472" s="31">
        <v>5.4010866091403003</v>
      </c>
      <c r="H472" s="31">
        <v>80.504953659316001</v>
      </c>
      <c r="I472" s="31">
        <v>14.093959731543601</v>
      </c>
    </row>
    <row r="473" spans="1:9" x14ac:dyDescent="0.25">
      <c r="A473" t="s">
        <v>853</v>
      </c>
      <c r="B473" s="31">
        <v>778</v>
      </c>
      <c r="C473" s="31">
        <v>38</v>
      </c>
      <c r="D473" s="31">
        <v>619</v>
      </c>
      <c r="E473" s="31">
        <v>119</v>
      </c>
      <c r="F473" s="31">
        <v>2</v>
      </c>
      <c r="G473" s="31">
        <v>4.8969072164948404</v>
      </c>
      <c r="H473" s="31">
        <v>79.768041237113394</v>
      </c>
      <c r="I473" s="31">
        <v>15.3350515463917</v>
      </c>
    </row>
    <row r="474" spans="1:9" x14ac:dyDescent="0.25">
      <c r="A474" t="s">
        <v>854</v>
      </c>
      <c r="B474" s="31">
        <v>891</v>
      </c>
      <c r="C474" s="31">
        <v>52</v>
      </c>
      <c r="D474" s="31">
        <v>693</v>
      </c>
      <c r="E474" s="31">
        <v>119</v>
      </c>
      <c r="F474" s="31">
        <v>27</v>
      </c>
      <c r="G474" s="31">
        <v>6.0185185185185102</v>
      </c>
      <c r="H474" s="31">
        <v>80.2083333333333</v>
      </c>
      <c r="I474" s="31">
        <v>13.773148148148101</v>
      </c>
    </row>
    <row r="475" spans="1:9" x14ac:dyDescent="0.25">
      <c r="A475" t="s">
        <v>855</v>
      </c>
      <c r="B475" s="31">
        <v>1883</v>
      </c>
      <c r="C475" s="31">
        <v>99</v>
      </c>
      <c r="D475" s="31">
        <v>1478</v>
      </c>
      <c r="E475" s="31">
        <v>295</v>
      </c>
      <c r="F475" s="31">
        <v>11</v>
      </c>
      <c r="G475" s="31">
        <v>5.2884615384615303</v>
      </c>
      <c r="H475" s="31">
        <v>78.952991452991398</v>
      </c>
      <c r="I475" s="31">
        <v>15.758547008547</v>
      </c>
    </row>
    <row r="476" spans="1:9" x14ac:dyDescent="0.25">
      <c r="A476" t="s">
        <v>406</v>
      </c>
      <c r="B476" s="31">
        <v>103</v>
      </c>
      <c r="C476" s="31">
        <v>4</v>
      </c>
      <c r="D476" s="31">
        <v>89</v>
      </c>
      <c r="E476" s="31">
        <v>9</v>
      </c>
      <c r="F476" s="31">
        <v>1</v>
      </c>
      <c r="G476" s="31">
        <v>3.9215686274509798</v>
      </c>
      <c r="H476" s="31">
        <v>87.254901960784295</v>
      </c>
      <c r="I476" s="31">
        <v>8.8235294117646994</v>
      </c>
    </row>
    <row r="477" spans="1:9" x14ac:dyDescent="0.25">
      <c r="A477" t="s">
        <v>317</v>
      </c>
      <c r="B477" s="31">
        <v>51937</v>
      </c>
      <c r="C477" s="31">
        <v>2918</v>
      </c>
      <c r="D477" s="31">
        <v>41384</v>
      </c>
      <c r="E477" s="31">
        <v>7008</v>
      </c>
      <c r="F477" s="31">
        <v>627</v>
      </c>
      <c r="G477" s="31">
        <v>5.6870005846813401</v>
      </c>
      <c r="H477" s="31">
        <v>80.6548431105047</v>
      </c>
      <c r="I477" s="31">
        <v>13.658156304813801</v>
      </c>
    </row>
    <row r="478" spans="1:9" x14ac:dyDescent="0.25">
      <c r="A478" t="s">
        <v>856</v>
      </c>
      <c r="B478" s="31">
        <v>2532</v>
      </c>
      <c r="C478" s="31">
        <v>137</v>
      </c>
      <c r="D478" s="31">
        <v>2080</v>
      </c>
      <c r="E478" s="31">
        <v>313</v>
      </c>
      <c r="F478" s="31">
        <v>2</v>
      </c>
      <c r="G478" s="31">
        <v>5.4150197628458496</v>
      </c>
      <c r="H478" s="31">
        <v>82.213438735177803</v>
      </c>
      <c r="I478" s="31">
        <v>12.3715415019762</v>
      </c>
    </row>
    <row r="479" spans="1:9" x14ac:dyDescent="0.25">
      <c r="A479" t="s">
        <v>857</v>
      </c>
      <c r="B479" s="31">
        <v>2422</v>
      </c>
      <c r="C479" s="31">
        <v>90</v>
      </c>
      <c r="D479" s="31">
        <v>1959</v>
      </c>
      <c r="E479" s="31">
        <v>372</v>
      </c>
      <c r="F479" s="31">
        <v>1</v>
      </c>
      <c r="G479" s="31">
        <v>3.7174721189590998</v>
      </c>
      <c r="H479" s="31">
        <v>80.916976456009905</v>
      </c>
      <c r="I479" s="31">
        <v>15.365551425030899</v>
      </c>
    </row>
    <row r="480" spans="1:9" x14ac:dyDescent="0.25">
      <c r="A480" t="s">
        <v>858</v>
      </c>
      <c r="B480" s="31">
        <v>944</v>
      </c>
      <c r="C480" s="31">
        <v>43</v>
      </c>
      <c r="D480" s="31">
        <v>755</v>
      </c>
      <c r="E480" s="31">
        <v>142</v>
      </c>
      <c r="F480" s="31">
        <v>4</v>
      </c>
      <c r="G480" s="31">
        <v>4.5744680851063801</v>
      </c>
      <c r="H480" s="31">
        <v>80.319148936170194</v>
      </c>
      <c r="I480" s="31">
        <v>15.106382978723399</v>
      </c>
    </row>
    <row r="481" spans="1:9" x14ac:dyDescent="0.25">
      <c r="A481" t="s">
        <v>859</v>
      </c>
      <c r="B481" s="31">
        <v>622</v>
      </c>
      <c r="C481" s="31">
        <v>19</v>
      </c>
      <c r="D481" s="31">
        <v>513</v>
      </c>
      <c r="E481" s="31">
        <v>83</v>
      </c>
      <c r="F481" s="31">
        <v>7</v>
      </c>
      <c r="G481" s="31">
        <v>3.0894308943089399</v>
      </c>
      <c r="H481" s="31">
        <v>83.414634146341399</v>
      </c>
      <c r="I481" s="31">
        <v>13.495934959349499</v>
      </c>
    </row>
    <row r="482" spans="1:9" x14ac:dyDescent="0.25">
      <c r="A482" t="s">
        <v>860</v>
      </c>
      <c r="B482" s="31">
        <v>4806</v>
      </c>
      <c r="C482" s="31">
        <v>295</v>
      </c>
      <c r="D482" s="31">
        <v>3913</v>
      </c>
      <c r="E482" s="31">
        <v>580</v>
      </c>
      <c r="F482" s="31">
        <v>18</v>
      </c>
      <c r="G482" s="31">
        <v>6.1612364243943096</v>
      </c>
      <c r="H482" s="31">
        <v>81.725146198830402</v>
      </c>
      <c r="I482" s="31">
        <v>12.113617376775199</v>
      </c>
    </row>
    <row r="483" spans="1:9" x14ac:dyDescent="0.25">
      <c r="A483" t="s">
        <v>861</v>
      </c>
      <c r="B483" s="31">
        <v>429</v>
      </c>
      <c r="C483" s="31">
        <v>14</v>
      </c>
      <c r="D483" s="31">
        <v>355</v>
      </c>
      <c r="E483" s="31">
        <v>60</v>
      </c>
      <c r="F483" s="31" t="s">
        <v>1091</v>
      </c>
      <c r="G483" s="31">
        <v>3.2634032634032599</v>
      </c>
      <c r="H483" s="31">
        <v>82.750582750582694</v>
      </c>
      <c r="I483" s="31">
        <v>13.9860139860139</v>
      </c>
    </row>
    <row r="484" spans="1:9" x14ac:dyDescent="0.25">
      <c r="A484" t="s">
        <v>862</v>
      </c>
      <c r="B484" s="31">
        <v>1152</v>
      </c>
      <c r="C484" s="31">
        <v>43</v>
      </c>
      <c r="D484" s="31">
        <v>963</v>
      </c>
      <c r="E484" s="31">
        <v>146</v>
      </c>
      <c r="F484" s="31" t="s">
        <v>1091</v>
      </c>
      <c r="G484" s="31">
        <v>3.73263888888888</v>
      </c>
      <c r="H484" s="31">
        <v>83.59375</v>
      </c>
      <c r="I484" s="31">
        <v>12.6736111111111</v>
      </c>
    </row>
    <row r="485" spans="1:9" x14ac:dyDescent="0.25">
      <c r="A485" t="s">
        <v>863</v>
      </c>
      <c r="B485" s="31">
        <v>1424</v>
      </c>
      <c r="C485" s="31">
        <v>77</v>
      </c>
      <c r="D485" s="31">
        <v>1142</v>
      </c>
      <c r="E485" s="31">
        <v>199</v>
      </c>
      <c r="F485" s="31">
        <v>6</v>
      </c>
      <c r="G485" s="31">
        <v>5.4301833568406197</v>
      </c>
      <c r="H485" s="31">
        <v>80.535966149506294</v>
      </c>
      <c r="I485" s="31">
        <v>14.033850493653</v>
      </c>
    </row>
    <row r="486" spans="1:9" x14ac:dyDescent="0.25">
      <c r="A486" t="s">
        <v>864</v>
      </c>
      <c r="B486" s="31">
        <v>1124</v>
      </c>
      <c r="C486" s="31">
        <v>63</v>
      </c>
      <c r="D486" s="31">
        <v>919</v>
      </c>
      <c r="E486" s="31">
        <v>141</v>
      </c>
      <c r="F486" s="31">
        <v>1</v>
      </c>
      <c r="G486" s="31">
        <v>5.6099732858414901</v>
      </c>
      <c r="H486" s="31">
        <v>81.834372217275103</v>
      </c>
      <c r="I486" s="31">
        <v>12.555654496883299</v>
      </c>
    </row>
    <row r="487" spans="1:9" x14ac:dyDescent="0.25">
      <c r="A487" t="s">
        <v>865</v>
      </c>
      <c r="B487" s="31">
        <v>932</v>
      </c>
      <c r="C487" s="31">
        <v>33</v>
      </c>
      <c r="D487" s="31">
        <v>762</v>
      </c>
      <c r="E487" s="31">
        <v>133</v>
      </c>
      <c r="F487" s="31">
        <v>4</v>
      </c>
      <c r="G487" s="31">
        <v>3.5560344827586201</v>
      </c>
      <c r="H487" s="31">
        <v>82.112068965517196</v>
      </c>
      <c r="I487" s="31">
        <v>14.3318965517241</v>
      </c>
    </row>
    <row r="488" spans="1:9" x14ac:dyDescent="0.25">
      <c r="A488" t="s">
        <v>866</v>
      </c>
      <c r="B488" s="31">
        <v>993</v>
      </c>
      <c r="C488" s="31">
        <v>53</v>
      </c>
      <c r="D488" s="31">
        <v>786</v>
      </c>
      <c r="E488" s="31">
        <v>151</v>
      </c>
      <c r="F488" s="31">
        <v>3</v>
      </c>
      <c r="G488" s="31">
        <v>5.3535353535353503</v>
      </c>
      <c r="H488" s="31">
        <v>79.393939393939306</v>
      </c>
      <c r="I488" s="31">
        <v>15.252525252525199</v>
      </c>
    </row>
    <row r="489" spans="1:9" x14ac:dyDescent="0.25">
      <c r="A489" t="s">
        <v>867</v>
      </c>
      <c r="B489" s="31">
        <v>856</v>
      </c>
      <c r="C489" s="31">
        <v>22</v>
      </c>
      <c r="D489" s="31">
        <v>689</v>
      </c>
      <c r="E489" s="31">
        <v>140</v>
      </c>
      <c r="F489" s="31">
        <v>5</v>
      </c>
      <c r="G489" s="31">
        <v>2.5851938895417099</v>
      </c>
      <c r="H489" s="31">
        <v>80.96357226792</v>
      </c>
      <c r="I489" s="31">
        <v>16.451233842538102</v>
      </c>
    </row>
    <row r="490" spans="1:9" x14ac:dyDescent="0.25">
      <c r="A490" t="s">
        <v>868</v>
      </c>
      <c r="B490" s="31">
        <v>1523</v>
      </c>
      <c r="C490" s="31">
        <v>63</v>
      </c>
      <c r="D490" s="31">
        <v>1233</v>
      </c>
      <c r="E490" s="31">
        <v>227</v>
      </c>
      <c r="F490" s="31" t="s">
        <v>1091</v>
      </c>
      <c r="G490" s="31">
        <v>4.1365725541694003</v>
      </c>
      <c r="H490" s="31">
        <v>80.958634274458305</v>
      </c>
      <c r="I490" s="31">
        <v>14.9047931713722</v>
      </c>
    </row>
    <row r="491" spans="1:9" x14ac:dyDescent="0.25">
      <c r="A491" t="s">
        <v>869</v>
      </c>
      <c r="B491" s="31">
        <v>3424</v>
      </c>
      <c r="C491" s="31">
        <v>227</v>
      </c>
      <c r="D491" s="31">
        <v>2741</v>
      </c>
      <c r="E491" s="31">
        <v>451</v>
      </c>
      <c r="F491" s="31">
        <v>5</v>
      </c>
      <c r="G491" s="31">
        <v>6.6393682363264102</v>
      </c>
      <c r="H491" s="31">
        <v>80.169640245685798</v>
      </c>
      <c r="I491" s="31">
        <v>13.190991517987699</v>
      </c>
    </row>
    <row r="492" spans="1:9" x14ac:dyDescent="0.25">
      <c r="A492" t="s">
        <v>870</v>
      </c>
      <c r="B492" s="31">
        <v>6591</v>
      </c>
      <c r="C492" s="31">
        <v>410</v>
      </c>
      <c r="D492" s="31">
        <v>5370</v>
      </c>
      <c r="E492" s="31">
        <v>783</v>
      </c>
      <c r="F492" s="31">
        <v>28</v>
      </c>
      <c r="G492" s="31">
        <v>6.2471430748133399</v>
      </c>
      <c r="H492" s="31">
        <v>81.822337345725998</v>
      </c>
      <c r="I492" s="31">
        <v>11.930519579460601</v>
      </c>
    </row>
    <row r="493" spans="1:9" x14ac:dyDescent="0.25">
      <c r="A493" t="s">
        <v>871</v>
      </c>
      <c r="B493" s="31">
        <v>1927</v>
      </c>
      <c r="C493" s="31">
        <v>81</v>
      </c>
      <c r="D493" s="31">
        <v>1529</v>
      </c>
      <c r="E493" s="31">
        <v>310</v>
      </c>
      <c r="F493" s="31">
        <v>7</v>
      </c>
      <c r="G493" s="31">
        <v>4.21875</v>
      </c>
      <c r="H493" s="31">
        <v>79.6354166666666</v>
      </c>
      <c r="I493" s="31">
        <v>16.1458333333333</v>
      </c>
    </row>
    <row r="494" spans="1:9" x14ac:dyDescent="0.25">
      <c r="A494" t="s">
        <v>872</v>
      </c>
      <c r="B494" s="31">
        <v>671</v>
      </c>
      <c r="C494" s="31">
        <v>27</v>
      </c>
      <c r="D494" s="31">
        <v>539</v>
      </c>
      <c r="E494" s="31">
        <v>104</v>
      </c>
      <c r="F494" s="31">
        <v>1</v>
      </c>
      <c r="G494" s="31">
        <v>4.0298507462686501</v>
      </c>
      <c r="H494" s="31">
        <v>80.447761194029795</v>
      </c>
      <c r="I494" s="31">
        <v>15.522388059701401</v>
      </c>
    </row>
    <row r="495" spans="1:9" x14ac:dyDescent="0.25">
      <c r="A495" t="s">
        <v>873</v>
      </c>
      <c r="B495" s="31">
        <v>1066</v>
      </c>
      <c r="C495" s="31">
        <v>59</v>
      </c>
      <c r="D495" s="31">
        <v>861</v>
      </c>
      <c r="E495" s="31">
        <v>139</v>
      </c>
      <c r="F495" s="31">
        <v>7</v>
      </c>
      <c r="G495" s="31">
        <v>5.5712936732766698</v>
      </c>
      <c r="H495" s="31">
        <v>81.3031161473087</v>
      </c>
      <c r="I495" s="31">
        <v>13.1255901794145</v>
      </c>
    </row>
    <row r="496" spans="1:9" x14ac:dyDescent="0.25">
      <c r="A496" t="s">
        <v>874</v>
      </c>
      <c r="B496" s="31">
        <v>814</v>
      </c>
      <c r="C496" s="31">
        <v>20</v>
      </c>
      <c r="D496" s="31">
        <v>657</v>
      </c>
      <c r="E496" s="31">
        <v>135</v>
      </c>
      <c r="F496" s="31">
        <v>2</v>
      </c>
      <c r="G496" s="31">
        <v>2.4630541871921099</v>
      </c>
      <c r="H496" s="31">
        <v>80.911330049260997</v>
      </c>
      <c r="I496" s="31">
        <v>16.625615763546701</v>
      </c>
    </row>
    <row r="497" spans="1:9" x14ac:dyDescent="0.25">
      <c r="A497" t="s">
        <v>875</v>
      </c>
      <c r="B497" s="31">
        <v>205</v>
      </c>
      <c r="C497" s="31">
        <v>6</v>
      </c>
      <c r="D497" s="31">
        <v>160</v>
      </c>
      <c r="E497" s="31">
        <v>38</v>
      </c>
      <c r="F497" s="31">
        <v>1</v>
      </c>
      <c r="G497" s="31">
        <v>2.9411764705882302</v>
      </c>
      <c r="H497" s="31">
        <v>78.431372549019599</v>
      </c>
      <c r="I497" s="31">
        <v>18.627450980392101</v>
      </c>
    </row>
    <row r="498" spans="1:9" x14ac:dyDescent="0.25">
      <c r="A498" t="s">
        <v>876</v>
      </c>
      <c r="B498" s="31">
        <v>1098</v>
      </c>
      <c r="C498" s="31">
        <v>56</v>
      </c>
      <c r="D498" s="31">
        <v>913</v>
      </c>
      <c r="E498" s="31">
        <v>128</v>
      </c>
      <c r="F498" s="31">
        <v>1</v>
      </c>
      <c r="G498" s="31">
        <v>5.1048313582497702</v>
      </c>
      <c r="H498" s="31">
        <v>83.2269826800364</v>
      </c>
      <c r="I498" s="31">
        <v>11.6681859617137</v>
      </c>
    </row>
    <row r="499" spans="1:9" x14ac:dyDescent="0.25">
      <c r="A499" t="s">
        <v>877</v>
      </c>
      <c r="B499" s="31">
        <v>3377</v>
      </c>
      <c r="C499" s="31">
        <v>200</v>
      </c>
      <c r="D499" s="31">
        <v>2695</v>
      </c>
      <c r="E499" s="31">
        <v>472</v>
      </c>
      <c r="F499" s="31">
        <v>10</v>
      </c>
      <c r="G499" s="31">
        <v>5.94000594000594</v>
      </c>
      <c r="H499" s="31">
        <v>80.041580041580005</v>
      </c>
      <c r="I499" s="31">
        <v>14.018414018413999</v>
      </c>
    </row>
    <row r="500" spans="1:9" x14ac:dyDescent="0.25">
      <c r="A500" t="s">
        <v>878</v>
      </c>
      <c r="B500" s="31">
        <v>177</v>
      </c>
      <c r="C500" s="31">
        <v>7</v>
      </c>
      <c r="D500" s="31">
        <v>130</v>
      </c>
      <c r="E500" s="31">
        <v>40</v>
      </c>
      <c r="F500" s="31" t="s">
        <v>1091</v>
      </c>
      <c r="G500" s="31">
        <v>3.9548022598869998</v>
      </c>
      <c r="H500" s="31">
        <v>73.446327683615806</v>
      </c>
      <c r="I500" s="31">
        <v>22.598870056497098</v>
      </c>
    </row>
    <row r="501" spans="1:9" x14ac:dyDescent="0.25">
      <c r="A501" t="s">
        <v>879</v>
      </c>
      <c r="B501" s="31">
        <v>1149</v>
      </c>
      <c r="C501" s="31">
        <v>54</v>
      </c>
      <c r="D501" s="31">
        <v>926</v>
      </c>
      <c r="E501" s="31">
        <v>166</v>
      </c>
      <c r="F501" s="31">
        <v>3</v>
      </c>
      <c r="G501" s="31">
        <v>4.7120418848167498</v>
      </c>
      <c r="H501" s="31">
        <v>80.802792321116897</v>
      </c>
      <c r="I501" s="31">
        <v>14.485165794066299</v>
      </c>
    </row>
    <row r="502" spans="1:9" x14ac:dyDescent="0.25">
      <c r="A502" t="s">
        <v>880</v>
      </c>
      <c r="B502" s="31">
        <v>1680</v>
      </c>
      <c r="C502" s="31">
        <v>63</v>
      </c>
      <c r="D502" s="31">
        <v>1363</v>
      </c>
      <c r="E502" s="31">
        <v>250</v>
      </c>
      <c r="F502" s="31">
        <v>4</v>
      </c>
      <c r="G502" s="31">
        <v>3.7589498806682502</v>
      </c>
      <c r="H502" s="31">
        <v>81.324582338902104</v>
      </c>
      <c r="I502" s="31">
        <v>14.9164677804295</v>
      </c>
    </row>
    <row r="503" spans="1:9" x14ac:dyDescent="0.25">
      <c r="A503" t="s">
        <v>881</v>
      </c>
      <c r="B503" s="31">
        <v>901</v>
      </c>
      <c r="C503" s="31">
        <v>44</v>
      </c>
      <c r="D503" s="31">
        <v>736</v>
      </c>
      <c r="E503" s="31">
        <v>121</v>
      </c>
      <c r="F503" s="31" t="s">
        <v>1091</v>
      </c>
      <c r="G503" s="31">
        <v>4.8834628190898997</v>
      </c>
      <c r="H503" s="31">
        <v>81.687014428412795</v>
      </c>
      <c r="I503" s="31">
        <v>13.429522752497199</v>
      </c>
    </row>
    <row r="504" spans="1:9" x14ac:dyDescent="0.25">
      <c r="A504" t="s">
        <v>882</v>
      </c>
      <c r="B504" s="31">
        <v>207</v>
      </c>
      <c r="C504" s="31">
        <v>7</v>
      </c>
      <c r="D504" s="31">
        <v>162</v>
      </c>
      <c r="E504" s="31">
        <v>38</v>
      </c>
      <c r="F504" s="31" t="s">
        <v>1091</v>
      </c>
      <c r="G504" s="31">
        <v>3.3816425120772902</v>
      </c>
      <c r="H504" s="31">
        <v>78.260869565217305</v>
      </c>
      <c r="I504" s="31">
        <v>18.3574879227053</v>
      </c>
    </row>
    <row r="505" spans="1:9" x14ac:dyDescent="0.25">
      <c r="A505" t="s">
        <v>883</v>
      </c>
      <c r="B505" s="31">
        <v>885</v>
      </c>
      <c r="C505" s="31">
        <v>38</v>
      </c>
      <c r="D505" s="31">
        <v>725</v>
      </c>
      <c r="E505" s="31">
        <v>122</v>
      </c>
      <c r="F505" s="31" t="s">
        <v>1091</v>
      </c>
      <c r="G505" s="31">
        <v>4.2937853107344601</v>
      </c>
      <c r="H505" s="31">
        <v>81.920903954802199</v>
      </c>
      <c r="I505" s="31">
        <v>13.7853107344632</v>
      </c>
    </row>
    <row r="506" spans="1:9" x14ac:dyDescent="0.25">
      <c r="A506" t="s">
        <v>884</v>
      </c>
      <c r="B506" s="31">
        <v>3094</v>
      </c>
      <c r="C506" s="31">
        <v>168</v>
      </c>
      <c r="D506" s="31">
        <v>2472</v>
      </c>
      <c r="E506" s="31">
        <v>439</v>
      </c>
      <c r="F506" s="31">
        <v>15</v>
      </c>
      <c r="G506" s="31">
        <v>5.4563169860344196</v>
      </c>
      <c r="H506" s="31">
        <v>80.285807080220806</v>
      </c>
      <c r="I506" s="31">
        <v>14.2578759337447</v>
      </c>
    </row>
    <row r="507" spans="1:9" x14ac:dyDescent="0.25">
      <c r="A507" t="s">
        <v>885</v>
      </c>
      <c r="B507" s="31">
        <v>754</v>
      </c>
      <c r="C507" s="31">
        <v>26</v>
      </c>
      <c r="D507" s="31">
        <v>624</v>
      </c>
      <c r="E507" s="31">
        <v>101</v>
      </c>
      <c r="F507" s="31">
        <v>3</v>
      </c>
      <c r="G507" s="31">
        <v>3.46205059920106</v>
      </c>
      <c r="H507" s="31">
        <v>83.089214380825496</v>
      </c>
      <c r="I507" s="31">
        <v>13.4487350199733</v>
      </c>
    </row>
    <row r="508" spans="1:9" x14ac:dyDescent="0.25">
      <c r="A508" t="s">
        <v>886</v>
      </c>
      <c r="B508" s="31">
        <v>877</v>
      </c>
      <c r="C508" s="31">
        <v>34</v>
      </c>
      <c r="D508" s="31">
        <v>709</v>
      </c>
      <c r="E508" s="31">
        <v>130</v>
      </c>
      <c r="F508" s="31">
        <v>4</v>
      </c>
      <c r="G508" s="31">
        <v>3.8946162657502801</v>
      </c>
      <c r="H508" s="31">
        <v>81.214203894616205</v>
      </c>
      <c r="I508" s="31">
        <v>14.8911798396334</v>
      </c>
    </row>
    <row r="509" spans="1:9" x14ac:dyDescent="0.25">
      <c r="A509" t="s">
        <v>887</v>
      </c>
      <c r="B509" s="31">
        <v>1783</v>
      </c>
      <c r="C509" s="31">
        <v>122</v>
      </c>
      <c r="D509" s="31">
        <v>1387</v>
      </c>
      <c r="E509" s="31">
        <v>265</v>
      </c>
      <c r="F509" s="31">
        <v>9</v>
      </c>
      <c r="G509" s="31">
        <v>6.8771138669673002</v>
      </c>
      <c r="H509" s="31">
        <v>78.184892897406897</v>
      </c>
      <c r="I509" s="31">
        <v>14.937993235625701</v>
      </c>
    </row>
    <row r="510" spans="1:9" x14ac:dyDescent="0.25">
      <c r="A510" t="s">
        <v>407</v>
      </c>
      <c r="B510" s="31">
        <v>120</v>
      </c>
      <c r="C510" s="31">
        <v>9</v>
      </c>
      <c r="D510" s="31">
        <v>99</v>
      </c>
      <c r="E510" s="31">
        <v>11</v>
      </c>
      <c r="F510" s="31">
        <v>1</v>
      </c>
      <c r="G510" s="31">
        <v>7.5630252100840298</v>
      </c>
      <c r="H510" s="31">
        <v>83.193277310924302</v>
      </c>
      <c r="I510" s="31">
        <v>9.2436974789915904</v>
      </c>
    </row>
    <row r="511" spans="1:9" x14ac:dyDescent="0.25">
      <c r="A511" t="s">
        <v>332</v>
      </c>
      <c r="B511" s="31">
        <v>50559</v>
      </c>
      <c r="C511" s="31">
        <v>2610</v>
      </c>
      <c r="D511" s="31">
        <v>40867</v>
      </c>
      <c r="E511" s="31">
        <v>6930</v>
      </c>
      <c r="F511" s="31">
        <v>152</v>
      </c>
      <c r="G511" s="31">
        <v>5.1778522824210897</v>
      </c>
      <c r="H511" s="31">
        <v>81.074057174598707</v>
      </c>
      <c r="I511" s="31">
        <v>13.748090542980099</v>
      </c>
    </row>
    <row r="512" spans="1:9" x14ac:dyDescent="0.25">
      <c r="A512" t="s">
        <v>888</v>
      </c>
      <c r="B512" s="31">
        <v>2290</v>
      </c>
      <c r="C512" s="31">
        <v>109</v>
      </c>
      <c r="D512" s="31">
        <v>1887</v>
      </c>
      <c r="E512" s="31">
        <v>292</v>
      </c>
      <c r="F512" s="31">
        <v>2</v>
      </c>
      <c r="G512" s="31">
        <v>4.7639860139860097</v>
      </c>
      <c r="H512" s="31">
        <v>82.473776223776198</v>
      </c>
      <c r="I512" s="31">
        <v>12.762237762237699</v>
      </c>
    </row>
    <row r="513" spans="1:9" x14ac:dyDescent="0.25">
      <c r="A513" t="s">
        <v>889</v>
      </c>
      <c r="B513" s="31">
        <v>2220</v>
      </c>
      <c r="C513" s="31">
        <v>95</v>
      </c>
      <c r="D513" s="31">
        <v>1795</v>
      </c>
      <c r="E513" s="31">
        <v>326</v>
      </c>
      <c r="F513" s="31">
        <v>4</v>
      </c>
      <c r="G513" s="31">
        <v>4.2870036101083002</v>
      </c>
      <c r="H513" s="31">
        <v>81.001805054151603</v>
      </c>
      <c r="I513" s="31">
        <v>14.711191335740001</v>
      </c>
    </row>
    <row r="514" spans="1:9" x14ac:dyDescent="0.25">
      <c r="A514" t="s">
        <v>890</v>
      </c>
      <c r="B514" s="31">
        <v>934</v>
      </c>
      <c r="C514" s="31">
        <v>47</v>
      </c>
      <c r="D514" s="31">
        <v>729</v>
      </c>
      <c r="E514" s="31">
        <v>152</v>
      </c>
      <c r="F514" s="31">
        <v>6</v>
      </c>
      <c r="G514" s="31">
        <v>5.06465517241379</v>
      </c>
      <c r="H514" s="31">
        <v>78.556034482758605</v>
      </c>
      <c r="I514" s="31">
        <v>16.379310344827498</v>
      </c>
    </row>
    <row r="515" spans="1:9" x14ac:dyDescent="0.25">
      <c r="A515" t="s">
        <v>891</v>
      </c>
      <c r="B515" s="31">
        <v>598</v>
      </c>
      <c r="C515" s="31">
        <v>24</v>
      </c>
      <c r="D515" s="31">
        <v>477</v>
      </c>
      <c r="E515" s="31">
        <v>96</v>
      </c>
      <c r="F515" s="31">
        <v>1</v>
      </c>
      <c r="G515" s="31">
        <v>4.0201005025125598</v>
      </c>
      <c r="H515" s="31">
        <v>79.899497487437102</v>
      </c>
      <c r="I515" s="31">
        <v>16.0804020100502</v>
      </c>
    </row>
    <row r="516" spans="1:9" x14ac:dyDescent="0.25">
      <c r="A516" t="s">
        <v>892</v>
      </c>
      <c r="B516" s="31">
        <v>4532</v>
      </c>
      <c r="C516" s="31">
        <v>259</v>
      </c>
      <c r="D516" s="31">
        <v>3696</v>
      </c>
      <c r="E516" s="31">
        <v>556</v>
      </c>
      <c r="F516" s="31">
        <v>21</v>
      </c>
      <c r="G516" s="31">
        <v>5.7415207271115003</v>
      </c>
      <c r="H516" s="31">
        <v>81.933052538239806</v>
      </c>
      <c r="I516" s="31">
        <v>12.3254267346486</v>
      </c>
    </row>
    <row r="517" spans="1:9" x14ac:dyDescent="0.25">
      <c r="A517" t="s">
        <v>893</v>
      </c>
      <c r="B517" s="31">
        <v>427</v>
      </c>
      <c r="C517" s="31">
        <v>17</v>
      </c>
      <c r="D517" s="31">
        <v>354</v>
      </c>
      <c r="E517" s="31">
        <v>56</v>
      </c>
      <c r="F517" s="31" t="s">
        <v>1091</v>
      </c>
      <c r="G517" s="31">
        <v>3.9812646370023401</v>
      </c>
      <c r="H517" s="31">
        <v>82.903981264636997</v>
      </c>
      <c r="I517" s="31">
        <v>13.114754098360599</v>
      </c>
    </row>
    <row r="518" spans="1:9" x14ac:dyDescent="0.25">
      <c r="A518" t="s">
        <v>894</v>
      </c>
      <c r="B518" s="31">
        <v>1125</v>
      </c>
      <c r="C518" s="31">
        <v>44</v>
      </c>
      <c r="D518" s="31">
        <v>904</v>
      </c>
      <c r="E518" s="31">
        <v>176</v>
      </c>
      <c r="F518" s="31">
        <v>1</v>
      </c>
      <c r="G518" s="31">
        <v>3.9145907473309598</v>
      </c>
      <c r="H518" s="31">
        <v>80.427046263345105</v>
      </c>
      <c r="I518" s="31">
        <v>15.6583629893238</v>
      </c>
    </row>
    <row r="519" spans="1:9" x14ac:dyDescent="0.25">
      <c r="A519" t="s">
        <v>895</v>
      </c>
      <c r="B519" s="31">
        <v>1386</v>
      </c>
      <c r="C519" s="31">
        <v>98</v>
      </c>
      <c r="D519" s="31">
        <v>1103</v>
      </c>
      <c r="E519" s="31">
        <v>182</v>
      </c>
      <c r="F519" s="31">
        <v>3</v>
      </c>
      <c r="G519" s="31">
        <v>7.0860448300795298</v>
      </c>
      <c r="H519" s="31">
        <v>79.754157628344103</v>
      </c>
      <c r="I519" s="31">
        <v>13.1597975415762</v>
      </c>
    </row>
    <row r="520" spans="1:9" x14ac:dyDescent="0.25">
      <c r="A520" t="s">
        <v>896</v>
      </c>
      <c r="B520" s="31">
        <v>1166</v>
      </c>
      <c r="C520" s="31">
        <v>60</v>
      </c>
      <c r="D520" s="31">
        <v>937</v>
      </c>
      <c r="E520" s="31">
        <v>168</v>
      </c>
      <c r="F520" s="31">
        <v>1</v>
      </c>
      <c r="G520" s="31">
        <v>5.1502145922746703</v>
      </c>
      <c r="H520" s="31">
        <v>80.429184549356194</v>
      </c>
      <c r="I520" s="31">
        <v>14.420600858368999</v>
      </c>
    </row>
    <row r="521" spans="1:9" x14ac:dyDescent="0.25">
      <c r="A521" t="s">
        <v>897</v>
      </c>
      <c r="B521" s="31">
        <v>884</v>
      </c>
      <c r="C521" s="31">
        <v>35</v>
      </c>
      <c r="D521" s="31">
        <v>711</v>
      </c>
      <c r="E521" s="31">
        <v>134</v>
      </c>
      <c r="F521" s="31">
        <v>4</v>
      </c>
      <c r="G521" s="31">
        <v>3.97727272727272</v>
      </c>
      <c r="H521" s="31">
        <v>80.795454545454504</v>
      </c>
      <c r="I521" s="31">
        <v>15.2272727272727</v>
      </c>
    </row>
    <row r="522" spans="1:9" x14ac:dyDescent="0.25">
      <c r="A522" t="s">
        <v>898</v>
      </c>
      <c r="B522" s="31">
        <v>941</v>
      </c>
      <c r="C522" s="31">
        <v>53</v>
      </c>
      <c r="D522" s="31">
        <v>742</v>
      </c>
      <c r="E522" s="31">
        <v>143</v>
      </c>
      <c r="F522" s="31">
        <v>3</v>
      </c>
      <c r="G522" s="31">
        <v>5.6503198294242996</v>
      </c>
      <c r="H522" s="31">
        <v>79.104477611940297</v>
      </c>
      <c r="I522" s="31">
        <v>15.245202558635301</v>
      </c>
    </row>
    <row r="523" spans="1:9" x14ac:dyDescent="0.25">
      <c r="A523" t="s">
        <v>899</v>
      </c>
      <c r="B523" s="31">
        <v>808</v>
      </c>
      <c r="C523" s="31">
        <v>41</v>
      </c>
      <c r="D523" s="31">
        <v>644</v>
      </c>
      <c r="E523" s="31">
        <v>119</v>
      </c>
      <c r="F523" s="31">
        <v>4</v>
      </c>
      <c r="G523" s="31">
        <v>5.0995024875621802</v>
      </c>
      <c r="H523" s="31">
        <v>80.099502487562106</v>
      </c>
      <c r="I523" s="31">
        <v>14.800995024875601</v>
      </c>
    </row>
    <row r="524" spans="1:9" x14ac:dyDescent="0.25">
      <c r="A524" t="s">
        <v>900</v>
      </c>
      <c r="B524" s="31">
        <v>1403</v>
      </c>
      <c r="C524" s="31">
        <v>56</v>
      </c>
      <c r="D524" s="31">
        <v>1121</v>
      </c>
      <c r="E524" s="31">
        <v>225</v>
      </c>
      <c r="F524" s="31">
        <v>1</v>
      </c>
      <c r="G524" s="31">
        <v>3.9942938659058398</v>
      </c>
      <c r="H524" s="31">
        <v>79.957203994293806</v>
      </c>
      <c r="I524" s="31">
        <v>16.048502139800199</v>
      </c>
    </row>
    <row r="525" spans="1:9" x14ac:dyDescent="0.25">
      <c r="A525" t="s">
        <v>901</v>
      </c>
      <c r="B525" s="31">
        <v>3197</v>
      </c>
      <c r="C525" s="31">
        <v>187</v>
      </c>
      <c r="D525" s="31">
        <v>2565</v>
      </c>
      <c r="E525" s="31">
        <v>439</v>
      </c>
      <c r="F525" s="31">
        <v>6</v>
      </c>
      <c r="G525" s="31">
        <v>5.8602319022250002</v>
      </c>
      <c r="H525" s="31">
        <v>80.382325289877699</v>
      </c>
      <c r="I525" s="31">
        <v>13.757442807897201</v>
      </c>
    </row>
    <row r="526" spans="1:9" x14ac:dyDescent="0.25">
      <c r="A526" t="s">
        <v>902</v>
      </c>
      <c r="B526" s="31">
        <v>6350</v>
      </c>
      <c r="C526" s="31">
        <v>429</v>
      </c>
      <c r="D526" s="31">
        <v>5163</v>
      </c>
      <c r="E526" s="31">
        <v>748</v>
      </c>
      <c r="F526" s="31">
        <v>10</v>
      </c>
      <c r="G526" s="31">
        <v>6.7665615141955797</v>
      </c>
      <c r="H526" s="31">
        <v>81.435331230283893</v>
      </c>
      <c r="I526" s="31">
        <v>11.798107255520501</v>
      </c>
    </row>
    <row r="527" spans="1:9" x14ac:dyDescent="0.25">
      <c r="A527" t="s">
        <v>903</v>
      </c>
      <c r="B527" s="31">
        <v>1932</v>
      </c>
      <c r="C527" s="31">
        <v>92</v>
      </c>
      <c r="D527" s="31">
        <v>1558</v>
      </c>
      <c r="E527" s="31">
        <v>282</v>
      </c>
      <c r="F527" s="31" t="s">
        <v>1091</v>
      </c>
      <c r="G527" s="31">
        <v>4.7619047619047601</v>
      </c>
      <c r="H527" s="31">
        <v>80.641821946169699</v>
      </c>
      <c r="I527" s="31">
        <v>14.596273291925399</v>
      </c>
    </row>
    <row r="528" spans="1:9" x14ac:dyDescent="0.25">
      <c r="A528" t="s">
        <v>904</v>
      </c>
      <c r="B528" s="31">
        <v>613</v>
      </c>
      <c r="C528" s="31">
        <v>21</v>
      </c>
      <c r="D528" s="31">
        <v>508</v>
      </c>
      <c r="E528" s="31">
        <v>83</v>
      </c>
      <c r="F528" s="31">
        <v>1</v>
      </c>
      <c r="G528" s="31">
        <v>3.4313725490196001</v>
      </c>
      <c r="H528" s="31">
        <v>83.006535947712393</v>
      </c>
      <c r="I528" s="31">
        <v>13.562091503267901</v>
      </c>
    </row>
    <row r="529" spans="1:9" x14ac:dyDescent="0.25">
      <c r="A529" t="s">
        <v>905</v>
      </c>
      <c r="B529" s="31">
        <v>1003</v>
      </c>
      <c r="C529" s="31">
        <v>49</v>
      </c>
      <c r="D529" s="31">
        <v>819</v>
      </c>
      <c r="E529" s="31">
        <v>129</v>
      </c>
      <c r="F529" s="31">
        <v>6</v>
      </c>
      <c r="G529" s="31">
        <v>4.9147442326980899</v>
      </c>
      <c r="H529" s="31">
        <v>82.146439317953806</v>
      </c>
      <c r="I529" s="31">
        <v>12.938816449348</v>
      </c>
    </row>
    <row r="530" spans="1:9" x14ac:dyDescent="0.25">
      <c r="A530" t="s">
        <v>906</v>
      </c>
      <c r="B530" s="31">
        <v>851</v>
      </c>
      <c r="C530" s="31">
        <v>27</v>
      </c>
      <c r="D530" s="31">
        <v>702</v>
      </c>
      <c r="E530" s="31">
        <v>121</v>
      </c>
      <c r="F530" s="31">
        <v>1</v>
      </c>
      <c r="G530" s="31">
        <v>3.1764705882352899</v>
      </c>
      <c r="H530" s="31">
        <v>82.588235294117595</v>
      </c>
      <c r="I530" s="31">
        <v>14.235294117646999</v>
      </c>
    </row>
    <row r="531" spans="1:9" x14ac:dyDescent="0.25">
      <c r="A531" t="s">
        <v>907</v>
      </c>
      <c r="B531" s="31">
        <v>198</v>
      </c>
      <c r="C531" s="31">
        <v>8</v>
      </c>
      <c r="D531" s="31">
        <v>159</v>
      </c>
      <c r="E531" s="31">
        <v>31</v>
      </c>
      <c r="F531" s="31" t="s">
        <v>1091</v>
      </c>
      <c r="G531" s="31">
        <v>4.0404040404040398</v>
      </c>
      <c r="H531" s="31">
        <v>80.303030303030297</v>
      </c>
      <c r="I531" s="31">
        <v>15.656565656565601</v>
      </c>
    </row>
    <row r="532" spans="1:9" x14ac:dyDescent="0.25">
      <c r="A532" t="s">
        <v>908</v>
      </c>
      <c r="B532" s="31">
        <v>1149</v>
      </c>
      <c r="C532" s="31">
        <v>60</v>
      </c>
      <c r="D532" s="31">
        <v>917</v>
      </c>
      <c r="E532" s="31">
        <v>171</v>
      </c>
      <c r="F532" s="31">
        <v>1</v>
      </c>
      <c r="G532" s="31">
        <v>5.2264808362369299</v>
      </c>
      <c r="H532" s="31">
        <v>79.878048780487802</v>
      </c>
      <c r="I532" s="31">
        <v>14.8954703832752</v>
      </c>
    </row>
    <row r="533" spans="1:9" x14ac:dyDescent="0.25">
      <c r="A533" t="s">
        <v>909</v>
      </c>
      <c r="B533" s="31">
        <v>3337</v>
      </c>
      <c r="C533" s="31">
        <v>195</v>
      </c>
      <c r="D533" s="31">
        <v>2708</v>
      </c>
      <c r="E533" s="31">
        <v>425</v>
      </c>
      <c r="F533" s="31">
        <v>9</v>
      </c>
      <c r="G533" s="31">
        <v>5.859375</v>
      </c>
      <c r="H533" s="31">
        <v>81.370192307692307</v>
      </c>
      <c r="I533" s="31">
        <v>12.770432692307599</v>
      </c>
    </row>
    <row r="534" spans="1:9" x14ac:dyDescent="0.25">
      <c r="A534" t="s">
        <v>910</v>
      </c>
      <c r="B534" s="31">
        <v>181</v>
      </c>
      <c r="C534" s="31">
        <v>4</v>
      </c>
      <c r="D534" s="31">
        <v>136</v>
      </c>
      <c r="E534" s="31">
        <v>41</v>
      </c>
      <c r="F534" s="31" t="s">
        <v>1091</v>
      </c>
      <c r="G534" s="31">
        <v>2.2099447513812098</v>
      </c>
      <c r="H534" s="31">
        <v>75.138121546961301</v>
      </c>
      <c r="I534" s="31">
        <v>22.651933701657399</v>
      </c>
    </row>
    <row r="535" spans="1:9" x14ac:dyDescent="0.25">
      <c r="A535" t="s">
        <v>911</v>
      </c>
      <c r="B535" s="31">
        <v>1177</v>
      </c>
      <c r="C535" s="31">
        <v>69</v>
      </c>
      <c r="D535" s="31">
        <v>939</v>
      </c>
      <c r="E535" s="31">
        <v>159</v>
      </c>
      <c r="F535" s="31">
        <v>10</v>
      </c>
      <c r="G535" s="31">
        <v>5.9125964010282699</v>
      </c>
      <c r="H535" s="31">
        <v>80.462724935732595</v>
      </c>
      <c r="I535" s="31">
        <v>13.624678663238999</v>
      </c>
    </row>
    <row r="536" spans="1:9" x14ac:dyDescent="0.25">
      <c r="A536" t="s">
        <v>912</v>
      </c>
      <c r="B536" s="31">
        <v>1678</v>
      </c>
      <c r="C536" s="31">
        <v>68</v>
      </c>
      <c r="D536" s="31">
        <v>1358</v>
      </c>
      <c r="E536" s="31">
        <v>251</v>
      </c>
      <c r="F536" s="31">
        <v>1</v>
      </c>
      <c r="G536" s="31">
        <v>4.0548598688133497</v>
      </c>
      <c r="H536" s="31">
        <v>80.977936791890201</v>
      </c>
      <c r="I536" s="31">
        <v>14.967203339296301</v>
      </c>
    </row>
    <row r="537" spans="1:9" x14ac:dyDescent="0.25">
      <c r="A537" t="s">
        <v>913</v>
      </c>
      <c r="B537" s="31">
        <v>832</v>
      </c>
      <c r="C537" s="31">
        <v>45</v>
      </c>
      <c r="D537" s="31">
        <v>656</v>
      </c>
      <c r="E537" s="31">
        <v>130</v>
      </c>
      <c r="F537" s="31">
        <v>1</v>
      </c>
      <c r="G537" s="31">
        <v>5.4151624548736397</v>
      </c>
      <c r="H537" s="31">
        <v>78.941034897713607</v>
      </c>
      <c r="I537" s="31">
        <v>15.6438026474127</v>
      </c>
    </row>
    <row r="538" spans="1:9" x14ac:dyDescent="0.25">
      <c r="A538" t="s">
        <v>914</v>
      </c>
      <c r="B538" s="31">
        <v>188</v>
      </c>
      <c r="C538" s="31">
        <v>6</v>
      </c>
      <c r="D538" s="31">
        <v>128</v>
      </c>
      <c r="E538" s="31">
        <v>54</v>
      </c>
      <c r="F538" s="31" t="s">
        <v>1091</v>
      </c>
      <c r="G538" s="31">
        <v>3.1914893617021201</v>
      </c>
      <c r="H538" s="31">
        <v>68.085106382978694</v>
      </c>
      <c r="I538" s="31">
        <v>28.7234042553191</v>
      </c>
    </row>
    <row r="539" spans="1:9" x14ac:dyDescent="0.25">
      <c r="A539" t="s">
        <v>915</v>
      </c>
      <c r="B539" s="31">
        <v>860</v>
      </c>
      <c r="C539" s="31">
        <v>48</v>
      </c>
      <c r="D539" s="31">
        <v>688</v>
      </c>
      <c r="E539" s="31">
        <v>123</v>
      </c>
      <c r="F539" s="31">
        <v>1</v>
      </c>
      <c r="G539" s="31">
        <v>5.5878928987194403</v>
      </c>
      <c r="H539" s="31">
        <v>80.093131548311902</v>
      </c>
      <c r="I539" s="31">
        <v>14.318975552968499</v>
      </c>
    </row>
    <row r="540" spans="1:9" x14ac:dyDescent="0.25">
      <c r="A540" t="s">
        <v>916</v>
      </c>
      <c r="B540" s="31">
        <v>3031</v>
      </c>
      <c r="C540" s="31">
        <v>145</v>
      </c>
      <c r="D540" s="31">
        <v>2427</v>
      </c>
      <c r="E540" s="31">
        <v>454</v>
      </c>
      <c r="F540" s="31">
        <v>5</v>
      </c>
      <c r="G540" s="31">
        <v>4.7918043621943101</v>
      </c>
      <c r="H540" s="31">
        <v>80.204890945142097</v>
      </c>
      <c r="I540" s="31">
        <v>15.0033046926635</v>
      </c>
    </row>
    <row r="541" spans="1:9" x14ac:dyDescent="0.25">
      <c r="A541" t="s">
        <v>917</v>
      </c>
      <c r="B541" s="31">
        <v>727</v>
      </c>
      <c r="C541" s="31">
        <v>24</v>
      </c>
      <c r="D541" s="31">
        <v>592</v>
      </c>
      <c r="E541" s="31">
        <v>111</v>
      </c>
      <c r="F541" s="31" t="s">
        <v>1091</v>
      </c>
      <c r="G541" s="31">
        <v>3.3012379642365799</v>
      </c>
      <c r="H541" s="31">
        <v>81.430536451169104</v>
      </c>
      <c r="I541" s="31">
        <v>15.2682255845942</v>
      </c>
    </row>
    <row r="542" spans="1:9" x14ac:dyDescent="0.25">
      <c r="A542" t="s">
        <v>918</v>
      </c>
      <c r="B542" s="31">
        <v>822</v>
      </c>
      <c r="C542" s="31">
        <v>40</v>
      </c>
      <c r="D542" s="31">
        <v>670</v>
      </c>
      <c r="E542" s="31">
        <v>111</v>
      </c>
      <c r="F542" s="31">
        <v>1</v>
      </c>
      <c r="G542" s="31">
        <v>4.8721071863580896</v>
      </c>
      <c r="H542" s="31">
        <v>81.607795371498099</v>
      </c>
      <c r="I542" s="31">
        <v>13.520097442143699</v>
      </c>
    </row>
    <row r="543" spans="1:9" x14ac:dyDescent="0.25">
      <c r="A543" t="s">
        <v>919</v>
      </c>
      <c r="B543" s="31">
        <v>1698</v>
      </c>
      <c r="C543" s="31">
        <v>87</v>
      </c>
      <c r="D543" s="31">
        <v>1369</v>
      </c>
      <c r="E543" s="31">
        <v>232</v>
      </c>
      <c r="F543" s="31">
        <v>10</v>
      </c>
      <c r="G543" s="31">
        <v>5.1540284360189501</v>
      </c>
      <c r="H543" s="31">
        <v>81.101895734597093</v>
      </c>
      <c r="I543" s="31">
        <v>13.744075829383799</v>
      </c>
    </row>
    <row r="544" spans="1:9" x14ac:dyDescent="0.25">
      <c r="A544" t="s">
        <v>348</v>
      </c>
      <c r="B544" s="31">
        <v>110</v>
      </c>
      <c r="C544" s="31">
        <v>9</v>
      </c>
      <c r="D544" s="31">
        <v>87</v>
      </c>
      <c r="E544" s="31">
        <v>13</v>
      </c>
      <c r="F544" s="31">
        <v>1</v>
      </c>
      <c r="G544" s="31">
        <v>8.2568807339449499</v>
      </c>
      <c r="H544" s="31">
        <v>79.816513761467803</v>
      </c>
      <c r="I544" s="31">
        <v>11.9266055045871</v>
      </c>
    </row>
    <row r="545" spans="1:9" x14ac:dyDescent="0.25">
      <c r="A545" t="s">
        <v>347</v>
      </c>
      <c r="B545" s="31">
        <v>48648</v>
      </c>
      <c r="C545" s="31">
        <v>2551</v>
      </c>
      <c r="D545" s="31">
        <v>39249</v>
      </c>
      <c r="E545" s="31">
        <v>6733</v>
      </c>
      <c r="F545" s="31">
        <v>115</v>
      </c>
      <c r="G545" s="31">
        <v>5.2562174190756803</v>
      </c>
      <c r="H545" s="31">
        <v>80.870747738652</v>
      </c>
      <c r="I545" s="31">
        <v>13.873034842272199</v>
      </c>
    </row>
    <row r="546" spans="1:9" x14ac:dyDescent="0.25">
      <c r="A546" t="s">
        <v>920</v>
      </c>
      <c r="B546" s="31">
        <v>2054</v>
      </c>
      <c r="C546" s="31">
        <v>87</v>
      </c>
      <c r="D546" s="31">
        <v>1704</v>
      </c>
      <c r="E546" s="31">
        <v>262</v>
      </c>
      <c r="F546" s="31">
        <v>1</v>
      </c>
      <c r="G546" s="31">
        <v>4.2377009254749103</v>
      </c>
      <c r="H546" s="31">
        <v>83.000487092060396</v>
      </c>
      <c r="I546" s="31">
        <v>12.7618119824646</v>
      </c>
    </row>
    <row r="547" spans="1:9" x14ac:dyDescent="0.25">
      <c r="A547" t="s">
        <v>921</v>
      </c>
      <c r="B547" s="31">
        <v>2085</v>
      </c>
      <c r="C547" s="31">
        <v>92</v>
      </c>
      <c r="D547" s="31">
        <v>1670</v>
      </c>
      <c r="E547" s="31">
        <v>322</v>
      </c>
      <c r="F547" s="31">
        <v>1</v>
      </c>
      <c r="G547" s="31">
        <v>4.4145873320537401</v>
      </c>
      <c r="H547" s="31">
        <v>80.134357005758105</v>
      </c>
      <c r="I547" s="31">
        <v>15.451055662188001</v>
      </c>
    </row>
    <row r="548" spans="1:9" x14ac:dyDescent="0.25">
      <c r="A548" t="s">
        <v>922</v>
      </c>
      <c r="B548" s="31">
        <v>849</v>
      </c>
      <c r="C548" s="31">
        <v>35</v>
      </c>
      <c r="D548" s="31">
        <v>672</v>
      </c>
      <c r="E548" s="31">
        <v>140</v>
      </c>
      <c r="F548" s="31">
        <v>2</v>
      </c>
      <c r="G548" s="31">
        <v>4.1322314049586701</v>
      </c>
      <c r="H548" s="31">
        <v>79.338842975206603</v>
      </c>
      <c r="I548" s="31">
        <v>16.528925619834698</v>
      </c>
    </row>
    <row r="549" spans="1:9" x14ac:dyDescent="0.25">
      <c r="A549" t="s">
        <v>923</v>
      </c>
      <c r="B549" s="31">
        <v>577</v>
      </c>
      <c r="C549" s="31">
        <v>17</v>
      </c>
      <c r="D549" s="31">
        <v>474</v>
      </c>
      <c r="E549" s="31">
        <v>85</v>
      </c>
      <c r="F549" s="31">
        <v>1</v>
      </c>
      <c r="G549" s="31">
        <v>2.95138888888888</v>
      </c>
      <c r="H549" s="31">
        <v>82.2916666666666</v>
      </c>
      <c r="I549" s="31">
        <v>14.7569444444444</v>
      </c>
    </row>
    <row r="550" spans="1:9" x14ac:dyDescent="0.25">
      <c r="A550" t="s">
        <v>924</v>
      </c>
      <c r="B550" s="31">
        <v>4495</v>
      </c>
      <c r="C550" s="31">
        <v>222</v>
      </c>
      <c r="D550" s="31">
        <v>3648</v>
      </c>
      <c r="E550" s="31">
        <v>605</v>
      </c>
      <c r="F550" s="31">
        <v>20</v>
      </c>
      <c r="G550" s="31">
        <v>4.9608938547486003</v>
      </c>
      <c r="H550" s="31">
        <v>81.519553072625698</v>
      </c>
      <c r="I550" s="31">
        <v>13.5195530726256</v>
      </c>
    </row>
    <row r="551" spans="1:9" x14ac:dyDescent="0.25">
      <c r="A551" t="s">
        <v>925</v>
      </c>
      <c r="B551" s="31">
        <v>460</v>
      </c>
      <c r="C551" s="31">
        <v>19</v>
      </c>
      <c r="D551" s="31">
        <v>359</v>
      </c>
      <c r="E551" s="31">
        <v>82</v>
      </c>
      <c r="F551" s="31" t="s">
        <v>1091</v>
      </c>
      <c r="G551" s="31">
        <v>4.13043478260869</v>
      </c>
      <c r="H551" s="31">
        <v>78.043478260869506</v>
      </c>
      <c r="I551" s="31">
        <v>17.826086956521699</v>
      </c>
    </row>
    <row r="552" spans="1:9" x14ac:dyDescent="0.25">
      <c r="A552" t="s">
        <v>926</v>
      </c>
      <c r="B552" s="31">
        <v>1110</v>
      </c>
      <c r="C552" s="31">
        <v>47</v>
      </c>
      <c r="D552" s="31">
        <v>885</v>
      </c>
      <c r="E552" s="31">
        <v>178</v>
      </c>
      <c r="F552" s="31" t="s">
        <v>1091</v>
      </c>
      <c r="G552" s="31">
        <v>4.2342342342342301</v>
      </c>
      <c r="H552" s="31">
        <v>79.729729729729698</v>
      </c>
      <c r="I552" s="31">
        <v>16.036036036035998</v>
      </c>
    </row>
    <row r="553" spans="1:9" x14ac:dyDescent="0.25">
      <c r="A553" t="s">
        <v>927</v>
      </c>
      <c r="B553" s="31">
        <v>1273</v>
      </c>
      <c r="C553" s="31">
        <v>69</v>
      </c>
      <c r="D553" s="31">
        <v>1034</v>
      </c>
      <c r="E553" s="31">
        <v>164</v>
      </c>
      <c r="F553" s="31">
        <v>6</v>
      </c>
      <c r="G553" s="31">
        <v>5.4459352801894196</v>
      </c>
      <c r="H553" s="31">
        <v>81.610102604577705</v>
      </c>
      <c r="I553" s="31">
        <v>12.9439621152328</v>
      </c>
    </row>
    <row r="554" spans="1:9" x14ac:dyDescent="0.25">
      <c r="A554" t="s">
        <v>928</v>
      </c>
      <c r="B554" s="31">
        <v>1070</v>
      </c>
      <c r="C554" s="31">
        <v>47</v>
      </c>
      <c r="D554" s="31">
        <v>858</v>
      </c>
      <c r="E554" s="31">
        <v>164</v>
      </c>
      <c r="F554" s="31">
        <v>1</v>
      </c>
      <c r="G554" s="31">
        <v>4.3966323666978404</v>
      </c>
      <c r="H554" s="31">
        <v>80.261927034611702</v>
      </c>
      <c r="I554" s="31">
        <v>15.3414405986903</v>
      </c>
    </row>
    <row r="555" spans="1:9" x14ac:dyDescent="0.25">
      <c r="A555" t="s">
        <v>929</v>
      </c>
      <c r="B555" s="31">
        <v>890</v>
      </c>
      <c r="C555" s="31">
        <v>35</v>
      </c>
      <c r="D555" s="31">
        <v>727</v>
      </c>
      <c r="E555" s="31">
        <v>128</v>
      </c>
      <c r="F555" s="31" t="s">
        <v>1091</v>
      </c>
      <c r="G555" s="31">
        <v>3.9325842696629199</v>
      </c>
      <c r="H555" s="31">
        <v>81.685393258426899</v>
      </c>
      <c r="I555" s="31">
        <v>14.3820224719101</v>
      </c>
    </row>
    <row r="556" spans="1:9" x14ac:dyDescent="0.25">
      <c r="A556" t="s">
        <v>930</v>
      </c>
      <c r="B556" s="31">
        <v>911</v>
      </c>
      <c r="C556" s="31">
        <v>50</v>
      </c>
      <c r="D556" s="31">
        <v>710</v>
      </c>
      <c r="E556" s="31">
        <v>149</v>
      </c>
      <c r="F556" s="31">
        <v>2</v>
      </c>
      <c r="G556" s="31">
        <v>5.5005500550055002</v>
      </c>
      <c r="H556" s="31">
        <v>78.107810781078101</v>
      </c>
      <c r="I556" s="31">
        <v>16.391639163916299</v>
      </c>
    </row>
    <row r="557" spans="1:9" x14ac:dyDescent="0.25">
      <c r="A557" t="s">
        <v>931</v>
      </c>
      <c r="B557" s="31">
        <v>768</v>
      </c>
      <c r="C557" s="31">
        <v>31</v>
      </c>
      <c r="D557" s="31">
        <v>615</v>
      </c>
      <c r="E557" s="31">
        <v>122</v>
      </c>
      <c r="F557" s="31" t="s">
        <v>1091</v>
      </c>
      <c r="G557" s="31">
        <v>4.0364583333333304</v>
      </c>
      <c r="H557" s="31">
        <v>80.078125</v>
      </c>
      <c r="I557" s="31">
        <v>15.8854166666666</v>
      </c>
    </row>
    <row r="558" spans="1:9" x14ac:dyDescent="0.25">
      <c r="A558" t="s">
        <v>932</v>
      </c>
      <c r="B558" s="31">
        <v>1457</v>
      </c>
      <c r="C558" s="31">
        <v>74</v>
      </c>
      <c r="D558" s="31">
        <v>1153</v>
      </c>
      <c r="E558" s="31">
        <v>228</v>
      </c>
      <c r="F558" s="31">
        <v>2</v>
      </c>
      <c r="G558" s="31">
        <v>5.0859106529209601</v>
      </c>
      <c r="H558" s="31">
        <v>79.243986254295507</v>
      </c>
      <c r="I558" s="31">
        <v>15.670103092783499</v>
      </c>
    </row>
    <row r="559" spans="1:9" x14ac:dyDescent="0.25">
      <c r="A559" t="s">
        <v>933</v>
      </c>
      <c r="B559" s="31">
        <v>2999</v>
      </c>
      <c r="C559" s="31">
        <v>189</v>
      </c>
      <c r="D559" s="31">
        <v>2389</v>
      </c>
      <c r="E559" s="31">
        <v>416</v>
      </c>
      <c r="F559" s="31">
        <v>5</v>
      </c>
      <c r="G559" s="31">
        <v>6.3126252505010001</v>
      </c>
      <c r="H559" s="31">
        <v>79.792919171676601</v>
      </c>
      <c r="I559" s="31">
        <v>13.894455577822299</v>
      </c>
    </row>
    <row r="560" spans="1:9" x14ac:dyDescent="0.25">
      <c r="A560" t="s">
        <v>934</v>
      </c>
      <c r="B560" s="31">
        <v>5987</v>
      </c>
      <c r="C560" s="31">
        <v>351</v>
      </c>
      <c r="D560" s="31">
        <v>4897</v>
      </c>
      <c r="E560" s="31">
        <v>734</v>
      </c>
      <c r="F560" s="31">
        <v>5</v>
      </c>
      <c r="G560" s="31">
        <v>5.8676028084252696</v>
      </c>
      <c r="H560" s="31">
        <v>81.862253426947504</v>
      </c>
      <c r="I560" s="31">
        <v>12.2701437646272</v>
      </c>
    </row>
    <row r="561" spans="1:9" x14ac:dyDescent="0.25">
      <c r="A561" t="s">
        <v>935</v>
      </c>
      <c r="B561" s="31">
        <v>1817</v>
      </c>
      <c r="C561" s="31">
        <v>60</v>
      </c>
      <c r="D561" s="31">
        <v>1453</v>
      </c>
      <c r="E561" s="31">
        <v>299</v>
      </c>
      <c r="F561" s="31">
        <v>5</v>
      </c>
      <c r="G561" s="31">
        <v>3.3112582781456901</v>
      </c>
      <c r="H561" s="31">
        <v>80.187637969094894</v>
      </c>
      <c r="I561" s="31">
        <v>16.501103752759299</v>
      </c>
    </row>
    <row r="562" spans="1:9" x14ac:dyDescent="0.25">
      <c r="A562" t="s">
        <v>936</v>
      </c>
      <c r="B562" s="31">
        <v>566</v>
      </c>
      <c r="C562" s="31">
        <v>23</v>
      </c>
      <c r="D562" s="31">
        <v>473</v>
      </c>
      <c r="E562" s="31">
        <v>70</v>
      </c>
      <c r="F562" s="31" t="s">
        <v>1091</v>
      </c>
      <c r="G562" s="31">
        <v>4.0636042402826797</v>
      </c>
      <c r="H562" s="31">
        <v>83.568904593639502</v>
      </c>
      <c r="I562" s="31">
        <v>12.3674911660777</v>
      </c>
    </row>
    <row r="563" spans="1:9" x14ac:dyDescent="0.25">
      <c r="A563" t="s">
        <v>937</v>
      </c>
      <c r="B563" s="31">
        <v>962</v>
      </c>
      <c r="C563" s="31">
        <v>51</v>
      </c>
      <c r="D563" s="31">
        <v>773</v>
      </c>
      <c r="E563" s="31">
        <v>136</v>
      </c>
      <c r="F563" s="31">
        <v>2</v>
      </c>
      <c r="G563" s="31">
        <v>5.3125</v>
      </c>
      <c r="H563" s="31">
        <v>80.5208333333333</v>
      </c>
      <c r="I563" s="31">
        <v>14.1666666666666</v>
      </c>
    </row>
    <row r="564" spans="1:9" x14ac:dyDescent="0.25">
      <c r="A564" t="s">
        <v>938</v>
      </c>
      <c r="B564" s="31">
        <v>760</v>
      </c>
      <c r="C564" s="31">
        <v>28</v>
      </c>
      <c r="D564" s="31">
        <v>609</v>
      </c>
      <c r="E564" s="31">
        <v>122</v>
      </c>
      <c r="F564" s="31">
        <v>1</v>
      </c>
      <c r="G564" s="31">
        <v>3.6890645586297701</v>
      </c>
      <c r="H564" s="31">
        <v>80.237154150197597</v>
      </c>
      <c r="I564" s="31">
        <v>16.073781291172502</v>
      </c>
    </row>
    <row r="565" spans="1:9" x14ac:dyDescent="0.25">
      <c r="A565" t="s">
        <v>939</v>
      </c>
      <c r="B565" s="31">
        <v>164</v>
      </c>
      <c r="C565" s="31">
        <v>5</v>
      </c>
      <c r="D565" s="31">
        <v>129</v>
      </c>
      <c r="E565" s="31">
        <v>30</v>
      </c>
      <c r="F565" s="31" t="s">
        <v>1091</v>
      </c>
      <c r="G565" s="31">
        <v>3.0487804878048701</v>
      </c>
      <c r="H565" s="31">
        <v>78.658536585365795</v>
      </c>
      <c r="I565" s="31">
        <v>18.292682926829201</v>
      </c>
    </row>
    <row r="566" spans="1:9" x14ac:dyDescent="0.25">
      <c r="A566" t="s">
        <v>940</v>
      </c>
      <c r="B566" s="31">
        <v>1050</v>
      </c>
      <c r="C566" s="31">
        <v>49</v>
      </c>
      <c r="D566" s="31">
        <v>837</v>
      </c>
      <c r="E566" s="31">
        <v>163</v>
      </c>
      <c r="F566" s="31">
        <v>1</v>
      </c>
      <c r="G566" s="31">
        <v>4.6711153479504199</v>
      </c>
      <c r="H566" s="31">
        <v>79.7902764537655</v>
      </c>
      <c r="I566" s="31">
        <v>15.538608198284001</v>
      </c>
    </row>
    <row r="567" spans="1:9" x14ac:dyDescent="0.25">
      <c r="A567" t="s">
        <v>941</v>
      </c>
      <c r="B567" s="31">
        <v>3210</v>
      </c>
      <c r="C567" s="31">
        <v>193</v>
      </c>
      <c r="D567" s="31">
        <v>2537</v>
      </c>
      <c r="E567" s="31">
        <v>473</v>
      </c>
      <c r="F567" s="31">
        <v>7</v>
      </c>
      <c r="G567" s="31">
        <v>6.0256009990633697</v>
      </c>
      <c r="H567" s="31">
        <v>79.206993443646496</v>
      </c>
      <c r="I567" s="31">
        <v>14.767405557289999</v>
      </c>
    </row>
    <row r="568" spans="1:9" x14ac:dyDescent="0.25">
      <c r="A568" t="s">
        <v>942</v>
      </c>
      <c r="B568" s="31">
        <v>168</v>
      </c>
      <c r="C568" s="31">
        <v>3</v>
      </c>
      <c r="D568" s="31">
        <v>131</v>
      </c>
      <c r="E568" s="31">
        <v>34</v>
      </c>
      <c r="F568" s="31" t="s">
        <v>1091</v>
      </c>
      <c r="G568" s="31">
        <v>1.78571428571428</v>
      </c>
      <c r="H568" s="31">
        <v>77.976190476190396</v>
      </c>
      <c r="I568" s="31">
        <v>20.238095238095202</v>
      </c>
    </row>
    <row r="569" spans="1:9" x14ac:dyDescent="0.25">
      <c r="A569" t="s">
        <v>943</v>
      </c>
      <c r="B569" s="31">
        <v>1128</v>
      </c>
      <c r="C569" s="31">
        <v>44</v>
      </c>
      <c r="D569" s="31">
        <v>884</v>
      </c>
      <c r="E569" s="31">
        <v>196</v>
      </c>
      <c r="F569" s="31">
        <v>4</v>
      </c>
      <c r="G569" s="31">
        <v>3.9145907473309598</v>
      </c>
      <c r="H569" s="31">
        <v>78.647686832740206</v>
      </c>
      <c r="I569" s="31">
        <v>17.4377224199288</v>
      </c>
    </row>
    <row r="570" spans="1:9" x14ac:dyDescent="0.25">
      <c r="A570" t="s">
        <v>944</v>
      </c>
      <c r="B570" s="31">
        <v>1558</v>
      </c>
      <c r="C570" s="31">
        <v>59</v>
      </c>
      <c r="D570" s="31">
        <v>1243</v>
      </c>
      <c r="E570" s="31">
        <v>253</v>
      </c>
      <c r="F570" s="31">
        <v>3</v>
      </c>
      <c r="G570" s="31">
        <v>3.79421221864951</v>
      </c>
      <c r="H570" s="31">
        <v>79.935691318327898</v>
      </c>
      <c r="I570" s="31">
        <v>16.270096463022501</v>
      </c>
    </row>
    <row r="571" spans="1:9" x14ac:dyDescent="0.25">
      <c r="A571" t="s">
        <v>945</v>
      </c>
      <c r="B571" s="31">
        <v>774</v>
      </c>
      <c r="C571" s="31">
        <v>52</v>
      </c>
      <c r="D571" s="31">
        <v>598</v>
      </c>
      <c r="E571" s="31">
        <v>123</v>
      </c>
      <c r="F571" s="31">
        <v>1</v>
      </c>
      <c r="G571" s="31">
        <v>6.7270375161707596</v>
      </c>
      <c r="H571" s="31">
        <v>77.360931435963707</v>
      </c>
      <c r="I571" s="31">
        <v>15.912031047865399</v>
      </c>
    </row>
    <row r="572" spans="1:9" x14ac:dyDescent="0.25">
      <c r="A572" t="s">
        <v>946</v>
      </c>
      <c r="B572" s="31">
        <v>180</v>
      </c>
      <c r="C572" s="31">
        <v>6</v>
      </c>
      <c r="D572" s="31">
        <v>137</v>
      </c>
      <c r="E572" s="31">
        <v>37</v>
      </c>
      <c r="F572" s="31" t="s">
        <v>1091</v>
      </c>
      <c r="G572" s="31">
        <v>3.3333333333333299</v>
      </c>
      <c r="H572" s="31">
        <v>76.1111111111111</v>
      </c>
      <c r="I572" s="31">
        <v>20.5555555555555</v>
      </c>
    </row>
    <row r="573" spans="1:9" x14ac:dyDescent="0.25">
      <c r="A573" t="s">
        <v>947</v>
      </c>
      <c r="B573" s="31">
        <v>763</v>
      </c>
      <c r="C573" s="31">
        <v>40</v>
      </c>
      <c r="D573" s="31">
        <v>613</v>
      </c>
      <c r="E573" s="31">
        <v>110</v>
      </c>
      <c r="F573" s="31" t="s">
        <v>1091</v>
      </c>
      <c r="G573" s="31">
        <v>5.2424639580602799</v>
      </c>
      <c r="H573" s="31">
        <v>80.340760157273905</v>
      </c>
      <c r="I573" s="31">
        <v>14.4167758846657</v>
      </c>
    </row>
    <row r="574" spans="1:9" x14ac:dyDescent="0.25">
      <c r="A574" t="s">
        <v>948</v>
      </c>
      <c r="B574" s="31">
        <v>2937</v>
      </c>
      <c r="C574" s="31">
        <v>147</v>
      </c>
      <c r="D574" s="31">
        <v>2367</v>
      </c>
      <c r="E574" s="31">
        <v>421</v>
      </c>
      <c r="F574" s="31">
        <v>2</v>
      </c>
      <c r="G574" s="31">
        <v>5.0085178875638796</v>
      </c>
      <c r="H574" s="31">
        <v>80.647359454855106</v>
      </c>
      <c r="I574" s="31">
        <v>14.3441226575809</v>
      </c>
    </row>
    <row r="575" spans="1:9" x14ac:dyDescent="0.25">
      <c r="A575" t="s">
        <v>949</v>
      </c>
      <c r="B575" s="31">
        <v>666</v>
      </c>
      <c r="C575" s="31">
        <v>27</v>
      </c>
      <c r="D575" s="31">
        <v>526</v>
      </c>
      <c r="E575" s="31">
        <v>113</v>
      </c>
      <c r="F575" s="31" t="s">
        <v>1091</v>
      </c>
      <c r="G575" s="31">
        <v>4.0540540540540499</v>
      </c>
      <c r="H575" s="31">
        <v>78.978978978978901</v>
      </c>
      <c r="I575" s="31">
        <v>16.966966966966901</v>
      </c>
    </row>
    <row r="576" spans="1:9" x14ac:dyDescent="0.25">
      <c r="A576" t="s">
        <v>950</v>
      </c>
      <c r="B576" s="31">
        <v>762</v>
      </c>
      <c r="C576" s="31">
        <v>41</v>
      </c>
      <c r="D576" s="31">
        <v>605</v>
      </c>
      <c r="E576" s="31">
        <v>115</v>
      </c>
      <c r="F576" s="31">
        <v>1</v>
      </c>
      <c r="G576" s="31">
        <v>5.3876478318002601</v>
      </c>
      <c r="H576" s="31">
        <v>79.500657030223394</v>
      </c>
      <c r="I576" s="31">
        <v>15.1116951379763</v>
      </c>
    </row>
    <row r="577" spans="1:9" x14ac:dyDescent="0.25">
      <c r="A577" t="s">
        <v>951</v>
      </c>
      <c r="B577" s="31">
        <v>1644</v>
      </c>
      <c r="C577" s="31">
        <v>88</v>
      </c>
      <c r="D577" s="31">
        <v>1289</v>
      </c>
      <c r="E577" s="31">
        <v>259</v>
      </c>
      <c r="F577" s="31">
        <v>8</v>
      </c>
      <c r="G577" s="31">
        <v>5.3789731051344702</v>
      </c>
      <c r="H577" s="31">
        <v>78.789731051344702</v>
      </c>
      <c r="I577" s="31">
        <v>15.831295843520699</v>
      </c>
    </row>
    <row r="578" spans="1:9" x14ac:dyDescent="0.25">
      <c r="A578" t="s">
        <v>364</v>
      </c>
      <c r="B578" s="31">
        <v>94</v>
      </c>
      <c r="C578" s="31">
        <v>3</v>
      </c>
      <c r="D578" s="31">
        <v>71</v>
      </c>
      <c r="E578" s="31">
        <v>19</v>
      </c>
      <c r="F578" s="31">
        <v>1</v>
      </c>
      <c r="G578" s="31">
        <v>3.2258064516128999</v>
      </c>
      <c r="H578" s="31">
        <v>76.344086021505305</v>
      </c>
      <c r="I578" s="31">
        <v>20.430107526881699</v>
      </c>
    </row>
    <row r="579" spans="1:9" x14ac:dyDescent="0.25">
      <c r="A579" t="s">
        <v>363</v>
      </c>
      <c r="B579" s="31">
        <v>46188</v>
      </c>
      <c r="C579" s="31">
        <v>2284</v>
      </c>
      <c r="D579" s="31">
        <v>37070</v>
      </c>
      <c r="E579" s="31">
        <v>6752</v>
      </c>
      <c r="F579" s="31">
        <v>82</v>
      </c>
      <c r="G579" s="31">
        <v>4.9538021081854797</v>
      </c>
      <c r="H579" s="31">
        <v>80.401683078124293</v>
      </c>
      <c r="I579" s="31">
        <v>14.644514813690099</v>
      </c>
    </row>
    <row r="580" spans="1:9" x14ac:dyDescent="0.25">
      <c r="A580" t="s">
        <v>952</v>
      </c>
      <c r="B580" s="31">
        <v>2147</v>
      </c>
      <c r="C580" s="31">
        <v>95</v>
      </c>
      <c r="D580" s="31">
        <v>1746</v>
      </c>
      <c r="E580" s="31">
        <v>301</v>
      </c>
      <c r="F580" s="31">
        <v>5</v>
      </c>
      <c r="G580" s="31">
        <v>4.43510737628384</v>
      </c>
      <c r="H580" s="31">
        <v>81.512605042016801</v>
      </c>
      <c r="I580" s="31">
        <v>14.0522875816993</v>
      </c>
    </row>
    <row r="581" spans="1:9" x14ac:dyDescent="0.25">
      <c r="A581" t="s">
        <v>953</v>
      </c>
      <c r="B581" s="31">
        <v>2165</v>
      </c>
      <c r="C581" s="31">
        <v>81</v>
      </c>
      <c r="D581" s="31">
        <v>1714</v>
      </c>
      <c r="E581" s="31">
        <v>368</v>
      </c>
      <c r="F581" s="31">
        <v>2</v>
      </c>
      <c r="G581" s="31">
        <v>3.7447988904299501</v>
      </c>
      <c r="H581" s="31">
        <v>79.241793804900595</v>
      </c>
      <c r="I581" s="31">
        <v>17.0134073046694</v>
      </c>
    </row>
    <row r="582" spans="1:9" x14ac:dyDescent="0.25">
      <c r="A582" t="s">
        <v>954</v>
      </c>
      <c r="B582" s="31">
        <v>944</v>
      </c>
      <c r="C582" s="31">
        <v>43</v>
      </c>
      <c r="D582" s="31">
        <v>767</v>
      </c>
      <c r="E582" s="31">
        <v>133</v>
      </c>
      <c r="F582" s="31">
        <v>1</v>
      </c>
      <c r="G582" s="31">
        <v>4.5599151643690297</v>
      </c>
      <c r="H582" s="31">
        <v>81.336161187698806</v>
      </c>
      <c r="I582" s="31">
        <v>14.103923647932101</v>
      </c>
    </row>
    <row r="583" spans="1:9" x14ac:dyDescent="0.25">
      <c r="A583" t="s">
        <v>955</v>
      </c>
      <c r="B583" s="31">
        <v>565</v>
      </c>
      <c r="C583" s="31">
        <v>28</v>
      </c>
      <c r="D583" s="31">
        <v>431</v>
      </c>
      <c r="E583" s="31">
        <v>106</v>
      </c>
      <c r="F583" s="31" t="s">
        <v>1091</v>
      </c>
      <c r="G583" s="31">
        <v>4.9557522123893802</v>
      </c>
      <c r="H583" s="31">
        <v>76.283185840707901</v>
      </c>
      <c r="I583" s="31">
        <v>18.761061946902601</v>
      </c>
    </row>
    <row r="584" spans="1:9" x14ac:dyDescent="0.25">
      <c r="A584" t="s">
        <v>956</v>
      </c>
      <c r="B584" s="31">
        <v>4537</v>
      </c>
      <c r="C584" s="31">
        <v>274</v>
      </c>
      <c r="D584" s="31">
        <v>3632</v>
      </c>
      <c r="E584" s="31">
        <v>620</v>
      </c>
      <c r="F584" s="31">
        <v>11</v>
      </c>
      <c r="G584" s="31">
        <v>6.0539107379584598</v>
      </c>
      <c r="H584" s="31">
        <v>80.247459125055201</v>
      </c>
      <c r="I584" s="31">
        <v>13.698630136986299</v>
      </c>
    </row>
    <row r="585" spans="1:9" x14ac:dyDescent="0.25">
      <c r="A585" t="s">
        <v>957</v>
      </c>
      <c r="B585" s="31">
        <v>480</v>
      </c>
      <c r="C585" s="31">
        <v>22</v>
      </c>
      <c r="D585" s="31">
        <v>367</v>
      </c>
      <c r="E585" s="31">
        <v>91</v>
      </c>
      <c r="F585" s="31" t="s">
        <v>1091</v>
      </c>
      <c r="G585" s="31">
        <v>4.5833333333333304</v>
      </c>
      <c r="H585" s="31">
        <v>76.4583333333333</v>
      </c>
      <c r="I585" s="31">
        <v>18.9583333333333</v>
      </c>
    </row>
    <row r="586" spans="1:9" x14ac:dyDescent="0.25">
      <c r="A586" t="s">
        <v>958</v>
      </c>
      <c r="B586" s="31">
        <v>1095</v>
      </c>
      <c r="C586" s="31">
        <v>38</v>
      </c>
      <c r="D586" s="31">
        <v>871</v>
      </c>
      <c r="E586" s="31">
        <v>184</v>
      </c>
      <c r="F586" s="31">
        <v>2</v>
      </c>
      <c r="G586" s="31">
        <v>3.4766697163769398</v>
      </c>
      <c r="H586" s="31">
        <v>79.688929551692596</v>
      </c>
      <c r="I586" s="31">
        <v>16.834400731930401</v>
      </c>
    </row>
    <row r="587" spans="1:9" x14ac:dyDescent="0.25">
      <c r="A587" t="s">
        <v>959</v>
      </c>
      <c r="B587" s="31">
        <v>1297</v>
      </c>
      <c r="C587" s="31">
        <v>72</v>
      </c>
      <c r="D587" s="31">
        <v>1041</v>
      </c>
      <c r="E587" s="31">
        <v>178</v>
      </c>
      <c r="F587" s="31">
        <v>6</v>
      </c>
      <c r="G587" s="31">
        <v>5.5770720371804803</v>
      </c>
      <c r="H587" s="31">
        <v>80.635166537567699</v>
      </c>
      <c r="I587" s="31">
        <v>13.7877614252517</v>
      </c>
    </row>
    <row r="588" spans="1:9" x14ac:dyDescent="0.25">
      <c r="A588" t="s">
        <v>960</v>
      </c>
      <c r="B588" s="31">
        <v>1097</v>
      </c>
      <c r="C588" s="31">
        <v>52</v>
      </c>
      <c r="D588" s="31">
        <v>876</v>
      </c>
      <c r="E588" s="31">
        <v>169</v>
      </c>
      <c r="F588" s="31" t="s">
        <v>1091</v>
      </c>
      <c r="G588" s="31">
        <v>4.7402005469462098</v>
      </c>
      <c r="H588" s="31">
        <v>79.854147675478501</v>
      </c>
      <c r="I588" s="31">
        <v>15.4056517775752</v>
      </c>
    </row>
    <row r="589" spans="1:9" x14ac:dyDescent="0.25">
      <c r="A589" t="s">
        <v>961</v>
      </c>
      <c r="B589" s="31">
        <v>870</v>
      </c>
      <c r="C589" s="31">
        <v>37</v>
      </c>
      <c r="D589" s="31">
        <v>696</v>
      </c>
      <c r="E589" s="31">
        <v>137</v>
      </c>
      <c r="F589" s="31" t="s">
        <v>1091</v>
      </c>
      <c r="G589" s="31">
        <v>4.2528735632183903</v>
      </c>
      <c r="H589" s="31">
        <v>80</v>
      </c>
      <c r="I589" s="31">
        <v>15.747126436781601</v>
      </c>
    </row>
    <row r="590" spans="1:9" x14ac:dyDescent="0.25">
      <c r="A590" t="s">
        <v>962</v>
      </c>
      <c r="B590" s="31">
        <v>1021</v>
      </c>
      <c r="C590" s="31">
        <v>50</v>
      </c>
      <c r="D590" s="31">
        <v>809</v>
      </c>
      <c r="E590" s="31">
        <v>154</v>
      </c>
      <c r="F590" s="31">
        <v>8</v>
      </c>
      <c r="G590" s="31">
        <v>4.9358341559723504</v>
      </c>
      <c r="H590" s="31">
        <v>79.861796643632701</v>
      </c>
      <c r="I590" s="31">
        <v>15.2023692003948</v>
      </c>
    </row>
    <row r="591" spans="1:9" x14ac:dyDescent="0.25">
      <c r="A591" t="s">
        <v>963</v>
      </c>
      <c r="B591" s="31">
        <v>794</v>
      </c>
      <c r="C591" s="31">
        <v>21</v>
      </c>
      <c r="D591" s="31">
        <v>665</v>
      </c>
      <c r="E591" s="31">
        <v>108</v>
      </c>
      <c r="F591" s="31" t="s">
        <v>1091</v>
      </c>
      <c r="G591" s="31">
        <v>2.6448362720402998</v>
      </c>
      <c r="H591" s="31">
        <v>83.753148614609501</v>
      </c>
      <c r="I591" s="31">
        <v>13.602015113350101</v>
      </c>
    </row>
    <row r="592" spans="1:9" x14ac:dyDescent="0.25">
      <c r="A592" t="s">
        <v>964</v>
      </c>
      <c r="B592" s="31">
        <v>1432</v>
      </c>
      <c r="C592" s="31">
        <v>67</v>
      </c>
      <c r="D592" s="31">
        <v>1145</v>
      </c>
      <c r="E592" s="31">
        <v>219</v>
      </c>
      <c r="F592" s="31">
        <v>1</v>
      </c>
      <c r="G592" s="31">
        <v>4.6820405310971296</v>
      </c>
      <c r="H592" s="31">
        <v>80.013976240391301</v>
      </c>
      <c r="I592" s="31">
        <v>15.3039832285115</v>
      </c>
    </row>
    <row r="593" spans="1:9" x14ac:dyDescent="0.25">
      <c r="A593" t="s">
        <v>965</v>
      </c>
      <c r="B593" s="31">
        <v>2991</v>
      </c>
      <c r="C593" s="31">
        <v>150</v>
      </c>
      <c r="D593" s="31">
        <v>2393</v>
      </c>
      <c r="E593" s="31">
        <v>441</v>
      </c>
      <c r="F593" s="31">
        <v>7</v>
      </c>
      <c r="G593" s="31">
        <v>5.0268096514745304</v>
      </c>
      <c r="H593" s="31">
        <v>80.194369973190305</v>
      </c>
      <c r="I593" s="31">
        <v>14.7788203753351</v>
      </c>
    </row>
    <row r="594" spans="1:9" x14ac:dyDescent="0.25">
      <c r="A594" t="s">
        <v>966</v>
      </c>
      <c r="B594" s="31">
        <v>6080</v>
      </c>
      <c r="C594" s="31">
        <v>343</v>
      </c>
      <c r="D594" s="31">
        <v>4952</v>
      </c>
      <c r="E594" s="31">
        <v>776</v>
      </c>
      <c r="F594" s="31">
        <v>9</v>
      </c>
      <c r="G594" s="31">
        <v>5.6498105748640999</v>
      </c>
      <c r="H594" s="31">
        <v>81.568110690166293</v>
      </c>
      <c r="I594" s="31">
        <v>12.782078734969501</v>
      </c>
    </row>
    <row r="595" spans="1:9" x14ac:dyDescent="0.25">
      <c r="A595" t="s">
        <v>967</v>
      </c>
      <c r="B595" s="31">
        <v>1834</v>
      </c>
      <c r="C595" s="31">
        <v>61</v>
      </c>
      <c r="D595" s="31">
        <v>1459</v>
      </c>
      <c r="E595" s="31">
        <v>306</v>
      </c>
      <c r="F595" s="31">
        <v>8</v>
      </c>
      <c r="G595" s="31">
        <v>3.34063526834611</v>
      </c>
      <c r="H595" s="31">
        <v>79.901423877327403</v>
      </c>
      <c r="I595" s="31">
        <v>16.7579408543263</v>
      </c>
    </row>
    <row r="596" spans="1:9" x14ac:dyDescent="0.25">
      <c r="A596" t="s">
        <v>968</v>
      </c>
      <c r="B596" s="31">
        <v>644</v>
      </c>
      <c r="C596" s="31">
        <v>22</v>
      </c>
      <c r="D596" s="31">
        <v>541</v>
      </c>
      <c r="E596" s="31">
        <v>81</v>
      </c>
      <c r="F596" s="31" t="s">
        <v>1091</v>
      </c>
      <c r="G596" s="31">
        <v>3.41614906832298</v>
      </c>
      <c r="H596" s="31">
        <v>84.006211180124197</v>
      </c>
      <c r="I596" s="31">
        <v>12.577639751552701</v>
      </c>
    </row>
    <row r="597" spans="1:9" x14ac:dyDescent="0.25">
      <c r="A597" t="s">
        <v>969</v>
      </c>
      <c r="B597" s="31">
        <v>1065</v>
      </c>
      <c r="C597" s="31">
        <v>64</v>
      </c>
      <c r="D597" s="31">
        <v>844</v>
      </c>
      <c r="E597" s="31">
        <v>156</v>
      </c>
      <c r="F597" s="31">
        <v>1</v>
      </c>
      <c r="G597" s="31">
        <v>6.0150375939849603</v>
      </c>
      <c r="H597" s="31">
        <v>79.323308270676606</v>
      </c>
      <c r="I597" s="31">
        <v>14.661654135338299</v>
      </c>
    </row>
    <row r="598" spans="1:9" x14ac:dyDescent="0.25">
      <c r="A598" t="s">
        <v>970</v>
      </c>
      <c r="B598" s="31">
        <v>799</v>
      </c>
      <c r="C598" s="31">
        <v>35</v>
      </c>
      <c r="D598" s="31">
        <v>619</v>
      </c>
      <c r="E598" s="31">
        <v>145</v>
      </c>
      <c r="F598" s="31" t="s">
        <v>1091</v>
      </c>
      <c r="G598" s="31">
        <v>4.3804755944931104</v>
      </c>
      <c r="H598" s="31">
        <v>77.471839799749603</v>
      </c>
      <c r="I598" s="31">
        <v>18.147684605757199</v>
      </c>
    </row>
    <row r="599" spans="1:9" x14ac:dyDescent="0.25">
      <c r="A599" t="s">
        <v>971</v>
      </c>
      <c r="B599" s="31">
        <v>194</v>
      </c>
      <c r="C599" s="31">
        <v>7</v>
      </c>
      <c r="D599" s="31">
        <v>150</v>
      </c>
      <c r="E599" s="31">
        <v>37</v>
      </c>
      <c r="F599" s="31" t="s">
        <v>1091</v>
      </c>
      <c r="G599" s="31">
        <v>3.6082474226804102</v>
      </c>
      <c r="H599" s="31">
        <v>77.319587628865904</v>
      </c>
      <c r="I599" s="31">
        <v>19.072164948453601</v>
      </c>
    </row>
    <row r="600" spans="1:9" x14ac:dyDescent="0.25">
      <c r="A600" t="s">
        <v>972</v>
      </c>
      <c r="B600" s="31">
        <v>1097</v>
      </c>
      <c r="C600" s="31">
        <v>46</v>
      </c>
      <c r="D600" s="31">
        <v>861</v>
      </c>
      <c r="E600" s="31">
        <v>189</v>
      </c>
      <c r="F600" s="31">
        <v>1</v>
      </c>
      <c r="G600" s="31">
        <v>4.1970802919708001</v>
      </c>
      <c r="H600" s="31">
        <v>78.558394160583902</v>
      </c>
      <c r="I600" s="31">
        <v>17.2445255474452</v>
      </c>
    </row>
    <row r="601" spans="1:9" x14ac:dyDescent="0.25">
      <c r="A601" t="s">
        <v>973</v>
      </c>
      <c r="B601" s="31">
        <v>3193</v>
      </c>
      <c r="C601" s="31">
        <v>165</v>
      </c>
      <c r="D601" s="31">
        <v>2564</v>
      </c>
      <c r="E601" s="31">
        <v>458</v>
      </c>
      <c r="F601" s="31">
        <v>6</v>
      </c>
      <c r="G601" s="31">
        <v>5.1772827110134898</v>
      </c>
      <c r="H601" s="31">
        <v>80.451835582051999</v>
      </c>
      <c r="I601" s="31">
        <v>14.3708817069344</v>
      </c>
    </row>
    <row r="602" spans="1:9" x14ac:dyDescent="0.25">
      <c r="A602" t="s">
        <v>974</v>
      </c>
      <c r="B602" s="31">
        <v>165</v>
      </c>
      <c r="C602" s="31">
        <v>7</v>
      </c>
      <c r="D602" s="31">
        <v>118</v>
      </c>
      <c r="E602" s="31">
        <v>39</v>
      </c>
      <c r="F602" s="31">
        <v>1</v>
      </c>
      <c r="G602" s="31">
        <v>4.2682926829268197</v>
      </c>
      <c r="H602" s="31">
        <v>71.951219512195095</v>
      </c>
      <c r="I602" s="31">
        <v>23.780487804878</v>
      </c>
    </row>
    <row r="603" spans="1:9" x14ac:dyDescent="0.25">
      <c r="A603" t="s">
        <v>975</v>
      </c>
      <c r="B603" s="31">
        <v>1167</v>
      </c>
      <c r="C603" s="31">
        <v>57</v>
      </c>
      <c r="D603" s="31">
        <v>912</v>
      </c>
      <c r="E603" s="31">
        <v>192</v>
      </c>
      <c r="F603" s="31">
        <v>6</v>
      </c>
      <c r="G603" s="31">
        <v>4.9095607235142102</v>
      </c>
      <c r="H603" s="31">
        <v>78.552971576227307</v>
      </c>
      <c r="I603" s="31">
        <v>16.5374677002584</v>
      </c>
    </row>
    <row r="604" spans="1:9" x14ac:dyDescent="0.25">
      <c r="A604" t="s">
        <v>976</v>
      </c>
      <c r="B604" s="31">
        <v>1666</v>
      </c>
      <c r="C604" s="31">
        <v>64</v>
      </c>
      <c r="D604" s="31">
        <v>1351</v>
      </c>
      <c r="E604" s="31">
        <v>246</v>
      </c>
      <c r="F604" s="31">
        <v>5</v>
      </c>
      <c r="G604" s="31">
        <v>3.8531005418422599</v>
      </c>
      <c r="H604" s="31">
        <v>81.336544250451496</v>
      </c>
      <c r="I604" s="31">
        <v>14.8103552077062</v>
      </c>
    </row>
    <row r="605" spans="1:9" x14ac:dyDescent="0.25">
      <c r="A605" t="s">
        <v>977</v>
      </c>
      <c r="B605" s="31">
        <v>808</v>
      </c>
      <c r="C605" s="31">
        <v>40</v>
      </c>
      <c r="D605" s="31">
        <v>648</v>
      </c>
      <c r="E605" s="31">
        <v>116</v>
      </c>
      <c r="F605" s="31">
        <v>4</v>
      </c>
      <c r="G605" s="31">
        <v>4.9751243781094496</v>
      </c>
      <c r="H605" s="31">
        <v>80.597014925373102</v>
      </c>
      <c r="I605" s="31">
        <v>14.427860696517399</v>
      </c>
    </row>
    <row r="606" spans="1:9" x14ac:dyDescent="0.25">
      <c r="A606" t="s">
        <v>978</v>
      </c>
      <c r="B606" s="31">
        <v>176</v>
      </c>
      <c r="C606" s="31">
        <v>1</v>
      </c>
      <c r="D606" s="31">
        <v>151</v>
      </c>
      <c r="E606" s="31">
        <v>24</v>
      </c>
      <c r="F606" s="31" t="s">
        <v>1091</v>
      </c>
      <c r="G606" s="31">
        <v>0.56818181818181801</v>
      </c>
      <c r="H606" s="31">
        <v>85.795454545454504</v>
      </c>
      <c r="I606" s="31">
        <v>13.636363636363599</v>
      </c>
    </row>
    <row r="607" spans="1:9" x14ac:dyDescent="0.25">
      <c r="A607" t="s">
        <v>979</v>
      </c>
      <c r="B607" s="31">
        <v>802</v>
      </c>
      <c r="C607" s="31">
        <v>34</v>
      </c>
      <c r="D607" s="31">
        <v>653</v>
      </c>
      <c r="E607" s="31">
        <v>115</v>
      </c>
      <c r="F607" s="31" t="s">
        <v>1091</v>
      </c>
      <c r="G607" s="31">
        <v>4.23940149625935</v>
      </c>
      <c r="H607" s="31">
        <v>81.421446384039896</v>
      </c>
      <c r="I607" s="31">
        <v>14.339152119700699</v>
      </c>
    </row>
    <row r="608" spans="1:9" x14ac:dyDescent="0.25">
      <c r="A608" t="s">
        <v>980</v>
      </c>
      <c r="B608" s="31">
        <v>3148</v>
      </c>
      <c r="C608" s="31">
        <v>172</v>
      </c>
      <c r="D608" s="31">
        <v>2544</v>
      </c>
      <c r="E608" s="31">
        <v>432</v>
      </c>
      <c r="F608" s="31" t="s">
        <v>1091</v>
      </c>
      <c r="G608" s="31">
        <v>5.4637865311308698</v>
      </c>
      <c r="H608" s="31">
        <v>80.813214739517093</v>
      </c>
      <c r="I608" s="31">
        <v>13.7229987293519</v>
      </c>
    </row>
    <row r="609" spans="1:9" x14ac:dyDescent="0.25">
      <c r="A609" t="s">
        <v>981</v>
      </c>
      <c r="B609" s="31">
        <v>661</v>
      </c>
      <c r="C609" s="31">
        <v>21</v>
      </c>
      <c r="D609" s="31">
        <v>534</v>
      </c>
      <c r="E609" s="31">
        <v>105</v>
      </c>
      <c r="F609" s="31">
        <v>1</v>
      </c>
      <c r="G609" s="31">
        <v>3.1818181818181799</v>
      </c>
      <c r="H609" s="31">
        <v>80.909090909090907</v>
      </c>
      <c r="I609" s="31">
        <v>15.909090909090899</v>
      </c>
    </row>
    <row r="610" spans="1:9" x14ac:dyDescent="0.25">
      <c r="A610" t="s">
        <v>982</v>
      </c>
      <c r="B610" s="31">
        <v>814</v>
      </c>
      <c r="C610" s="31">
        <v>30</v>
      </c>
      <c r="D610" s="31">
        <v>656</v>
      </c>
      <c r="E610" s="31">
        <v>128</v>
      </c>
      <c r="F610" s="31" t="s">
        <v>1091</v>
      </c>
      <c r="G610" s="31">
        <v>3.6855036855036798</v>
      </c>
      <c r="H610" s="31">
        <v>80.589680589680597</v>
      </c>
      <c r="I610" s="31">
        <v>15.7248157248157</v>
      </c>
    </row>
    <row r="611" spans="1:9" x14ac:dyDescent="0.25">
      <c r="A611" t="s">
        <v>983</v>
      </c>
      <c r="B611" s="31">
        <v>1736</v>
      </c>
      <c r="C611" s="31">
        <v>69</v>
      </c>
      <c r="D611" s="31">
        <v>1395</v>
      </c>
      <c r="E611" s="31">
        <v>266</v>
      </c>
      <c r="F611" s="31">
        <v>6</v>
      </c>
      <c r="G611" s="31">
        <v>3.9884393063583801</v>
      </c>
      <c r="H611" s="31">
        <v>80.635838150289004</v>
      </c>
      <c r="I611" s="31">
        <v>15.3757225433526</v>
      </c>
    </row>
    <row r="612" spans="1:9" x14ac:dyDescent="0.25">
      <c r="A612" t="s">
        <v>380</v>
      </c>
      <c r="B612" s="31">
        <v>87</v>
      </c>
      <c r="C612" s="31">
        <v>2</v>
      </c>
      <c r="D612" s="31">
        <v>69</v>
      </c>
      <c r="E612" s="31">
        <v>16</v>
      </c>
      <c r="F612" s="31" t="s">
        <v>1091</v>
      </c>
      <c r="G612" s="31">
        <v>2.29885057471264</v>
      </c>
      <c r="H612" s="31">
        <v>79.310344827586206</v>
      </c>
      <c r="I612" s="31">
        <v>18.390804597701099</v>
      </c>
    </row>
    <row r="613" spans="1:9" x14ac:dyDescent="0.25">
      <c r="A613" t="s">
        <v>379</v>
      </c>
      <c r="B613" s="31">
        <v>47571</v>
      </c>
      <c r="C613" s="31">
        <v>2270</v>
      </c>
      <c r="D613" s="31">
        <v>38174</v>
      </c>
      <c r="E613" s="31">
        <v>7036</v>
      </c>
      <c r="F613" s="31">
        <v>91</v>
      </c>
      <c r="G613" s="31">
        <v>4.7809604043807896</v>
      </c>
      <c r="H613" s="31">
        <v>80.400168491996595</v>
      </c>
      <c r="I613" s="31">
        <v>14.8188711036225</v>
      </c>
    </row>
    <row r="614" spans="1:9" x14ac:dyDescent="0.25">
      <c r="A614" t="s">
        <v>984</v>
      </c>
      <c r="B614" s="31">
        <v>2001</v>
      </c>
      <c r="C614" s="31">
        <v>97</v>
      </c>
      <c r="D614" s="31">
        <v>1646</v>
      </c>
      <c r="E614" s="31">
        <v>252</v>
      </c>
      <c r="F614" s="31">
        <v>6</v>
      </c>
      <c r="G614" s="31">
        <v>4.8621553884711703</v>
      </c>
      <c r="H614" s="31">
        <v>82.506265664160395</v>
      </c>
      <c r="I614" s="31">
        <v>12.6315789473684</v>
      </c>
    </row>
    <row r="615" spans="1:9" x14ac:dyDescent="0.25">
      <c r="A615" t="s">
        <v>985</v>
      </c>
      <c r="B615" s="31">
        <v>2026</v>
      </c>
      <c r="C615" s="31">
        <v>83</v>
      </c>
      <c r="D615" s="31">
        <v>1609</v>
      </c>
      <c r="E615" s="31">
        <v>331</v>
      </c>
      <c r="F615" s="31">
        <v>3</v>
      </c>
      <c r="G615" s="31">
        <v>4.10281759762728</v>
      </c>
      <c r="H615" s="31">
        <v>79.535343549184304</v>
      </c>
      <c r="I615" s="31">
        <v>16.361838853188299</v>
      </c>
    </row>
    <row r="616" spans="1:9" x14ac:dyDescent="0.25">
      <c r="A616" t="s">
        <v>986</v>
      </c>
      <c r="B616" s="31">
        <v>861</v>
      </c>
      <c r="C616" s="31">
        <v>49</v>
      </c>
      <c r="D616" s="31">
        <v>685</v>
      </c>
      <c r="E616" s="31">
        <v>126</v>
      </c>
      <c r="F616" s="31">
        <v>1</v>
      </c>
      <c r="G616" s="31">
        <v>5.6976744186046497</v>
      </c>
      <c r="H616" s="31">
        <v>79.651162790697597</v>
      </c>
      <c r="I616" s="31">
        <v>14.651162790697599</v>
      </c>
    </row>
    <row r="617" spans="1:9" x14ac:dyDescent="0.25">
      <c r="A617" t="s">
        <v>987</v>
      </c>
      <c r="B617" s="31">
        <v>544</v>
      </c>
      <c r="C617" s="31">
        <v>16</v>
      </c>
      <c r="D617" s="31">
        <v>430</v>
      </c>
      <c r="E617" s="31">
        <v>98</v>
      </c>
      <c r="F617" s="31" t="s">
        <v>1091</v>
      </c>
      <c r="G617" s="31">
        <v>2.9411764705882302</v>
      </c>
      <c r="H617" s="31">
        <v>79.044117647058798</v>
      </c>
      <c r="I617" s="31">
        <v>18.014705882352899</v>
      </c>
    </row>
    <row r="618" spans="1:9" x14ac:dyDescent="0.25">
      <c r="A618" t="s">
        <v>988</v>
      </c>
      <c r="B618" s="31">
        <v>4138</v>
      </c>
      <c r="C618" s="31">
        <v>246</v>
      </c>
      <c r="D618" s="31">
        <v>3381</v>
      </c>
      <c r="E618" s="31">
        <v>491</v>
      </c>
      <c r="F618" s="31">
        <v>20</v>
      </c>
      <c r="G618" s="31">
        <v>5.9737736765420104</v>
      </c>
      <c r="H618" s="31">
        <v>82.102962603205398</v>
      </c>
      <c r="I618" s="31">
        <v>11.9232637202525</v>
      </c>
    </row>
    <row r="619" spans="1:9" x14ac:dyDescent="0.25">
      <c r="A619" t="s">
        <v>989</v>
      </c>
      <c r="B619" s="31">
        <v>440</v>
      </c>
      <c r="C619" s="31">
        <v>14</v>
      </c>
      <c r="D619" s="31">
        <v>342</v>
      </c>
      <c r="E619" s="31">
        <v>84</v>
      </c>
      <c r="F619" s="31" t="s">
        <v>1091</v>
      </c>
      <c r="G619" s="31">
        <v>3.1818181818181799</v>
      </c>
      <c r="H619" s="31">
        <v>77.727272727272705</v>
      </c>
      <c r="I619" s="31">
        <v>19.090909090909001</v>
      </c>
    </row>
    <row r="620" spans="1:9" x14ac:dyDescent="0.25">
      <c r="A620" t="s">
        <v>990</v>
      </c>
      <c r="B620" s="31">
        <v>1087</v>
      </c>
      <c r="C620" s="31">
        <v>47</v>
      </c>
      <c r="D620" s="31">
        <v>870</v>
      </c>
      <c r="E620" s="31">
        <v>170</v>
      </c>
      <c r="F620" s="31" t="s">
        <v>1091</v>
      </c>
      <c r="G620" s="31">
        <v>4.3238270469181197</v>
      </c>
      <c r="H620" s="31">
        <v>80.036798528058796</v>
      </c>
      <c r="I620" s="31">
        <v>15.639374425023</v>
      </c>
    </row>
    <row r="621" spans="1:9" x14ac:dyDescent="0.25">
      <c r="A621" t="s">
        <v>991</v>
      </c>
      <c r="B621" s="31">
        <v>1262</v>
      </c>
      <c r="C621" s="31">
        <v>85</v>
      </c>
      <c r="D621" s="31">
        <v>1010</v>
      </c>
      <c r="E621" s="31">
        <v>165</v>
      </c>
      <c r="F621" s="31">
        <v>2</v>
      </c>
      <c r="G621" s="31">
        <v>6.7460317460317398</v>
      </c>
      <c r="H621" s="31">
        <v>80.158730158730094</v>
      </c>
      <c r="I621" s="31">
        <v>13.095238095238001</v>
      </c>
    </row>
    <row r="622" spans="1:9" x14ac:dyDescent="0.25">
      <c r="A622" t="s">
        <v>992</v>
      </c>
      <c r="B622" s="31">
        <v>1028</v>
      </c>
      <c r="C622" s="31">
        <v>51</v>
      </c>
      <c r="D622" s="31">
        <v>842</v>
      </c>
      <c r="E622" s="31">
        <v>132</v>
      </c>
      <c r="F622" s="31">
        <v>3</v>
      </c>
      <c r="G622" s="31">
        <v>4.9756097560975601</v>
      </c>
      <c r="H622" s="31">
        <v>82.146341463414601</v>
      </c>
      <c r="I622" s="31">
        <v>12.8780487804878</v>
      </c>
    </row>
    <row r="623" spans="1:9" x14ac:dyDescent="0.25">
      <c r="A623" t="s">
        <v>993</v>
      </c>
      <c r="B623" s="31">
        <v>824</v>
      </c>
      <c r="C623" s="31">
        <v>25</v>
      </c>
      <c r="D623" s="31">
        <v>693</v>
      </c>
      <c r="E623" s="31">
        <v>102</v>
      </c>
      <c r="F623" s="31">
        <v>4</v>
      </c>
      <c r="G623" s="31">
        <v>3.0487804878048701</v>
      </c>
      <c r="H623" s="31">
        <v>84.512195121951194</v>
      </c>
      <c r="I623" s="31">
        <v>12.439024390243899</v>
      </c>
    </row>
    <row r="624" spans="1:9" x14ac:dyDescent="0.25">
      <c r="A624" t="s">
        <v>994</v>
      </c>
      <c r="B624" s="31">
        <v>918</v>
      </c>
      <c r="C624" s="31">
        <v>42</v>
      </c>
      <c r="D624" s="31">
        <v>723</v>
      </c>
      <c r="E624" s="31">
        <v>151</v>
      </c>
      <c r="F624" s="31">
        <v>2</v>
      </c>
      <c r="G624" s="31">
        <v>4.5851528384279403</v>
      </c>
      <c r="H624" s="31">
        <v>78.9301310043668</v>
      </c>
      <c r="I624" s="31">
        <v>16.484716157205199</v>
      </c>
    </row>
    <row r="625" spans="1:9" x14ac:dyDescent="0.25">
      <c r="A625" t="s">
        <v>995</v>
      </c>
      <c r="B625" s="31">
        <v>735</v>
      </c>
      <c r="C625" s="31">
        <v>29</v>
      </c>
      <c r="D625" s="31">
        <v>601</v>
      </c>
      <c r="E625" s="31">
        <v>105</v>
      </c>
      <c r="F625" s="31" t="s">
        <v>1091</v>
      </c>
      <c r="G625" s="31">
        <v>3.9455782312925098</v>
      </c>
      <c r="H625" s="31">
        <v>81.768707482993193</v>
      </c>
      <c r="I625" s="31">
        <v>14.285714285714199</v>
      </c>
    </row>
    <row r="626" spans="1:9" x14ac:dyDescent="0.25">
      <c r="A626" t="s">
        <v>996</v>
      </c>
      <c r="B626" s="31">
        <v>1385</v>
      </c>
      <c r="C626" s="31">
        <v>55</v>
      </c>
      <c r="D626" s="31">
        <v>1103</v>
      </c>
      <c r="E626" s="31">
        <v>226</v>
      </c>
      <c r="F626" s="31">
        <v>1</v>
      </c>
      <c r="G626" s="31">
        <v>3.9739884393063498</v>
      </c>
      <c r="H626" s="31">
        <v>79.696531791907503</v>
      </c>
      <c r="I626" s="31">
        <v>16.329479768786101</v>
      </c>
    </row>
    <row r="627" spans="1:9" x14ac:dyDescent="0.25">
      <c r="A627" t="s">
        <v>997</v>
      </c>
      <c r="B627" s="31">
        <v>2803</v>
      </c>
      <c r="C627" s="31">
        <v>161</v>
      </c>
      <c r="D627" s="31">
        <v>2258</v>
      </c>
      <c r="E627" s="31">
        <v>379</v>
      </c>
      <c r="F627" s="31">
        <v>5</v>
      </c>
      <c r="G627" s="31">
        <v>5.7541100786275896</v>
      </c>
      <c r="H627" s="31">
        <v>80.700500357398099</v>
      </c>
      <c r="I627" s="31">
        <v>13.545389563974201</v>
      </c>
    </row>
    <row r="628" spans="1:9" x14ac:dyDescent="0.25">
      <c r="A628" t="s">
        <v>998</v>
      </c>
      <c r="B628" s="31">
        <v>5966</v>
      </c>
      <c r="C628" s="31">
        <v>370</v>
      </c>
      <c r="D628" s="31">
        <v>4894</v>
      </c>
      <c r="E628" s="31">
        <v>694</v>
      </c>
      <c r="F628" s="31">
        <v>8</v>
      </c>
      <c r="G628" s="31">
        <v>6.2101376300771998</v>
      </c>
      <c r="H628" s="31">
        <v>82.141658274588707</v>
      </c>
      <c r="I628" s="31">
        <v>11.648204095334</v>
      </c>
    </row>
    <row r="629" spans="1:9" x14ac:dyDescent="0.25">
      <c r="A629" t="s">
        <v>999</v>
      </c>
      <c r="B629" s="31">
        <v>1851</v>
      </c>
      <c r="C629" s="31">
        <v>66</v>
      </c>
      <c r="D629" s="31">
        <v>1507</v>
      </c>
      <c r="E629" s="31">
        <v>277</v>
      </c>
      <c r="F629" s="31">
        <v>1</v>
      </c>
      <c r="G629" s="31">
        <v>3.56756756756756</v>
      </c>
      <c r="H629" s="31">
        <v>81.459459459459396</v>
      </c>
      <c r="I629" s="31">
        <v>14.972972972972901</v>
      </c>
    </row>
    <row r="630" spans="1:9" x14ac:dyDescent="0.25">
      <c r="A630" t="s">
        <v>1000</v>
      </c>
      <c r="B630" s="31">
        <v>625</v>
      </c>
      <c r="C630" s="31">
        <v>22</v>
      </c>
      <c r="D630" s="31">
        <v>520</v>
      </c>
      <c r="E630" s="31">
        <v>83</v>
      </c>
      <c r="F630" s="31" t="s">
        <v>1091</v>
      </c>
      <c r="G630" s="31">
        <v>3.52</v>
      </c>
      <c r="H630" s="31">
        <v>83.2</v>
      </c>
      <c r="I630" s="31">
        <v>13.28</v>
      </c>
    </row>
    <row r="631" spans="1:9" x14ac:dyDescent="0.25">
      <c r="A631" t="s">
        <v>1001</v>
      </c>
      <c r="B631" s="31">
        <v>973</v>
      </c>
      <c r="C631" s="31">
        <v>51</v>
      </c>
      <c r="D631" s="31">
        <v>791</v>
      </c>
      <c r="E631" s="31">
        <v>130</v>
      </c>
      <c r="F631" s="31">
        <v>1</v>
      </c>
      <c r="G631" s="31">
        <v>5.2469135802469102</v>
      </c>
      <c r="H631" s="31">
        <v>81.378600823045204</v>
      </c>
      <c r="I631" s="31">
        <v>13.3744855967078</v>
      </c>
    </row>
    <row r="632" spans="1:9" x14ac:dyDescent="0.25">
      <c r="A632" t="s">
        <v>1002</v>
      </c>
      <c r="B632" s="31">
        <v>648</v>
      </c>
      <c r="C632" s="31">
        <v>24</v>
      </c>
      <c r="D632" s="31">
        <v>526</v>
      </c>
      <c r="E632" s="31">
        <v>97</v>
      </c>
      <c r="F632" s="31">
        <v>1</v>
      </c>
      <c r="G632" s="31">
        <v>3.70942812982998</v>
      </c>
      <c r="H632" s="31">
        <v>81.298299845440496</v>
      </c>
      <c r="I632" s="31">
        <v>14.9922720247295</v>
      </c>
    </row>
    <row r="633" spans="1:9" x14ac:dyDescent="0.25">
      <c r="A633" t="s">
        <v>1003</v>
      </c>
      <c r="B633" s="31">
        <v>158</v>
      </c>
      <c r="C633" s="31">
        <v>3</v>
      </c>
      <c r="D633" s="31">
        <v>127</v>
      </c>
      <c r="E633" s="31">
        <v>28</v>
      </c>
      <c r="F633" s="31" t="s">
        <v>1091</v>
      </c>
      <c r="G633" s="31">
        <v>1.89873417721519</v>
      </c>
      <c r="H633" s="31">
        <v>80.379746835443001</v>
      </c>
      <c r="I633" s="31">
        <v>17.7215189873417</v>
      </c>
    </row>
    <row r="634" spans="1:9" x14ac:dyDescent="0.25">
      <c r="A634" t="s">
        <v>1004</v>
      </c>
      <c r="B634" s="31">
        <v>1039</v>
      </c>
      <c r="C634" s="31">
        <v>54</v>
      </c>
      <c r="D634" s="31">
        <v>836</v>
      </c>
      <c r="E634" s="31">
        <v>149</v>
      </c>
      <c r="F634" s="31" t="s">
        <v>1091</v>
      </c>
      <c r="G634" s="31">
        <v>5.1973051010587099</v>
      </c>
      <c r="H634" s="31">
        <v>80.461982675649594</v>
      </c>
      <c r="I634" s="31">
        <v>14.3407122232916</v>
      </c>
    </row>
    <row r="635" spans="1:9" x14ac:dyDescent="0.25">
      <c r="A635" t="s">
        <v>1005</v>
      </c>
      <c r="B635" s="31">
        <v>3039</v>
      </c>
      <c r="C635" s="31">
        <v>153</v>
      </c>
      <c r="D635" s="31">
        <v>2436</v>
      </c>
      <c r="E635" s="31">
        <v>446</v>
      </c>
      <c r="F635" s="31">
        <v>4</v>
      </c>
      <c r="G635" s="31">
        <v>5.0411861614497502</v>
      </c>
      <c r="H635" s="31">
        <v>80.263591433278407</v>
      </c>
      <c r="I635" s="31">
        <v>14.695222405271799</v>
      </c>
    </row>
    <row r="636" spans="1:9" x14ac:dyDescent="0.25">
      <c r="A636" t="s">
        <v>1006</v>
      </c>
      <c r="B636" s="31">
        <v>146</v>
      </c>
      <c r="C636" s="31">
        <v>5</v>
      </c>
      <c r="D636" s="31">
        <v>107</v>
      </c>
      <c r="E636" s="31">
        <v>34</v>
      </c>
      <c r="F636" s="31" t="s">
        <v>1091</v>
      </c>
      <c r="G636" s="31">
        <v>3.4246575342465699</v>
      </c>
      <c r="H636" s="31">
        <v>73.287671232876704</v>
      </c>
      <c r="I636" s="31">
        <v>23.287671232876701</v>
      </c>
    </row>
    <row r="637" spans="1:9" x14ac:dyDescent="0.25">
      <c r="A637" t="s">
        <v>1007</v>
      </c>
      <c r="B637" s="31">
        <v>1135</v>
      </c>
      <c r="C637" s="31">
        <v>54</v>
      </c>
      <c r="D637" s="31">
        <v>903</v>
      </c>
      <c r="E637" s="31">
        <v>173</v>
      </c>
      <c r="F637" s="31">
        <v>5</v>
      </c>
      <c r="G637" s="31">
        <v>4.7787610619469003</v>
      </c>
      <c r="H637" s="31">
        <v>79.911504424778698</v>
      </c>
      <c r="I637" s="31">
        <v>15.3097345132743</v>
      </c>
    </row>
    <row r="638" spans="1:9" x14ac:dyDescent="0.25">
      <c r="A638" t="s">
        <v>1008</v>
      </c>
      <c r="B638" s="31">
        <v>1642</v>
      </c>
      <c r="C638" s="31">
        <v>76</v>
      </c>
      <c r="D638" s="31">
        <v>1334</v>
      </c>
      <c r="E638" s="31">
        <v>232</v>
      </c>
      <c r="F638" s="31" t="s">
        <v>1091</v>
      </c>
      <c r="G638" s="31">
        <v>4.6285018270401901</v>
      </c>
      <c r="H638" s="31">
        <v>81.242387332521304</v>
      </c>
      <c r="I638" s="31">
        <v>14.1291108404384</v>
      </c>
    </row>
    <row r="639" spans="1:9" x14ac:dyDescent="0.25">
      <c r="A639" t="s">
        <v>1009</v>
      </c>
      <c r="B639" s="31">
        <v>653</v>
      </c>
      <c r="C639" s="31">
        <v>39</v>
      </c>
      <c r="D639" s="31">
        <v>533</v>
      </c>
      <c r="E639" s="31">
        <v>79</v>
      </c>
      <c r="F639" s="31">
        <v>2</v>
      </c>
      <c r="G639" s="31">
        <v>5.9907834101382402</v>
      </c>
      <c r="H639" s="31">
        <v>81.874039938555995</v>
      </c>
      <c r="I639" s="31">
        <v>12.135176651305599</v>
      </c>
    </row>
    <row r="640" spans="1:9" x14ac:dyDescent="0.25">
      <c r="A640" t="s">
        <v>1010</v>
      </c>
      <c r="B640" s="31">
        <v>204</v>
      </c>
      <c r="C640" s="31">
        <v>3</v>
      </c>
      <c r="D640" s="31">
        <v>164</v>
      </c>
      <c r="E640" s="31">
        <v>37</v>
      </c>
      <c r="F640" s="31" t="s">
        <v>1091</v>
      </c>
      <c r="G640" s="31">
        <v>1.47058823529411</v>
      </c>
      <c r="H640" s="31">
        <v>80.392156862745097</v>
      </c>
      <c r="I640" s="31">
        <v>18.137254901960699</v>
      </c>
    </row>
    <row r="641" spans="1:9" x14ac:dyDescent="0.25">
      <c r="A641" t="s">
        <v>1011</v>
      </c>
      <c r="B641" s="31">
        <v>721</v>
      </c>
      <c r="C641" s="31">
        <v>31</v>
      </c>
      <c r="D641" s="31">
        <v>585</v>
      </c>
      <c r="E641" s="31">
        <v>105</v>
      </c>
      <c r="F641" s="31" t="s">
        <v>1091</v>
      </c>
      <c r="G641" s="31">
        <v>4.2995839112343903</v>
      </c>
      <c r="H641" s="31">
        <v>81.137309292648993</v>
      </c>
      <c r="I641" s="31">
        <v>14.5631067961165</v>
      </c>
    </row>
    <row r="642" spans="1:9" x14ac:dyDescent="0.25">
      <c r="A642" t="s">
        <v>1012</v>
      </c>
      <c r="B642" s="31">
        <v>3102</v>
      </c>
      <c r="C642" s="31">
        <v>153</v>
      </c>
      <c r="D642" s="31">
        <v>2498</v>
      </c>
      <c r="E642" s="31">
        <v>447</v>
      </c>
      <c r="F642" s="31">
        <v>4</v>
      </c>
      <c r="G642" s="31">
        <v>4.9386701097482204</v>
      </c>
      <c r="H642" s="31">
        <v>80.632666236281395</v>
      </c>
      <c r="I642" s="31">
        <v>14.4286636539703</v>
      </c>
    </row>
    <row r="643" spans="1:9" x14ac:dyDescent="0.25">
      <c r="A643" t="s">
        <v>1013</v>
      </c>
      <c r="B643" s="31">
        <v>650</v>
      </c>
      <c r="C643" s="31">
        <v>25</v>
      </c>
      <c r="D643" s="31">
        <v>524</v>
      </c>
      <c r="E643" s="31">
        <v>101</v>
      </c>
      <c r="F643" s="31" t="s">
        <v>1091</v>
      </c>
      <c r="G643" s="31">
        <v>3.84615384615384</v>
      </c>
      <c r="H643" s="31">
        <v>80.615384615384599</v>
      </c>
      <c r="I643" s="31">
        <v>15.538461538461499</v>
      </c>
    </row>
    <row r="644" spans="1:9" x14ac:dyDescent="0.25">
      <c r="A644" t="s">
        <v>1014</v>
      </c>
      <c r="B644" s="31">
        <v>800</v>
      </c>
      <c r="C644" s="31">
        <v>40</v>
      </c>
      <c r="D644" s="31">
        <v>650</v>
      </c>
      <c r="E644" s="31">
        <v>109</v>
      </c>
      <c r="F644" s="31">
        <v>1</v>
      </c>
      <c r="G644" s="31">
        <v>5.0062578222778402</v>
      </c>
      <c r="H644" s="31">
        <v>81.351689612014994</v>
      </c>
      <c r="I644" s="31">
        <v>13.6420525657071</v>
      </c>
    </row>
    <row r="645" spans="1:9" x14ac:dyDescent="0.25">
      <c r="A645" t="s">
        <v>1015</v>
      </c>
      <c r="B645" s="31">
        <v>1714</v>
      </c>
      <c r="C645" s="31">
        <v>81</v>
      </c>
      <c r="D645" s="31">
        <v>1372</v>
      </c>
      <c r="E645" s="31">
        <v>250</v>
      </c>
      <c r="F645" s="31">
        <v>11</v>
      </c>
      <c r="G645" s="31">
        <v>4.7563123899001702</v>
      </c>
      <c r="H645" s="31">
        <v>80.5637110980622</v>
      </c>
      <c r="I645" s="31">
        <v>14.6799765120375</v>
      </c>
    </row>
    <row r="646" spans="1:9" x14ac:dyDescent="0.25">
      <c r="A646" t="s">
        <v>396</v>
      </c>
      <c r="B646" s="31">
        <v>99</v>
      </c>
      <c r="C646" s="31">
        <v>6</v>
      </c>
      <c r="D646" s="31">
        <v>79</v>
      </c>
      <c r="E646" s="31">
        <v>14</v>
      </c>
      <c r="F646" s="31" t="s">
        <v>1091</v>
      </c>
      <c r="G646" s="31">
        <v>6.0606060606060597</v>
      </c>
      <c r="H646" s="31">
        <v>79.797979797979806</v>
      </c>
      <c r="I646" s="31">
        <v>14.141414141414099</v>
      </c>
    </row>
    <row r="647" spans="1:9" x14ac:dyDescent="0.25">
      <c r="A647" t="s">
        <v>395</v>
      </c>
      <c r="B647" s="31">
        <v>45217</v>
      </c>
      <c r="C647" s="31">
        <v>2256</v>
      </c>
      <c r="D647" s="31">
        <v>36579</v>
      </c>
      <c r="E647" s="31">
        <v>6297</v>
      </c>
      <c r="F647" s="31">
        <v>85</v>
      </c>
      <c r="G647" s="31">
        <v>4.9986705663387401</v>
      </c>
      <c r="H647" s="31">
        <v>81.048923158734297</v>
      </c>
      <c r="I647" s="31">
        <v>13.952406274926799</v>
      </c>
    </row>
    <row r="648" spans="1:9" x14ac:dyDescent="0.25">
      <c r="A648" t="s">
        <v>1057</v>
      </c>
      <c r="B648" s="31">
        <v>1914</v>
      </c>
      <c r="C648" s="31">
        <v>110</v>
      </c>
      <c r="D648" s="31">
        <v>1558</v>
      </c>
      <c r="E648" s="31">
        <v>246</v>
      </c>
      <c r="F648" s="31" t="s">
        <v>1091</v>
      </c>
      <c r="G648" s="31">
        <v>5.7471264367816</v>
      </c>
      <c r="H648" s="31">
        <v>81.400208986415805</v>
      </c>
      <c r="I648" s="31">
        <v>12.8526645768025</v>
      </c>
    </row>
    <row r="649" spans="1:9" x14ac:dyDescent="0.25">
      <c r="A649" t="s">
        <v>1058</v>
      </c>
      <c r="B649" s="31">
        <v>1928</v>
      </c>
      <c r="C649" s="31">
        <v>74</v>
      </c>
      <c r="D649" s="31">
        <v>1538</v>
      </c>
      <c r="E649" s="31">
        <v>311</v>
      </c>
      <c r="F649" s="31">
        <v>5</v>
      </c>
      <c r="G649" s="31">
        <v>3.8481539261570399</v>
      </c>
      <c r="H649" s="31">
        <v>79.979199167966698</v>
      </c>
      <c r="I649" s="31">
        <v>16.172646905876199</v>
      </c>
    </row>
    <row r="650" spans="1:9" x14ac:dyDescent="0.25">
      <c r="A650" t="s">
        <v>1059</v>
      </c>
      <c r="B650" s="31">
        <v>788</v>
      </c>
      <c r="C650" s="31">
        <v>45</v>
      </c>
      <c r="D650" s="31">
        <v>613</v>
      </c>
      <c r="E650" s="31">
        <v>130</v>
      </c>
      <c r="F650" s="31" t="s">
        <v>1091</v>
      </c>
      <c r="G650" s="31">
        <v>5.7106598984771502</v>
      </c>
      <c r="H650" s="31">
        <v>77.791878172588795</v>
      </c>
      <c r="I650" s="31">
        <v>16.497461928934001</v>
      </c>
    </row>
    <row r="651" spans="1:9" x14ac:dyDescent="0.25">
      <c r="A651" t="s">
        <v>1060</v>
      </c>
      <c r="B651" s="31">
        <v>571</v>
      </c>
      <c r="C651" s="31">
        <v>32</v>
      </c>
      <c r="D651" s="31">
        <v>441</v>
      </c>
      <c r="E651" s="31">
        <v>97</v>
      </c>
      <c r="F651" s="31">
        <v>1</v>
      </c>
      <c r="G651" s="31">
        <v>5.6140350877192899</v>
      </c>
      <c r="H651" s="31">
        <v>77.368421052631504</v>
      </c>
      <c r="I651" s="31">
        <v>17.017543859649098</v>
      </c>
    </row>
    <row r="652" spans="1:9" x14ac:dyDescent="0.25">
      <c r="A652" t="s">
        <v>1061</v>
      </c>
      <c r="B652" s="31">
        <v>3977</v>
      </c>
      <c r="C652" s="31">
        <v>247</v>
      </c>
      <c r="D652" s="31">
        <v>3225</v>
      </c>
      <c r="E652" s="31">
        <v>496</v>
      </c>
      <c r="F652" s="31">
        <v>9</v>
      </c>
      <c r="G652" s="31">
        <v>6.2247983870967696</v>
      </c>
      <c r="H652" s="31">
        <v>81.275201612903203</v>
      </c>
      <c r="I652" s="31">
        <v>12.5</v>
      </c>
    </row>
    <row r="653" spans="1:9" x14ac:dyDescent="0.25">
      <c r="A653" t="s">
        <v>1062</v>
      </c>
      <c r="B653" s="31">
        <v>439</v>
      </c>
      <c r="C653" s="31">
        <v>21</v>
      </c>
      <c r="D653" s="31">
        <v>354</v>
      </c>
      <c r="E653" s="31">
        <v>64</v>
      </c>
      <c r="F653" s="31" t="s">
        <v>1091</v>
      </c>
      <c r="G653" s="31">
        <v>4.78359908883826</v>
      </c>
      <c r="H653" s="31">
        <v>80.637813211845099</v>
      </c>
      <c r="I653" s="31">
        <v>14.5785876993166</v>
      </c>
    </row>
    <row r="654" spans="1:9" x14ac:dyDescent="0.25">
      <c r="A654" t="s">
        <v>1063</v>
      </c>
      <c r="B654" s="31">
        <v>1099</v>
      </c>
      <c r="C654" s="31">
        <v>45</v>
      </c>
      <c r="D654" s="31">
        <v>868</v>
      </c>
      <c r="E654" s="31">
        <v>183</v>
      </c>
      <c r="F654" s="31">
        <v>3</v>
      </c>
      <c r="G654" s="31">
        <v>4.10583941605839</v>
      </c>
      <c r="H654" s="31">
        <v>79.197080291970806</v>
      </c>
      <c r="I654" s="31">
        <v>16.697080291970799</v>
      </c>
    </row>
    <row r="655" spans="1:9" x14ac:dyDescent="0.25">
      <c r="A655" t="s">
        <v>1064</v>
      </c>
      <c r="B655" s="31">
        <v>1290</v>
      </c>
      <c r="C655" s="31">
        <v>86</v>
      </c>
      <c r="D655" s="31">
        <v>1048</v>
      </c>
      <c r="E655" s="31">
        <v>151</v>
      </c>
      <c r="F655" s="31">
        <v>5</v>
      </c>
      <c r="G655" s="31">
        <v>6.6926070038910499</v>
      </c>
      <c r="H655" s="31">
        <v>81.556420233463001</v>
      </c>
      <c r="I655" s="31">
        <v>11.750972762645899</v>
      </c>
    </row>
    <row r="656" spans="1:9" x14ac:dyDescent="0.25">
      <c r="A656" t="s">
        <v>1065</v>
      </c>
      <c r="B656" s="31">
        <v>1040</v>
      </c>
      <c r="C656" s="31">
        <v>58</v>
      </c>
      <c r="D656" s="31">
        <v>832</v>
      </c>
      <c r="E656" s="31">
        <v>150</v>
      </c>
      <c r="F656" s="31" t="s">
        <v>1091</v>
      </c>
      <c r="G656" s="31">
        <v>5.5769230769230704</v>
      </c>
      <c r="H656" s="31">
        <v>80</v>
      </c>
      <c r="I656" s="31">
        <v>14.4230769230769</v>
      </c>
    </row>
    <row r="657" spans="1:9" x14ac:dyDescent="0.25">
      <c r="A657" t="s">
        <v>1066</v>
      </c>
      <c r="B657" s="31">
        <v>836</v>
      </c>
      <c r="C657" s="31">
        <v>24</v>
      </c>
      <c r="D657" s="31">
        <v>690</v>
      </c>
      <c r="E657" s="31">
        <v>122</v>
      </c>
      <c r="F657" s="31" t="s">
        <v>1091</v>
      </c>
      <c r="G657" s="31">
        <v>2.8708133971291798</v>
      </c>
      <c r="H657" s="31">
        <v>82.535885167464102</v>
      </c>
      <c r="I657" s="31">
        <v>14.593301435406699</v>
      </c>
    </row>
    <row r="658" spans="1:9" x14ac:dyDescent="0.25">
      <c r="A658" t="s">
        <v>1067</v>
      </c>
      <c r="B658" s="31">
        <v>864</v>
      </c>
      <c r="C658" s="31">
        <v>40</v>
      </c>
      <c r="D658" s="31">
        <v>708</v>
      </c>
      <c r="E658" s="31">
        <v>115</v>
      </c>
      <c r="F658" s="31">
        <v>1</v>
      </c>
      <c r="G658" s="31">
        <v>4.6349942062572396</v>
      </c>
      <c r="H658" s="31">
        <v>82.0393974507531</v>
      </c>
      <c r="I658" s="31">
        <v>13.325608342989501</v>
      </c>
    </row>
    <row r="659" spans="1:9" x14ac:dyDescent="0.25">
      <c r="A659" t="s">
        <v>1068</v>
      </c>
      <c r="B659" s="31">
        <v>816</v>
      </c>
      <c r="C659" s="31">
        <v>27</v>
      </c>
      <c r="D659" s="31">
        <v>659</v>
      </c>
      <c r="E659" s="31">
        <v>130</v>
      </c>
      <c r="F659" s="31" t="s">
        <v>1091</v>
      </c>
      <c r="G659" s="31">
        <v>3.3088235294117601</v>
      </c>
      <c r="H659" s="31">
        <v>80.759803921568604</v>
      </c>
      <c r="I659" s="31">
        <v>15.931372549019599</v>
      </c>
    </row>
    <row r="660" spans="1:9" x14ac:dyDescent="0.25">
      <c r="A660" t="s">
        <v>1069</v>
      </c>
      <c r="B660" s="31">
        <v>1289</v>
      </c>
      <c r="C660" s="31">
        <v>48</v>
      </c>
      <c r="D660" s="31">
        <v>1059</v>
      </c>
      <c r="E660" s="31">
        <v>180</v>
      </c>
      <c r="F660" s="31">
        <v>2</v>
      </c>
      <c r="G660" s="31">
        <v>3.7296037296037201</v>
      </c>
      <c r="H660" s="31">
        <v>82.284382284382204</v>
      </c>
      <c r="I660" s="31">
        <v>13.9860139860139</v>
      </c>
    </row>
    <row r="661" spans="1:9" x14ac:dyDescent="0.25">
      <c r="A661" t="s">
        <v>1070</v>
      </c>
      <c r="B661" s="31">
        <v>2903</v>
      </c>
      <c r="C661" s="31">
        <v>168</v>
      </c>
      <c r="D661" s="31">
        <v>2288</v>
      </c>
      <c r="E661" s="31">
        <v>441</v>
      </c>
      <c r="F661" s="31">
        <v>6</v>
      </c>
      <c r="G661" s="31">
        <v>5.7991025198481099</v>
      </c>
      <c r="H661" s="31">
        <v>78.978253365550501</v>
      </c>
      <c r="I661" s="31">
        <v>15.2226441146013</v>
      </c>
    </row>
    <row r="662" spans="1:9" x14ac:dyDescent="0.25">
      <c r="A662" t="s">
        <v>1071</v>
      </c>
      <c r="B662" s="31">
        <v>6204</v>
      </c>
      <c r="C662" s="31">
        <v>380</v>
      </c>
      <c r="D662" s="31">
        <v>5105</v>
      </c>
      <c r="E662" s="31">
        <v>711</v>
      </c>
      <c r="F662" s="31">
        <v>8</v>
      </c>
      <c r="G662" s="31">
        <v>6.1329890251775296</v>
      </c>
      <c r="H662" s="31">
        <v>82.391865719819194</v>
      </c>
      <c r="I662" s="31">
        <v>11.4751452550032</v>
      </c>
    </row>
    <row r="663" spans="1:9" x14ac:dyDescent="0.25">
      <c r="A663" t="s">
        <v>1072</v>
      </c>
      <c r="B663" s="31">
        <v>1769</v>
      </c>
      <c r="C663" s="31">
        <v>58</v>
      </c>
      <c r="D663" s="31">
        <v>1443</v>
      </c>
      <c r="E663" s="31">
        <v>267</v>
      </c>
      <c r="F663" s="31">
        <v>1</v>
      </c>
      <c r="G663" s="31">
        <v>3.2805429864253299</v>
      </c>
      <c r="H663" s="31">
        <v>81.617647058823493</v>
      </c>
      <c r="I663" s="31">
        <v>15.101809954751101</v>
      </c>
    </row>
    <row r="664" spans="1:9" x14ac:dyDescent="0.25">
      <c r="A664" t="s">
        <v>1073</v>
      </c>
      <c r="B664" s="31">
        <v>619</v>
      </c>
      <c r="C664" s="31">
        <v>30</v>
      </c>
      <c r="D664" s="31">
        <v>510</v>
      </c>
      <c r="E664" s="31">
        <v>77</v>
      </c>
      <c r="F664" s="31">
        <v>2</v>
      </c>
      <c r="G664" s="31">
        <v>4.8622366288492698</v>
      </c>
      <c r="H664" s="31">
        <v>82.658022690437605</v>
      </c>
      <c r="I664" s="31">
        <v>12.4797406807131</v>
      </c>
    </row>
    <row r="665" spans="1:9" x14ac:dyDescent="0.25">
      <c r="A665" t="s">
        <v>1074</v>
      </c>
      <c r="B665" s="31">
        <v>886</v>
      </c>
      <c r="C665" s="31">
        <v>53</v>
      </c>
      <c r="D665" s="31">
        <v>719</v>
      </c>
      <c r="E665" s="31">
        <v>113</v>
      </c>
      <c r="F665" s="31">
        <v>1</v>
      </c>
      <c r="G665" s="31">
        <v>5.98870056497175</v>
      </c>
      <c r="H665" s="31">
        <v>81.242937853107307</v>
      </c>
      <c r="I665" s="31">
        <v>12.7683615819209</v>
      </c>
    </row>
    <row r="666" spans="1:9" x14ac:dyDescent="0.25">
      <c r="A666" t="s">
        <v>1075</v>
      </c>
      <c r="B666" s="31">
        <v>744</v>
      </c>
      <c r="C666" s="31">
        <v>34</v>
      </c>
      <c r="D666" s="31">
        <v>579</v>
      </c>
      <c r="E666" s="31">
        <v>131</v>
      </c>
      <c r="F666" s="31" t="s">
        <v>1091</v>
      </c>
      <c r="G666" s="31">
        <v>4.56989247311828</v>
      </c>
      <c r="H666" s="31">
        <v>77.822580645161196</v>
      </c>
      <c r="I666" s="31">
        <v>17.6075268817204</v>
      </c>
    </row>
    <row r="667" spans="1:9" x14ac:dyDescent="0.25">
      <c r="A667" t="s">
        <v>1076</v>
      </c>
      <c r="B667" s="31">
        <v>171</v>
      </c>
      <c r="C667" s="31">
        <v>4</v>
      </c>
      <c r="D667" s="31">
        <v>146</v>
      </c>
      <c r="E667" s="31">
        <v>21</v>
      </c>
      <c r="F667" s="31" t="s">
        <v>1091</v>
      </c>
      <c r="G667" s="31">
        <v>2.3391812865496999</v>
      </c>
      <c r="H667" s="31">
        <v>85.380116959064296</v>
      </c>
      <c r="I667" s="31">
        <v>12.2807017543859</v>
      </c>
    </row>
    <row r="668" spans="1:9" x14ac:dyDescent="0.25">
      <c r="A668" t="s">
        <v>1077</v>
      </c>
      <c r="B668" s="31">
        <v>965</v>
      </c>
      <c r="C668" s="31">
        <v>50</v>
      </c>
      <c r="D668" s="31">
        <v>745</v>
      </c>
      <c r="E668" s="31">
        <v>169</v>
      </c>
      <c r="F668" s="31">
        <v>1</v>
      </c>
      <c r="G668" s="31">
        <v>5.1867219917012397</v>
      </c>
      <c r="H668" s="31">
        <v>77.282157676348504</v>
      </c>
      <c r="I668" s="31">
        <v>17.531120331950198</v>
      </c>
    </row>
    <row r="669" spans="1:9" x14ac:dyDescent="0.25">
      <c r="A669" t="s">
        <v>1078</v>
      </c>
      <c r="B669" s="31">
        <v>3140</v>
      </c>
      <c r="C669" s="31">
        <v>154</v>
      </c>
      <c r="D669" s="31">
        <v>2534</v>
      </c>
      <c r="E669" s="31">
        <v>450</v>
      </c>
      <c r="F669" s="31">
        <v>2</v>
      </c>
      <c r="G669" s="31">
        <v>4.9075844486934299</v>
      </c>
      <c r="H669" s="31">
        <v>80.752071383046498</v>
      </c>
      <c r="I669" s="31">
        <v>14.34034416826</v>
      </c>
    </row>
    <row r="670" spans="1:9" x14ac:dyDescent="0.25">
      <c r="A670" t="s">
        <v>1079</v>
      </c>
      <c r="B670" s="31">
        <v>149</v>
      </c>
      <c r="C670" s="31">
        <v>7</v>
      </c>
      <c r="D670" s="31">
        <v>114</v>
      </c>
      <c r="E670" s="31">
        <v>28</v>
      </c>
      <c r="F670" s="31" t="s">
        <v>1091</v>
      </c>
      <c r="G670" s="31">
        <v>4.6979865771811999</v>
      </c>
      <c r="H670" s="31">
        <v>76.5100671140939</v>
      </c>
      <c r="I670" s="31">
        <v>18.7919463087248</v>
      </c>
    </row>
    <row r="671" spans="1:9" x14ac:dyDescent="0.25">
      <c r="A671" t="s">
        <v>1080</v>
      </c>
      <c r="B671" s="31">
        <v>1023</v>
      </c>
      <c r="C671" s="31">
        <v>60</v>
      </c>
      <c r="D671" s="31">
        <v>830</v>
      </c>
      <c r="E671" s="31">
        <v>132</v>
      </c>
      <c r="F671" s="31">
        <v>1</v>
      </c>
      <c r="G671" s="31">
        <v>5.87084148727984</v>
      </c>
      <c r="H671" s="31">
        <v>81.213307240704495</v>
      </c>
      <c r="I671" s="31">
        <v>12.915851272015599</v>
      </c>
    </row>
    <row r="672" spans="1:9" x14ac:dyDescent="0.25">
      <c r="A672" t="s">
        <v>1081</v>
      </c>
      <c r="B672" s="31">
        <v>1714</v>
      </c>
      <c r="C672" s="31">
        <v>74</v>
      </c>
      <c r="D672" s="31">
        <v>1408</v>
      </c>
      <c r="E672" s="31">
        <v>230</v>
      </c>
      <c r="F672" s="31">
        <v>2</v>
      </c>
      <c r="G672" s="31">
        <v>4.3224299065420499</v>
      </c>
      <c r="H672" s="31">
        <v>82.242990654205599</v>
      </c>
      <c r="I672" s="31">
        <v>13.4345794392523</v>
      </c>
    </row>
    <row r="673" spans="1:9" x14ac:dyDescent="0.25">
      <c r="A673" t="s">
        <v>1082</v>
      </c>
      <c r="B673" s="31">
        <v>587</v>
      </c>
      <c r="C673" s="31">
        <v>28</v>
      </c>
      <c r="D673" s="31">
        <v>474</v>
      </c>
      <c r="E673" s="31">
        <v>84</v>
      </c>
      <c r="F673" s="31">
        <v>1</v>
      </c>
      <c r="G673" s="31">
        <v>4.7781569965870299</v>
      </c>
      <c r="H673" s="31">
        <v>80.887372013651799</v>
      </c>
      <c r="I673" s="31">
        <v>14.334470989761</v>
      </c>
    </row>
    <row r="674" spans="1:9" x14ac:dyDescent="0.25">
      <c r="A674" t="s">
        <v>1083</v>
      </c>
      <c r="B674" s="31">
        <v>155</v>
      </c>
      <c r="C674" s="31">
        <v>5</v>
      </c>
      <c r="D674" s="31">
        <v>127</v>
      </c>
      <c r="E674" s="31">
        <v>23</v>
      </c>
      <c r="F674" s="31" t="s">
        <v>1091</v>
      </c>
      <c r="G674" s="31">
        <v>3.2258064516128999</v>
      </c>
      <c r="H674" s="31">
        <v>81.935483870967701</v>
      </c>
      <c r="I674" s="31">
        <v>14.838709677419301</v>
      </c>
    </row>
    <row r="675" spans="1:9" x14ac:dyDescent="0.25">
      <c r="A675" t="s">
        <v>1084</v>
      </c>
      <c r="B675" s="31">
        <v>815</v>
      </c>
      <c r="C675" s="31">
        <v>37</v>
      </c>
      <c r="D675" s="31">
        <v>650</v>
      </c>
      <c r="E675" s="31">
        <v>126</v>
      </c>
      <c r="F675" s="31">
        <v>2</v>
      </c>
      <c r="G675" s="31">
        <v>4.5510455104550998</v>
      </c>
      <c r="H675" s="31">
        <v>79.950799507995001</v>
      </c>
      <c r="I675" s="31">
        <v>15.498154981549799</v>
      </c>
    </row>
    <row r="676" spans="1:9" x14ac:dyDescent="0.25">
      <c r="A676" t="s">
        <v>1085</v>
      </c>
      <c r="B676" s="31">
        <v>2973</v>
      </c>
      <c r="C676" s="31">
        <v>132</v>
      </c>
      <c r="D676" s="31">
        <v>2436</v>
      </c>
      <c r="E676" s="31">
        <v>403</v>
      </c>
      <c r="F676" s="31">
        <v>2</v>
      </c>
      <c r="G676" s="31">
        <v>4.4429485021878099</v>
      </c>
      <c r="H676" s="31">
        <v>81.992595085829606</v>
      </c>
      <c r="I676" s="31">
        <v>13.5644564119824</v>
      </c>
    </row>
    <row r="677" spans="1:9" x14ac:dyDescent="0.25">
      <c r="A677" t="s">
        <v>1086</v>
      </c>
      <c r="B677" s="31">
        <v>640</v>
      </c>
      <c r="C677" s="31">
        <v>22</v>
      </c>
      <c r="D677" s="31">
        <v>527</v>
      </c>
      <c r="E677" s="31">
        <v>91</v>
      </c>
      <c r="F677" s="31" t="s">
        <v>1091</v>
      </c>
      <c r="G677" s="31">
        <v>3.4375</v>
      </c>
      <c r="H677" s="31">
        <v>82.34375</v>
      </c>
      <c r="I677" s="31">
        <v>14.21875</v>
      </c>
    </row>
    <row r="678" spans="1:9" x14ac:dyDescent="0.25">
      <c r="A678" t="s">
        <v>1087</v>
      </c>
      <c r="B678" s="31">
        <v>802</v>
      </c>
      <c r="C678" s="31">
        <v>29</v>
      </c>
      <c r="D678" s="31">
        <v>661</v>
      </c>
      <c r="E678" s="31">
        <v>110</v>
      </c>
      <c r="F678" s="31">
        <v>2</v>
      </c>
      <c r="G678" s="31">
        <v>3.6249999999999898</v>
      </c>
      <c r="H678" s="31">
        <v>82.625</v>
      </c>
      <c r="I678" s="31">
        <v>13.75</v>
      </c>
    </row>
    <row r="679" spans="1:9" x14ac:dyDescent="0.25">
      <c r="A679" t="s">
        <v>1088</v>
      </c>
      <c r="B679" s="31">
        <v>1644</v>
      </c>
      <c r="C679" s="31">
        <v>83</v>
      </c>
      <c r="D679" s="31">
        <v>1336</v>
      </c>
      <c r="E679" s="31">
        <v>223</v>
      </c>
      <c r="F679" s="31">
        <v>2</v>
      </c>
      <c r="G679" s="31">
        <v>5.0548112058465202</v>
      </c>
      <c r="H679" s="31">
        <v>81.364190012180202</v>
      </c>
      <c r="I679" s="31">
        <v>13.5809987819732</v>
      </c>
    </row>
    <row r="680" spans="1:9" x14ac:dyDescent="0.25">
      <c r="A680" t="s">
        <v>1056</v>
      </c>
      <c r="B680" s="31">
        <v>81</v>
      </c>
      <c r="C680" s="31">
        <v>8</v>
      </c>
      <c r="D680" s="31">
        <v>64</v>
      </c>
      <c r="E680" s="31">
        <v>9</v>
      </c>
      <c r="F680" s="31" t="s">
        <v>1091</v>
      </c>
      <c r="G680" s="31">
        <v>9.8765432098765409</v>
      </c>
      <c r="H680" s="31">
        <v>79.012345679012299</v>
      </c>
      <c r="I680" s="31">
        <v>11.1111111111111</v>
      </c>
    </row>
    <row r="681" spans="1:9" x14ac:dyDescent="0.25">
      <c r="A681" t="s">
        <v>1055</v>
      </c>
      <c r="B681" s="31">
        <v>44835</v>
      </c>
      <c r="C681" s="31">
        <v>2273</v>
      </c>
      <c r="D681" s="31">
        <v>36289</v>
      </c>
      <c r="E681" s="31">
        <v>6214</v>
      </c>
      <c r="F681" s="31">
        <v>59</v>
      </c>
      <c r="G681" s="31">
        <v>5.0763802036805403</v>
      </c>
      <c r="H681" s="31">
        <v>81.045649455065202</v>
      </c>
      <c r="I681" s="31">
        <v>13.877970341254199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2E852-9CFD-4C94-8808-2E1B24352BB0}">
  <dimension ref="A1:J17"/>
  <sheetViews>
    <sheetView zoomScale="95" zoomScaleNormal="95" workbookViewId="0">
      <selection activeCell="A3" sqref="A3"/>
    </sheetView>
  </sheetViews>
  <sheetFormatPr defaultRowHeight="14.25" x14ac:dyDescent="0.2"/>
  <cols>
    <col min="1" max="3" width="10.7109375" style="2" customWidth="1"/>
    <col min="4" max="4" width="12.7109375" style="2" customWidth="1"/>
    <col min="5" max="6" width="10.7109375" style="2" customWidth="1"/>
    <col min="7" max="7" width="2.7109375" style="2" customWidth="1"/>
    <col min="8" max="8" width="10.7109375" style="2" customWidth="1"/>
    <col min="9" max="9" width="12.7109375" style="2" customWidth="1"/>
    <col min="10" max="10" width="10.7109375" style="2" customWidth="1"/>
    <col min="11" max="16384" width="9.140625" style="2"/>
  </cols>
  <sheetData>
    <row r="1" spans="1:10" ht="15.75" x14ac:dyDescent="0.25">
      <c r="A1" s="7" t="s">
        <v>1026</v>
      </c>
    </row>
    <row r="2" spans="1:10" ht="15.75" x14ac:dyDescent="0.25">
      <c r="A2" s="1" t="s">
        <v>1040</v>
      </c>
    </row>
    <row r="3" spans="1:10" s="5" customFormat="1" ht="12.75" x14ac:dyDescent="0.2"/>
    <row r="4" spans="1:10" s="5" customFormat="1" ht="12.75" x14ac:dyDescent="0.2">
      <c r="B4" s="9" t="s">
        <v>0</v>
      </c>
      <c r="H4" s="9" t="s">
        <v>1</v>
      </c>
    </row>
    <row r="5" spans="1:10" s="5" customFormat="1" ht="12.75" x14ac:dyDescent="0.2">
      <c r="B5" s="10" t="s">
        <v>17</v>
      </c>
      <c r="C5" s="10" t="s">
        <v>60</v>
      </c>
      <c r="D5" s="10" t="s">
        <v>61</v>
      </c>
      <c r="E5" s="10" t="s">
        <v>62</v>
      </c>
      <c r="F5" s="10" t="s">
        <v>59</v>
      </c>
      <c r="G5" s="11"/>
      <c r="H5" s="10" t="s">
        <v>60</v>
      </c>
      <c r="I5" s="10" t="s">
        <v>61</v>
      </c>
      <c r="J5" s="10" t="s">
        <v>62</v>
      </c>
    </row>
    <row r="6" spans="1:10" s="5" customFormat="1" ht="12.75" x14ac:dyDescent="0.2">
      <c r="A6" s="5" t="s">
        <v>78</v>
      </c>
      <c r="B6" s="12">
        <v>1086</v>
      </c>
      <c r="C6" s="12">
        <v>83</v>
      </c>
      <c r="D6" s="12">
        <v>908</v>
      </c>
      <c r="E6" s="12">
        <v>93</v>
      </c>
      <c r="F6" s="12">
        <v>2</v>
      </c>
      <c r="H6" s="20">
        <v>7.6568265682656804</v>
      </c>
      <c r="I6" s="20">
        <v>83.763837638376302</v>
      </c>
      <c r="J6" s="20">
        <v>8.5793357933579308</v>
      </c>
    </row>
    <row r="7" spans="1:10" s="5" customFormat="1" ht="12.75" x14ac:dyDescent="0.2">
      <c r="A7" s="5" t="s">
        <v>18</v>
      </c>
      <c r="B7" s="12">
        <v>5102</v>
      </c>
      <c r="C7" s="12">
        <v>284</v>
      </c>
      <c r="D7" s="12">
        <v>4243</v>
      </c>
      <c r="E7" s="12">
        <v>567</v>
      </c>
      <c r="F7" s="12">
        <v>8</v>
      </c>
      <c r="H7" s="20">
        <v>5.5751864939143996</v>
      </c>
      <c r="I7" s="20">
        <v>83.294071456615598</v>
      </c>
      <c r="J7" s="20">
        <v>11.1307420494699</v>
      </c>
    </row>
    <row r="8" spans="1:10" s="5" customFormat="1" ht="12.75" x14ac:dyDescent="0.2">
      <c r="A8" s="5" t="s">
        <v>19</v>
      </c>
      <c r="B8" s="12">
        <v>11644</v>
      </c>
      <c r="C8" s="12">
        <v>621</v>
      </c>
      <c r="D8" s="12">
        <v>9450</v>
      </c>
      <c r="E8" s="12">
        <v>1553</v>
      </c>
      <c r="F8" s="12">
        <v>20</v>
      </c>
      <c r="H8" s="20">
        <v>5.3423950447350297</v>
      </c>
      <c r="I8" s="20">
        <v>81.297315898141704</v>
      </c>
      <c r="J8" s="20">
        <v>13.360289057123101</v>
      </c>
    </row>
    <row r="9" spans="1:10" s="5" customFormat="1" ht="12.75" x14ac:dyDescent="0.2">
      <c r="A9" s="5" t="s">
        <v>20</v>
      </c>
      <c r="B9" s="12">
        <v>15894</v>
      </c>
      <c r="C9" s="12">
        <v>776</v>
      </c>
      <c r="D9" s="12">
        <v>12797</v>
      </c>
      <c r="E9" s="12">
        <v>2302</v>
      </c>
      <c r="F9" s="12">
        <v>19</v>
      </c>
      <c r="H9" s="20">
        <v>4.8881889763779496</v>
      </c>
      <c r="I9" s="20">
        <v>80.611023622047199</v>
      </c>
      <c r="J9" s="20">
        <v>14.500787401574801</v>
      </c>
    </row>
    <row r="10" spans="1:10" s="5" customFormat="1" ht="12.75" x14ac:dyDescent="0.2">
      <c r="A10" s="5" t="s">
        <v>21</v>
      </c>
      <c r="B10" s="12">
        <v>9038</v>
      </c>
      <c r="C10" s="12">
        <v>408</v>
      </c>
      <c r="D10" s="12">
        <v>7230</v>
      </c>
      <c r="E10" s="12">
        <v>1391</v>
      </c>
      <c r="F10" s="12">
        <v>9</v>
      </c>
      <c r="H10" s="20">
        <v>4.5187728430612397</v>
      </c>
      <c r="I10" s="20">
        <v>80.075312880717604</v>
      </c>
      <c r="J10" s="20">
        <v>15.405914276221001</v>
      </c>
    </row>
    <row r="11" spans="1:10" s="5" customFormat="1" ht="12.75" x14ac:dyDescent="0.2">
      <c r="A11" s="5" t="s">
        <v>22</v>
      </c>
      <c r="B11" s="12">
        <v>2071</v>
      </c>
      <c r="C11" s="12">
        <v>101</v>
      </c>
      <c r="D11" s="12">
        <v>1661</v>
      </c>
      <c r="E11" s="12">
        <v>308</v>
      </c>
      <c r="F11" s="12">
        <v>1</v>
      </c>
      <c r="H11" s="20">
        <v>4.8792270531400899</v>
      </c>
      <c r="I11" s="20">
        <v>80.241545893719803</v>
      </c>
      <c r="J11" s="20">
        <v>14.879227053139999</v>
      </c>
    </row>
    <row r="12" spans="1:10" s="5" customFormat="1" ht="12.75" x14ac:dyDescent="0.2">
      <c r="A12" s="9" t="s">
        <v>17</v>
      </c>
      <c r="B12" s="21">
        <v>44835</v>
      </c>
      <c r="C12" s="21">
        <v>2273</v>
      </c>
      <c r="D12" s="21">
        <v>36289</v>
      </c>
      <c r="E12" s="21">
        <v>6214</v>
      </c>
      <c r="F12" s="21">
        <v>59</v>
      </c>
      <c r="G12" s="9"/>
      <c r="H12" s="22">
        <v>5.0763802036805403</v>
      </c>
      <c r="I12" s="22">
        <v>81.045649455065202</v>
      </c>
      <c r="J12" s="22">
        <v>13.877970341254199</v>
      </c>
    </row>
    <row r="13" spans="1:10" s="5" customFormat="1" ht="12.75" x14ac:dyDescent="0.2">
      <c r="A13" s="15"/>
      <c r="B13" s="15"/>
      <c r="C13" s="15"/>
      <c r="D13" s="15"/>
      <c r="E13" s="15"/>
      <c r="F13" s="15"/>
      <c r="G13" s="15"/>
      <c r="H13" s="15"/>
      <c r="I13" s="15"/>
      <c r="J13" s="15"/>
    </row>
    <row r="14" spans="1:10" x14ac:dyDescent="0.2">
      <c r="A14" s="16" t="s">
        <v>1039</v>
      </c>
    </row>
    <row r="15" spans="1:10" x14ac:dyDescent="0.2">
      <c r="A15" s="17" t="s">
        <v>1031</v>
      </c>
    </row>
    <row r="16" spans="1:10" x14ac:dyDescent="0.2">
      <c r="A16" s="18" t="s">
        <v>1029</v>
      </c>
    </row>
    <row r="17" spans="1:1" x14ac:dyDescent="0.2">
      <c r="A17" s="16" t="s">
        <v>84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6125C1197DB143B52F93EA145F20C8" ma:contentTypeVersion="19" ma:contentTypeDescription="Create a new document." ma:contentTypeScope="" ma:versionID="bbe9588b99ac0fd282d4758bef350605">
  <xsd:schema xmlns:xsd="http://www.w3.org/2001/XMLSchema" xmlns:xs="http://www.w3.org/2001/XMLSchema" xmlns:p="http://schemas.microsoft.com/office/2006/metadata/properties" xmlns:ns2="158eac70-73b0-45c8-8281-c2471280e21a" xmlns:ns3="15e9c7c7-720e-457f-8d7f-28edf1a58f24" targetNamespace="http://schemas.microsoft.com/office/2006/metadata/properties" ma:root="true" ma:fieldsID="fde598f1fe38cd6dee17c787b68c48aa" ns2:_="" ns3:_="">
    <xsd:import namespace="158eac70-73b0-45c8-8281-c2471280e21a"/>
    <xsd:import namespace="15e9c7c7-720e-457f-8d7f-28edf1a58f2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8eac70-73b0-45c8-8281-c2471280e21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description="" ma:hidden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16ac32b6-d060-42fb-93c0-6c46742e1ae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earchProperties" ma:index="18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e9c7c7-720e-457f-8d7f-28edf1a58f24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d617566a-e273-4538-bac9-becd14a1bc44}" ma:internalName="TaxCatchAll" ma:showField="CatchAllData" ma:web="15e9c7c7-720e-457f-8d7f-28edf1a58f2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58eac70-73b0-45c8-8281-c2471280e21a">
      <Terms xmlns="http://schemas.microsoft.com/office/infopath/2007/PartnerControls"/>
    </lcf76f155ced4ddcb4097134ff3c332f>
    <TaxCatchAll xmlns="15e9c7c7-720e-457f-8d7f-28edf1a58f24" xsi:nil="true"/>
  </documentManagement>
</p:properties>
</file>

<file path=customXml/itemProps1.xml><?xml version="1.0" encoding="utf-8"?>
<ds:datastoreItem xmlns:ds="http://schemas.openxmlformats.org/officeDocument/2006/customXml" ds:itemID="{2438C9EA-F7CE-4083-B662-B32E7A8AC65F}"/>
</file>

<file path=customXml/itemProps2.xml><?xml version="1.0" encoding="utf-8"?>
<ds:datastoreItem xmlns:ds="http://schemas.openxmlformats.org/officeDocument/2006/customXml" ds:itemID="{8735C9F5-3A06-4A1D-A69F-B35948F105A8}"/>
</file>

<file path=customXml/itemProps3.xml><?xml version="1.0" encoding="utf-8"?>
<ds:datastoreItem xmlns:ds="http://schemas.openxmlformats.org/officeDocument/2006/customXml" ds:itemID="{AE051A24-C235-4B4F-818A-03EA49959ED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12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16" baseType="lpstr">
      <vt:lpstr>Index</vt:lpstr>
      <vt:lpstr>8.1</vt:lpstr>
      <vt:lpstr>8.2</vt:lpstr>
      <vt:lpstr>8.2_data</vt:lpstr>
      <vt:lpstr>8.3</vt:lpstr>
      <vt:lpstr>8.3_data</vt:lpstr>
      <vt:lpstr>8.4</vt:lpstr>
      <vt:lpstr>8.4_data</vt:lpstr>
      <vt:lpstr>8.5</vt:lpstr>
      <vt:lpstr>8.6</vt:lpstr>
      <vt:lpstr>8.7</vt:lpstr>
      <vt:lpstr>Lookup</vt:lpstr>
      <vt:lpstr>Figure8.1</vt:lpstr>
      <vt:lpstr>t8.2</vt:lpstr>
      <vt:lpstr>t8.3</vt:lpstr>
      <vt:lpstr>t8.4</vt:lpstr>
    </vt:vector>
  </TitlesOfParts>
  <Company>NHSS National Services Scotland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stuarw02</dc:creator>
  <cp:lastModifiedBy>Stuart Wrigglesworth</cp:lastModifiedBy>
  <dcterms:created xsi:type="dcterms:W3CDTF">2022-10-03T13:52:18Z</dcterms:created>
  <dcterms:modified xsi:type="dcterms:W3CDTF">2024-11-25T12:00:34Z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0x010100956125C1197DB143B52F93EA145F20C8</vt:lpwstr>
  </property>
</Properties>
</file>