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nssstats01\MaternityBirths\Topics\MaternityHospitalSubmissions\Publications\Births\2024\Tables_3_final\"/>
    </mc:Choice>
  </mc:AlternateContent>
  <xr:revisionPtr revIDLastSave="0" documentId="13_ncr:1_{D40E077C-619E-4189-B01E-8AB46AF08508}" xr6:coauthVersionLast="47" xr6:coauthVersionMax="47" xr10:uidLastSave="{00000000-0000-0000-0000-000000000000}"/>
  <bookViews>
    <workbookView xWindow="-120" yWindow="-120" windowWidth="29040" windowHeight="15840" tabRatio="648" xr2:uid="{00000000-000D-0000-FFFF-FFFF00000000}"/>
  </bookViews>
  <sheets>
    <sheet name="Index" sheetId="19" r:id="rId1"/>
    <sheet name="9.1" sheetId="11" r:id="rId2"/>
    <sheet name="9.2" sheetId="12" r:id="rId3"/>
    <sheet name="9.3" sheetId="13" r:id="rId4"/>
    <sheet name="9.3_data" sheetId="16" state="hidden" r:id="rId5"/>
    <sheet name="9.4" sheetId="15" r:id="rId6"/>
    <sheet name="9.4_data" sheetId="17" state="hidden" r:id="rId7"/>
    <sheet name="Lookup" sheetId="18" state="hidden" r:id="rId8"/>
  </sheets>
  <definedNames>
    <definedName name="t9.3">'9.3_data'!$1:$1048576</definedName>
    <definedName name="t9.4">'9.4_data'!$1:$1048576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8" l="1"/>
  <c r="C8" i="13" s="1"/>
  <c r="N6" i="15" l="1"/>
  <c r="E38" i="15"/>
  <c r="F36" i="15"/>
  <c r="E34" i="15"/>
  <c r="F32" i="15"/>
  <c r="G30" i="15"/>
  <c r="G27" i="15"/>
  <c r="H26" i="15"/>
  <c r="L23" i="15"/>
  <c r="E21" i="15"/>
  <c r="F16" i="15"/>
  <c r="G11" i="15"/>
  <c r="D39" i="15"/>
  <c r="E37" i="15"/>
  <c r="F35" i="15"/>
  <c r="F33" i="15"/>
  <c r="G31" i="15"/>
  <c r="F29" i="15"/>
  <c r="G28" i="15"/>
  <c r="F25" i="15"/>
  <c r="C6" i="15"/>
  <c r="P6" i="15"/>
  <c r="C39" i="15"/>
  <c r="D38" i="15"/>
  <c r="D37" i="15"/>
  <c r="C36" i="15"/>
  <c r="D35" i="15"/>
  <c r="D34" i="15"/>
  <c r="E33" i="15"/>
  <c r="E32" i="15"/>
  <c r="D31" i="15"/>
  <c r="E30" i="15"/>
  <c r="E29" i="15"/>
  <c r="F28" i="15"/>
  <c r="F27" i="15"/>
  <c r="E26" i="15"/>
  <c r="P24" i="15"/>
  <c r="H23" i="15"/>
  <c r="K20" i="15"/>
  <c r="L15" i="15"/>
  <c r="M10" i="15"/>
  <c r="P39" i="15"/>
  <c r="C35" i="15"/>
  <c r="P32" i="15"/>
  <c r="C31" i="15"/>
  <c r="D29" i="15"/>
  <c r="D27" i="15"/>
  <c r="O24" i="15"/>
  <c r="P19" i="15"/>
  <c r="D10" i="15"/>
  <c r="E6" i="15"/>
  <c r="M39" i="15"/>
  <c r="N38" i="15"/>
  <c r="N37" i="15"/>
  <c r="O36" i="15"/>
  <c r="O35" i="15"/>
  <c r="N34" i="15"/>
  <c r="O33" i="15"/>
  <c r="O32" i="15"/>
  <c r="P31" i="15"/>
  <c r="P30" i="15"/>
  <c r="O29" i="15"/>
  <c r="P28" i="15"/>
  <c r="P27" i="15"/>
  <c r="C27" i="15"/>
  <c r="C26" i="15"/>
  <c r="L24" i="15"/>
  <c r="C23" i="15"/>
  <c r="G19" i="15"/>
  <c r="H14" i="15"/>
  <c r="I9" i="15"/>
  <c r="O37" i="15"/>
  <c r="C34" i="15"/>
  <c r="C32" i="15"/>
  <c r="D30" i="15"/>
  <c r="C28" i="15"/>
  <c r="D26" i="15"/>
  <c r="D23" i="15"/>
  <c r="C15" i="15"/>
  <c r="G6" i="15"/>
  <c r="L39" i="15"/>
  <c r="M38" i="15"/>
  <c r="M37" i="15"/>
  <c r="L36" i="15"/>
  <c r="M35" i="15"/>
  <c r="M34" i="15"/>
  <c r="N33" i="15"/>
  <c r="N32" i="15"/>
  <c r="M31" i="15"/>
  <c r="N30" i="15"/>
  <c r="N29" i="15"/>
  <c r="O28" i="15"/>
  <c r="O27" i="15"/>
  <c r="N26" i="15"/>
  <c r="O25" i="15"/>
  <c r="G24" i="15"/>
  <c r="I22" i="15"/>
  <c r="M18" i="15"/>
  <c r="N13" i="15"/>
  <c r="O8" i="15"/>
  <c r="P38" i="15"/>
  <c r="I38" i="15"/>
  <c r="L34" i="15"/>
  <c r="L31" i="15"/>
  <c r="M27" i="15"/>
  <c r="F24" i="15"/>
  <c r="H22" i="15"/>
  <c r="D18" i="15"/>
  <c r="E13" i="15"/>
  <c r="F8" i="15"/>
  <c r="D6" i="15"/>
  <c r="P35" i="15"/>
  <c r="K39" i="15"/>
  <c r="K36" i="15"/>
  <c r="K33" i="15"/>
  <c r="M30" i="15"/>
  <c r="N25" i="15"/>
  <c r="L6" i="15"/>
  <c r="H39" i="15"/>
  <c r="H38" i="15"/>
  <c r="I37" i="15"/>
  <c r="I36" i="15"/>
  <c r="H35" i="15"/>
  <c r="I34" i="15"/>
  <c r="I33" i="15"/>
  <c r="K32" i="15"/>
  <c r="K31" i="15"/>
  <c r="I30" i="15"/>
  <c r="K29" i="15"/>
  <c r="K28" i="15"/>
  <c r="L27" i="15"/>
  <c r="L26" i="15"/>
  <c r="K25" i="15"/>
  <c r="C24" i="15"/>
  <c r="O21" i="15"/>
  <c r="I17" i="15"/>
  <c r="K12" i="15"/>
  <c r="L7" i="15"/>
  <c r="P36" i="15"/>
  <c r="H6" i="15"/>
  <c r="K37" i="15"/>
  <c r="L35" i="15"/>
  <c r="L32" i="15"/>
  <c r="M29" i="15"/>
  <c r="L28" i="15"/>
  <c r="M26" i="15"/>
  <c r="M6" i="15"/>
  <c r="G39" i="15"/>
  <c r="G38" i="15"/>
  <c r="F37" i="15"/>
  <c r="G36" i="15"/>
  <c r="G35" i="15"/>
  <c r="H34" i="15"/>
  <c r="H33" i="15"/>
  <c r="G32" i="15"/>
  <c r="H31" i="15"/>
  <c r="H30" i="15"/>
  <c r="I29" i="15"/>
  <c r="I28" i="15"/>
  <c r="H27" i="15"/>
  <c r="I26" i="15"/>
  <c r="I25" i="15"/>
  <c r="M23" i="15"/>
  <c r="N21" i="15"/>
  <c r="O16" i="15"/>
  <c r="P11" i="15"/>
  <c r="C7" i="15"/>
  <c r="H25" i="15"/>
  <c r="N24" i="15"/>
  <c r="E24" i="15"/>
  <c r="K23" i="15"/>
  <c r="P22" i="15"/>
  <c r="G22" i="15"/>
  <c r="M21" i="15"/>
  <c r="D21" i="15"/>
  <c r="I20" i="15"/>
  <c r="O19" i="15"/>
  <c r="F19" i="15"/>
  <c r="L18" i="15"/>
  <c r="C18" i="15"/>
  <c r="H17" i="15"/>
  <c r="N16" i="15"/>
  <c r="E16" i="15"/>
  <c r="K15" i="15"/>
  <c r="P14" i="15"/>
  <c r="G14" i="15"/>
  <c r="M13" i="15"/>
  <c r="D13" i="15"/>
  <c r="I12" i="15"/>
  <c r="O11" i="15"/>
  <c r="F11" i="15"/>
  <c r="L10" i="15"/>
  <c r="C10" i="15"/>
  <c r="H9" i="15"/>
  <c r="N8" i="15"/>
  <c r="E8" i="15"/>
  <c r="K7" i="15"/>
  <c r="F6" i="15"/>
  <c r="O6" i="15"/>
  <c r="I39" i="15"/>
  <c r="O38" i="15"/>
  <c r="F38" i="15"/>
  <c r="L37" i="15"/>
  <c r="C37" i="15"/>
  <c r="H36" i="15"/>
  <c r="N35" i="15"/>
  <c r="E35" i="15"/>
  <c r="K34" i="15"/>
  <c r="P33" i="15"/>
  <c r="G33" i="15"/>
  <c r="M32" i="15"/>
  <c r="D32" i="15"/>
  <c r="I31" i="15"/>
  <c r="O30" i="15"/>
  <c r="F30" i="15"/>
  <c r="L29" i="15"/>
  <c r="C29" i="15"/>
  <c r="H28" i="15"/>
  <c r="N27" i="15"/>
  <c r="E27" i="15"/>
  <c r="K26" i="15"/>
  <c r="P25" i="15"/>
  <c r="G25" i="15"/>
  <c r="M24" i="15"/>
  <c r="D24" i="15"/>
  <c r="I23" i="15"/>
  <c r="O22" i="15"/>
  <c r="F22" i="15"/>
  <c r="L21" i="15"/>
  <c r="C21" i="15"/>
  <c r="H20" i="15"/>
  <c r="N19" i="15"/>
  <c r="E19" i="15"/>
  <c r="K18" i="15"/>
  <c r="P17" i="15"/>
  <c r="G17" i="15"/>
  <c r="M16" i="15"/>
  <c r="D16" i="15"/>
  <c r="I15" i="15"/>
  <c r="O14" i="15"/>
  <c r="F14" i="15"/>
  <c r="L13" i="15"/>
  <c r="C13" i="15"/>
  <c r="H12" i="15"/>
  <c r="N11" i="15"/>
  <c r="E11" i="15"/>
  <c r="K10" i="15"/>
  <c r="P9" i="15"/>
  <c r="G9" i="15"/>
  <c r="M8" i="15"/>
  <c r="D8" i="15"/>
  <c r="I7" i="15"/>
  <c r="N22" i="15"/>
  <c r="E22" i="15"/>
  <c r="K21" i="15"/>
  <c r="P20" i="15"/>
  <c r="G20" i="15"/>
  <c r="M19" i="15"/>
  <c r="D19" i="15"/>
  <c r="I18" i="15"/>
  <c r="O17" i="15"/>
  <c r="F17" i="15"/>
  <c r="L16" i="15"/>
  <c r="C16" i="15"/>
  <c r="H15" i="15"/>
  <c r="N14" i="15"/>
  <c r="E14" i="15"/>
  <c r="K13" i="15"/>
  <c r="P12" i="15"/>
  <c r="G12" i="15"/>
  <c r="M11" i="15"/>
  <c r="D11" i="15"/>
  <c r="I10" i="15"/>
  <c r="O9" i="15"/>
  <c r="F9" i="15"/>
  <c r="L8" i="15"/>
  <c r="C8" i="15"/>
  <c r="H7" i="15"/>
  <c r="E25" i="15"/>
  <c r="K24" i="15"/>
  <c r="P23" i="15"/>
  <c r="G23" i="15"/>
  <c r="M22" i="15"/>
  <c r="D22" i="15"/>
  <c r="I21" i="15"/>
  <c r="O20" i="15"/>
  <c r="F20" i="15"/>
  <c r="L19" i="15"/>
  <c r="C19" i="15"/>
  <c r="H18" i="15"/>
  <c r="N17" i="15"/>
  <c r="E17" i="15"/>
  <c r="K16" i="15"/>
  <c r="P15" i="15"/>
  <c r="G15" i="15"/>
  <c r="M14" i="15"/>
  <c r="D14" i="15"/>
  <c r="I13" i="15"/>
  <c r="O12" i="15"/>
  <c r="F12" i="15"/>
  <c r="L11" i="15"/>
  <c r="C11" i="15"/>
  <c r="H10" i="15"/>
  <c r="N9" i="15"/>
  <c r="E9" i="15"/>
  <c r="K8" i="15"/>
  <c r="P7" i="15"/>
  <c r="G7" i="15"/>
  <c r="I6" i="15"/>
  <c r="O39" i="15"/>
  <c r="F39" i="15"/>
  <c r="L38" i="15"/>
  <c r="C38" i="15"/>
  <c r="H37" i="15"/>
  <c r="N36" i="15"/>
  <c r="E36" i="15"/>
  <c r="K35" i="15"/>
  <c r="P34" i="15"/>
  <c r="G34" i="15"/>
  <c r="M33" i="15"/>
  <c r="D33" i="15"/>
  <c r="I32" i="15"/>
  <c r="O31" i="15"/>
  <c r="F31" i="15"/>
  <c r="L30" i="15"/>
  <c r="C30" i="15"/>
  <c r="H29" i="15"/>
  <c r="N28" i="15"/>
  <c r="E28" i="15"/>
  <c r="K27" i="15"/>
  <c r="P26" i="15"/>
  <c r="G26" i="15"/>
  <c r="M25" i="15"/>
  <c r="D25" i="15"/>
  <c r="I24" i="15"/>
  <c r="O23" i="15"/>
  <c r="F23" i="15"/>
  <c r="L22" i="15"/>
  <c r="C22" i="15"/>
  <c r="H21" i="15"/>
  <c r="N20" i="15"/>
  <c r="E20" i="15"/>
  <c r="K19" i="15"/>
  <c r="P18" i="15"/>
  <c r="G18" i="15"/>
  <c r="M17" i="15"/>
  <c r="D17" i="15"/>
  <c r="I16" i="15"/>
  <c r="O15" i="15"/>
  <c r="F15" i="15"/>
  <c r="L14" i="15"/>
  <c r="C14" i="15"/>
  <c r="H13" i="15"/>
  <c r="N12" i="15"/>
  <c r="E12" i="15"/>
  <c r="K11" i="15"/>
  <c r="P10" i="15"/>
  <c r="G10" i="15"/>
  <c r="M9" i="15"/>
  <c r="D9" i="15"/>
  <c r="I8" i="15"/>
  <c r="O7" i="15"/>
  <c r="F7" i="15"/>
  <c r="K6" i="15"/>
  <c r="N39" i="15"/>
  <c r="E39" i="15"/>
  <c r="K38" i="15"/>
  <c r="P37" i="15"/>
  <c r="G37" i="15"/>
  <c r="M36" i="15"/>
  <c r="D36" i="15"/>
  <c r="I35" i="15"/>
  <c r="O34" i="15"/>
  <c r="F34" i="15"/>
  <c r="L33" i="15"/>
  <c r="C33" i="15"/>
  <c r="H32" i="15"/>
  <c r="N31" i="15"/>
  <c r="E31" i="15"/>
  <c r="K30" i="15"/>
  <c r="P29" i="15"/>
  <c r="G29" i="15"/>
  <c r="M28" i="15"/>
  <c r="D28" i="15"/>
  <c r="I27" i="15"/>
  <c r="O26" i="15"/>
  <c r="F26" i="15"/>
  <c r="L25" i="15"/>
  <c r="C25" i="15"/>
  <c r="H24" i="15"/>
  <c r="N23" i="15"/>
  <c r="E23" i="15"/>
  <c r="K22" i="15"/>
  <c r="P21" i="15"/>
  <c r="G21" i="15"/>
  <c r="M20" i="15"/>
  <c r="D20" i="15"/>
  <c r="I19" i="15"/>
  <c r="O18" i="15"/>
  <c r="F18" i="15"/>
  <c r="L17" i="15"/>
  <c r="C17" i="15"/>
  <c r="H16" i="15"/>
  <c r="N15" i="15"/>
  <c r="E15" i="15"/>
  <c r="K14" i="15"/>
  <c r="P13" i="15"/>
  <c r="G13" i="15"/>
  <c r="M12" i="15"/>
  <c r="D12" i="15"/>
  <c r="I11" i="15"/>
  <c r="O10" i="15"/>
  <c r="F10" i="15"/>
  <c r="L9" i="15"/>
  <c r="C9" i="15"/>
  <c r="H8" i="15"/>
  <c r="N7" i="15"/>
  <c r="E7" i="15"/>
  <c r="F21" i="15"/>
  <c r="L20" i="15"/>
  <c r="C20" i="15"/>
  <c r="H19" i="15"/>
  <c r="N18" i="15"/>
  <c r="E18" i="15"/>
  <c r="K17" i="15"/>
  <c r="P16" i="15"/>
  <c r="G16" i="15"/>
  <c r="M15" i="15"/>
  <c r="D15" i="15"/>
  <c r="I14" i="15"/>
  <c r="O13" i="15"/>
  <c r="F13" i="15"/>
  <c r="L12" i="15"/>
  <c r="C12" i="15"/>
  <c r="H11" i="15"/>
  <c r="N10" i="15"/>
  <c r="E10" i="15"/>
  <c r="K9" i="15"/>
  <c r="P8" i="15"/>
  <c r="G8" i="15"/>
  <c r="M7" i="15"/>
  <c r="D7" i="15"/>
  <c r="I21" i="13"/>
  <c r="N17" i="13"/>
  <c r="D14" i="13"/>
  <c r="K8" i="13"/>
  <c r="D7" i="13"/>
  <c r="M7" i="13"/>
  <c r="L22" i="13"/>
  <c r="C22" i="13"/>
  <c r="H21" i="13"/>
  <c r="N20" i="13"/>
  <c r="E20" i="13"/>
  <c r="K19" i="13"/>
  <c r="P18" i="13"/>
  <c r="G18" i="13"/>
  <c r="M17" i="13"/>
  <c r="D17" i="13"/>
  <c r="I16" i="13"/>
  <c r="O15" i="13"/>
  <c r="F15" i="13"/>
  <c r="L14" i="13"/>
  <c r="C14" i="13"/>
  <c r="H13" i="13"/>
  <c r="N12" i="13"/>
  <c r="E12" i="13"/>
  <c r="K11" i="13"/>
  <c r="P10" i="13"/>
  <c r="G10" i="13"/>
  <c r="M9" i="13"/>
  <c r="D9" i="13"/>
  <c r="I8" i="13"/>
  <c r="L7" i="13"/>
  <c r="C19" i="13"/>
  <c r="M14" i="13"/>
  <c r="N9" i="13"/>
  <c r="E7" i="13"/>
  <c r="N7" i="13"/>
  <c r="K22" i="13"/>
  <c r="P21" i="13"/>
  <c r="G21" i="13"/>
  <c r="M20" i="13"/>
  <c r="D20" i="13"/>
  <c r="I19" i="13"/>
  <c r="O18" i="13"/>
  <c r="F18" i="13"/>
  <c r="L17" i="13"/>
  <c r="C17" i="13"/>
  <c r="H16" i="13"/>
  <c r="N15" i="13"/>
  <c r="E15" i="13"/>
  <c r="K14" i="13"/>
  <c r="P13" i="13"/>
  <c r="G13" i="13"/>
  <c r="M12" i="13"/>
  <c r="D12" i="13"/>
  <c r="I11" i="13"/>
  <c r="O10" i="13"/>
  <c r="F10" i="13"/>
  <c r="L9" i="13"/>
  <c r="C9" i="13"/>
  <c r="H8" i="13"/>
  <c r="D22" i="13"/>
  <c r="H18" i="13"/>
  <c r="G15" i="13"/>
  <c r="F12" i="13"/>
  <c r="H10" i="13"/>
  <c r="F7" i="13"/>
  <c r="O7" i="13"/>
  <c r="I22" i="13"/>
  <c r="O21" i="13"/>
  <c r="F21" i="13"/>
  <c r="L20" i="13"/>
  <c r="C20" i="13"/>
  <c r="H19" i="13"/>
  <c r="N18" i="13"/>
  <c r="E18" i="13"/>
  <c r="K17" i="13"/>
  <c r="P16" i="13"/>
  <c r="G16" i="13"/>
  <c r="M15" i="13"/>
  <c r="D15" i="13"/>
  <c r="I14" i="13"/>
  <c r="O13" i="13"/>
  <c r="F13" i="13"/>
  <c r="L12" i="13"/>
  <c r="C12" i="13"/>
  <c r="H11" i="13"/>
  <c r="N10" i="13"/>
  <c r="E10" i="13"/>
  <c r="K9" i="13"/>
  <c r="P8" i="13"/>
  <c r="G8" i="13"/>
  <c r="C7" i="13"/>
  <c r="F20" i="13"/>
  <c r="K16" i="13"/>
  <c r="I13" i="13"/>
  <c r="C11" i="13"/>
  <c r="G7" i="13"/>
  <c r="P7" i="13"/>
  <c r="H22" i="13"/>
  <c r="N21" i="13"/>
  <c r="E21" i="13"/>
  <c r="K20" i="13"/>
  <c r="P19" i="13"/>
  <c r="G19" i="13"/>
  <c r="M18" i="13"/>
  <c r="D18" i="13"/>
  <c r="I17" i="13"/>
  <c r="O16" i="13"/>
  <c r="F16" i="13"/>
  <c r="L15" i="13"/>
  <c r="C15" i="13"/>
  <c r="H14" i="13"/>
  <c r="N13" i="13"/>
  <c r="E13" i="13"/>
  <c r="K12" i="13"/>
  <c r="P11" i="13"/>
  <c r="G11" i="13"/>
  <c r="M10" i="13"/>
  <c r="D10" i="13"/>
  <c r="I9" i="13"/>
  <c r="O8" i="13"/>
  <c r="F8" i="13"/>
  <c r="O20" i="13"/>
  <c r="E17" i="13"/>
  <c r="O12" i="13"/>
  <c r="E9" i="13"/>
  <c r="H7" i="13"/>
  <c r="P22" i="13"/>
  <c r="G22" i="13"/>
  <c r="M21" i="13"/>
  <c r="D21" i="13"/>
  <c r="I20" i="13"/>
  <c r="O19" i="13"/>
  <c r="F19" i="13"/>
  <c r="L18" i="13"/>
  <c r="C18" i="13"/>
  <c r="H17" i="13"/>
  <c r="N16" i="13"/>
  <c r="E16" i="13"/>
  <c r="K15" i="13"/>
  <c r="P14" i="13"/>
  <c r="G14" i="13"/>
  <c r="M13" i="13"/>
  <c r="D13" i="13"/>
  <c r="I12" i="13"/>
  <c r="O11" i="13"/>
  <c r="F11" i="13"/>
  <c r="L10" i="13"/>
  <c r="C10" i="13"/>
  <c r="H9" i="13"/>
  <c r="N8" i="13"/>
  <c r="E8" i="13"/>
  <c r="I7" i="13"/>
  <c r="O22" i="13"/>
  <c r="F22" i="13"/>
  <c r="L21" i="13"/>
  <c r="C21" i="13"/>
  <c r="H20" i="13"/>
  <c r="N19" i="13"/>
  <c r="E19" i="13"/>
  <c r="K18" i="13"/>
  <c r="P17" i="13"/>
  <c r="G17" i="13"/>
  <c r="M16" i="13"/>
  <c r="D16" i="13"/>
  <c r="I15" i="13"/>
  <c r="O14" i="13"/>
  <c r="F14" i="13"/>
  <c r="L13" i="13"/>
  <c r="C13" i="13"/>
  <c r="H12" i="13"/>
  <c r="N11" i="13"/>
  <c r="E11" i="13"/>
  <c r="K10" i="13"/>
  <c r="P9" i="13"/>
  <c r="G9" i="13"/>
  <c r="M8" i="13"/>
  <c r="D8" i="13"/>
  <c r="M22" i="13"/>
  <c r="L19" i="13"/>
  <c r="P15" i="13"/>
  <c r="L11" i="13"/>
  <c r="K7" i="13"/>
  <c r="N22" i="13"/>
  <c r="E22" i="13"/>
  <c r="K21" i="13"/>
  <c r="P20" i="13"/>
  <c r="G20" i="13"/>
  <c r="M19" i="13"/>
  <c r="D19" i="13"/>
  <c r="I18" i="13"/>
  <c r="O17" i="13"/>
  <c r="F17" i="13"/>
  <c r="L16" i="13"/>
  <c r="C16" i="13"/>
  <c r="H15" i="13"/>
  <c r="N14" i="13"/>
  <c r="E14" i="13"/>
  <c r="K13" i="13"/>
  <c r="P12" i="13"/>
  <c r="G12" i="13"/>
  <c r="M11" i="13"/>
  <c r="D11" i="13"/>
  <c r="I10" i="13"/>
  <c r="O9" i="13"/>
  <c r="F9" i="13"/>
  <c r="L8" i="13"/>
</calcChain>
</file>

<file path=xl/sharedStrings.xml><?xml version="1.0" encoding="utf-8"?>
<sst xmlns="http://schemas.openxmlformats.org/spreadsheetml/2006/main" count="3705" uniqueCount="951">
  <si>
    <t>Unknown</t>
  </si>
  <si>
    <t>Ayrshire &amp; Arran</t>
  </si>
  <si>
    <t>Borders</t>
  </si>
  <si>
    <t>Dumfries &amp; Galloway</t>
  </si>
  <si>
    <t>Fife</t>
  </si>
  <si>
    <t>Forth Valley</t>
  </si>
  <si>
    <t>Grampian</t>
  </si>
  <si>
    <t>Greater Glasgow &amp; Clyde</t>
  </si>
  <si>
    <t>Highland</t>
  </si>
  <si>
    <t>Lanarkshire</t>
  </si>
  <si>
    <t>Lothian</t>
  </si>
  <si>
    <t>Tayside</t>
  </si>
  <si>
    <t>Percentage</t>
  </si>
  <si>
    <t>Total</t>
  </si>
  <si>
    <t>Transitional Care</t>
  </si>
  <si>
    <t>Special Care</t>
  </si>
  <si>
    <t>1 - Most deprived</t>
  </si>
  <si>
    <t>5 - Least deprived</t>
  </si>
  <si>
    <t>Not Known</t>
  </si>
  <si>
    <t>Source: Scottish Birth Record (SBR)</t>
  </si>
  <si>
    <t xml:space="preserve">All live births </t>
  </si>
  <si>
    <t>Percentage of live births requiring extra care</t>
  </si>
  <si>
    <t>Total Extra Care</t>
  </si>
  <si>
    <t>Clackmannanshire</t>
  </si>
  <si>
    <t>Dumfries and Galloway</t>
  </si>
  <si>
    <t>East Ayrshire</t>
  </si>
  <si>
    <t>East Lothian</t>
  </si>
  <si>
    <t>East Renfrewshire</t>
  </si>
  <si>
    <t>Na h-Eileanan Siar</t>
  </si>
  <si>
    <t>Falkirk</t>
  </si>
  <si>
    <t>Inverclyde</t>
  </si>
  <si>
    <t>Midlothian</t>
  </si>
  <si>
    <t>Moray</t>
  </si>
  <si>
    <t>North Ayrshire</t>
  </si>
  <si>
    <t>Orkney Islands</t>
  </si>
  <si>
    <t>Scottish Borders</t>
  </si>
  <si>
    <t>Shetland Islands</t>
  </si>
  <si>
    <t>South Ayrshire</t>
  </si>
  <si>
    <t>South Lanarkshire</t>
  </si>
  <si>
    <t>Stirling</t>
  </si>
  <si>
    <t>Aberdeen City</t>
  </si>
  <si>
    <t>Aberdeenshire</t>
  </si>
  <si>
    <t>Argyll and Bute</t>
  </si>
  <si>
    <t>City of Edinburgh</t>
  </si>
  <si>
    <t>Renfrewshire</t>
  </si>
  <si>
    <t>West Dunbartonshire</t>
  </si>
  <si>
    <t>West Lothian</t>
  </si>
  <si>
    <t>Angus</t>
  </si>
  <si>
    <t>Dundee City</t>
  </si>
  <si>
    <t>North Lanarkshire</t>
  </si>
  <si>
    <t>East Dunbartonshire</t>
  </si>
  <si>
    <t>Glasgow City</t>
  </si>
  <si>
    <t>Perth and Kinross</t>
  </si>
  <si>
    <t>Orkney</t>
  </si>
  <si>
    <t>Shetland</t>
  </si>
  <si>
    <t>Western Isles</t>
  </si>
  <si>
    <t>Scotland</t>
  </si>
  <si>
    <t>Neonatal Care - Level Unknown</t>
  </si>
  <si>
    <t>Intensive Care</t>
  </si>
  <si>
    <t>High Dependency</t>
  </si>
  <si>
    <t xml:space="preserve"> </t>
  </si>
  <si>
    <t xml:space="preserve">NHS Dumfries &amp; Galloway have been unable to provide detailed SBR records since roughly October 2016. Since then, all babies receiving neonatal care have been recorded as 'Neonatal Care - Level Unknown'. </t>
  </si>
  <si>
    <t>Number</t>
  </si>
  <si>
    <t>Year ending 31 March</t>
  </si>
  <si>
    <t>Includes live singleton and multiple births. Stillbirths are excluded.</t>
  </si>
  <si>
    <t>Total number of live births sourced from SMR02.</t>
  </si>
  <si>
    <t>Live births requiring extra care</t>
  </si>
  <si>
    <t>NHS Ayrshire and Arran</t>
  </si>
  <si>
    <t>NHS Borders</t>
  </si>
  <si>
    <t>NHS Dumfries and Galloway</t>
  </si>
  <si>
    <t>NHS Fife</t>
  </si>
  <si>
    <t>NHS Forth Valley</t>
  </si>
  <si>
    <t>NHS Grampian</t>
  </si>
  <si>
    <t>NHS Greater Glasgow and Clyde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</si>
  <si>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</si>
  <si>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</si>
  <si>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</si>
  <si>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</si>
  <si>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</si>
  <si>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</si>
  <si>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</si>
  <si>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code</t>
  </si>
  <si>
    <t>total</t>
  </si>
  <si>
    <t>icu</t>
  </si>
  <si>
    <t>hdu</t>
  </si>
  <si>
    <t>sc</t>
  </si>
  <si>
    <t>tc</t>
  </si>
  <si>
    <t>nnc</t>
  </si>
  <si>
    <t>total_nnc</t>
  </si>
  <si>
    <t>icup</t>
  </si>
  <si>
    <t>hdup</t>
  </si>
  <si>
    <t>scp</t>
  </si>
  <si>
    <t>transp</t>
  </si>
  <si>
    <t>nncp</t>
  </si>
  <si>
    <t>totalnncp</t>
  </si>
  <si>
    <t xml:space="preserve">Select </t>
  </si>
  <si>
    <t>2007/08NHS Ayrshire and Arran</t>
  </si>
  <si>
    <t>2007/08NHS Borders</t>
  </si>
  <si>
    <t>2007/08NHS Dumfries and Galloway</t>
  </si>
  <si>
    <t>2007/08NHS Fife</t>
  </si>
  <si>
    <t>2007/08NHS Forth Valley</t>
  </si>
  <si>
    <t>2007/08NHS Grampian</t>
  </si>
  <si>
    <t>2007/08NHS Greater Glasgow and Clyde</t>
  </si>
  <si>
    <t>2007/08NHS Highland</t>
  </si>
  <si>
    <t>2007/08NHS Lanarkshire</t>
  </si>
  <si>
    <t>2007/08NHS Lothian</t>
  </si>
  <si>
    <t>2007/08NHS Orkney</t>
  </si>
  <si>
    <t>2007/08NHS Shetland</t>
  </si>
  <si>
    <t>2007/08NHS Tayside</t>
  </si>
  <si>
    <t>2007/08NHS Western Isles</t>
  </si>
  <si>
    <t>2007/08Scotland</t>
  </si>
  <si>
    <t>2007/08Unknown</t>
  </si>
  <si>
    <t>2008/09NHS Ayrshire and Arran</t>
  </si>
  <si>
    <t>2008/09NHS Borders</t>
  </si>
  <si>
    <t>2008/09NHS Dumfries and Galloway</t>
  </si>
  <si>
    <t>2008/09NHS Fife</t>
  </si>
  <si>
    <t>2008/09NHS Forth Valley</t>
  </si>
  <si>
    <t>2008/09NHS Grampian</t>
  </si>
  <si>
    <t>2008/09NHS Greater Glasgow and Clyde</t>
  </si>
  <si>
    <t>2008/09NHS Highland</t>
  </si>
  <si>
    <t>2008/09NHS Lanarkshire</t>
  </si>
  <si>
    <t>2008/09NHS Lothian</t>
  </si>
  <si>
    <t>2008/09NHS Orkney</t>
  </si>
  <si>
    <t>2008/09NHS Shetland</t>
  </si>
  <si>
    <t>2008/09NHS Tayside</t>
  </si>
  <si>
    <t>2008/09NHS Western Isles</t>
  </si>
  <si>
    <t>2008/09Scotland</t>
  </si>
  <si>
    <t>2008/09Unknown</t>
  </si>
  <si>
    <t>2009/10NHS Ayrshire and Arran</t>
  </si>
  <si>
    <t>2009/10NHS Borders</t>
  </si>
  <si>
    <t>2009/10NHS Dumfries and Galloway</t>
  </si>
  <si>
    <t>2009/10NHS Fife</t>
  </si>
  <si>
    <t>2009/10NHS Forth Valley</t>
  </si>
  <si>
    <t>2009/10NHS Grampian</t>
  </si>
  <si>
    <t>2009/10NHS Greater Glasgow and Clyde</t>
  </si>
  <si>
    <t>2009/10NHS Highland</t>
  </si>
  <si>
    <t>2009/10NHS Lanarkshire</t>
  </si>
  <si>
    <t>2009/10NHS Lothian</t>
  </si>
  <si>
    <t>2009/10NHS Orkney</t>
  </si>
  <si>
    <t>2009/10NHS Shetland</t>
  </si>
  <si>
    <t>2009/10NHS Tayside</t>
  </si>
  <si>
    <t>2009/10NHS Western Isles</t>
  </si>
  <si>
    <t>2009/10Scotland</t>
  </si>
  <si>
    <t>2009/10Unknown</t>
  </si>
  <si>
    <t>2010/11NHS Ayrshire and Arran</t>
  </si>
  <si>
    <t>2010/11NHS Borders</t>
  </si>
  <si>
    <t>2010/11NHS Dumfries and Galloway</t>
  </si>
  <si>
    <t>2010/11NHS Fife</t>
  </si>
  <si>
    <t>2010/11NHS Forth Valley</t>
  </si>
  <si>
    <t>2010/11NHS Grampian</t>
  </si>
  <si>
    <t>2010/11NHS Greater Glasgow and Clyde</t>
  </si>
  <si>
    <t>2010/11NHS Highland</t>
  </si>
  <si>
    <t>2010/11NHS Lanarkshire</t>
  </si>
  <si>
    <t>2010/11NHS Lothian</t>
  </si>
  <si>
    <t>2010/11NHS Orkney</t>
  </si>
  <si>
    <t>2010/11NHS Shetland</t>
  </si>
  <si>
    <t>2010/11NHS Tayside</t>
  </si>
  <si>
    <t>2010/11NHS Western Isles</t>
  </si>
  <si>
    <t>2010/11Scotland</t>
  </si>
  <si>
    <t>2010/11Unknown</t>
  </si>
  <si>
    <t>2011/12NHS Ayrshire and Arran</t>
  </si>
  <si>
    <t>2011/12NHS Borders</t>
  </si>
  <si>
    <t>2011/12NHS Dumfries and Galloway</t>
  </si>
  <si>
    <t>2011/12NHS Fife</t>
  </si>
  <si>
    <t>2011/12NHS Forth Valley</t>
  </si>
  <si>
    <t>2011/12NHS Grampian</t>
  </si>
  <si>
    <t>2011/12NHS Greater Glasgow and Clyde</t>
  </si>
  <si>
    <t>2011/12NHS Highland</t>
  </si>
  <si>
    <t>2011/12NHS Lanarkshire</t>
  </si>
  <si>
    <t>2011/12NHS Lothian</t>
  </si>
  <si>
    <t>2011/12NHS Orkney</t>
  </si>
  <si>
    <t>2011/12NHS Shetland</t>
  </si>
  <si>
    <t>2011/12NHS Tayside</t>
  </si>
  <si>
    <t>2011/12NHS Western Isles</t>
  </si>
  <si>
    <t>2011/12Scotland</t>
  </si>
  <si>
    <t>2011/12Unknown</t>
  </si>
  <si>
    <t>2012/13NHS Ayrshire and Arran</t>
  </si>
  <si>
    <t>2012/13NHS Borders</t>
  </si>
  <si>
    <t>2012/13NHS Dumfries and Galloway</t>
  </si>
  <si>
    <t>2012/13NHS Fife</t>
  </si>
  <si>
    <t>2012/13NHS Forth Valley</t>
  </si>
  <si>
    <t>2012/13NHS Grampian</t>
  </si>
  <si>
    <t>2012/13NHS Greater Glasgow and Clyde</t>
  </si>
  <si>
    <t>2012/13NHS Highland</t>
  </si>
  <si>
    <t>2012/13NHS Lanarkshire</t>
  </si>
  <si>
    <t>2012/13NHS Lothian</t>
  </si>
  <si>
    <t>2012/13NHS Orkney</t>
  </si>
  <si>
    <t>2012/13NHS Shetland</t>
  </si>
  <si>
    <t>2012/13NHS Tayside</t>
  </si>
  <si>
    <t>2012/13NHS Western Isles</t>
  </si>
  <si>
    <t>2012/13Scotland</t>
  </si>
  <si>
    <t>2012/13Unknown</t>
  </si>
  <si>
    <t>2013/14NHS Ayrshire and Arran</t>
  </si>
  <si>
    <t>2013/14NHS Borders</t>
  </si>
  <si>
    <t>2013/14NHS Dumfries and Galloway</t>
  </si>
  <si>
    <t>2013/14NHS Fife</t>
  </si>
  <si>
    <t>2013/14NHS Forth Valley</t>
  </si>
  <si>
    <t>2013/14NHS Grampian</t>
  </si>
  <si>
    <t>2013/14NHS Greater Glasgow and Clyde</t>
  </si>
  <si>
    <t>2013/14NHS Highland</t>
  </si>
  <si>
    <t>2013/14NHS Lanarkshire</t>
  </si>
  <si>
    <t>2013/14NHS Lothian</t>
  </si>
  <si>
    <t>2013/14NHS Orkney</t>
  </si>
  <si>
    <t>2013/14NHS Shetland</t>
  </si>
  <si>
    <t>2013/14NHS Tayside</t>
  </si>
  <si>
    <t>2013/14NHS Western Isles</t>
  </si>
  <si>
    <t>2013/14Scotland</t>
  </si>
  <si>
    <t>2013/14Unknown</t>
  </si>
  <si>
    <t>2014/15NHS Ayrshire and Arran</t>
  </si>
  <si>
    <t>2014/15NHS Borders</t>
  </si>
  <si>
    <t>2014/15NHS Dumfries and Galloway</t>
  </si>
  <si>
    <t>2014/15NHS Fife</t>
  </si>
  <si>
    <t>2014/15NHS Forth Valley</t>
  </si>
  <si>
    <t>2014/15NHS Grampian</t>
  </si>
  <si>
    <t>2014/15NHS Greater Glasgow and Clyde</t>
  </si>
  <si>
    <t>2014/15NHS Highland</t>
  </si>
  <si>
    <t>2014/15NHS Lanarkshire</t>
  </si>
  <si>
    <t>2014/15NHS Lothian</t>
  </si>
  <si>
    <t>2014/15NHS Orkney</t>
  </si>
  <si>
    <t>2014/15NHS Shetland</t>
  </si>
  <si>
    <t>2014/15NHS Tayside</t>
  </si>
  <si>
    <t>2014/15NHS Western Isles</t>
  </si>
  <si>
    <t>2014/15Scotland</t>
  </si>
  <si>
    <t>2014/15Unknown</t>
  </si>
  <si>
    <t>2015/16NHS Ayrshire and Arran</t>
  </si>
  <si>
    <t>2015/16NHS Borders</t>
  </si>
  <si>
    <t>2015/16NHS Dumfries and Galloway</t>
  </si>
  <si>
    <t>2015/16NHS Fife</t>
  </si>
  <si>
    <t>2015/16NHS Forth Valley</t>
  </si>
  <si>
    <t>2015/16NHS Grampian</t>
  </si>
  <si>
    <t>2015/16NHS Greater Glasgow and Clyde</t>
  </si>
  <si>
    <t>2015/16NHS Highland</t>
  </si>
  <si>
    <t>2015/16NHS Lanarkshire</t>
  </si>
  <si>
    <t>2015/16NHS Lothian</t>
  </si>
  <si>
    <t>2015/16NHS Orkney</t>
  </si>
  <si>
    <t>2015/16NHS Shetland</t>
  </si>
  <si>
    <t>2015/16NHS Tayside</t>
  </si>
  <si>
    <t>2015/16NHS Western Isles</t>
  </si>
  <si>
    <t>2015/16Scotland</t>
  </si>
  <si>
    <t>2015/16Unknown</t>
  </si>
  <si>
    <t>2016/17NHS Ayrshire and Arran</t>
  </si>
  <si>
    <t>2016/17NHS Borders</t>
  </si>
  <si>
    <t>2016/17NHS Dumfries and Galloway</t>
  </si>
  <si>
    <t>2016/17NHS Fife</t>
  </si>
  <si>
    <t>2016/17NHS Forth Valley</t>
  </si>
  <si>
    <t>2016/17NHS Grampian</t>
  </si>
  <si>
    <t>2016/17NHS Greater Glasgow and Clyde</t>
  </si>
  <si>
    <t>2016/17NHS Highland</t>
  </si>
  <si>
    <t>2016/17NHS Lanarkshire</t>
  </si>
  <si>
    <t>2016/17NHS Lothian</t>
  </si>
  <si>
    <t>2016/17NHS Orkney</t>
  </si>
  <si>
    <t>2016/17NHS Shetland</t>
  </si>
  <si>
    <t>2016/17NHS Tayside</t>
  </si>
  <si>
    <t>2016/17NHS Western Isles</t>
  </si>
  <si>
    <t>2016/17Scotland</t>
  </si>
  <si>
    <t>2016/17Unknown</t>
  </si>
  <si>
    <t>2017/18NHS Ayrshire and Arran</t>
  </si>
  <si>
    <t>2017/18NHS Borders</t>
  </si>
  <si>
    <t>2017/18NHS Dumfries and Galloway</t>
  </si>
  <si>
    <t>2017/18NHS Fife</t>
  </si>
  <si>
    <t>2017/18NHS Forth Valley</t>
  </si>
  <si>
    <t>2017/18NHS Grampian</t>
  </si>
  <si>
    <t>2017/18NHS Greater Glasgow and Clyde</t>
  </si>
  <si>
    <t>2017/18NHS Highland</t>
  </si>
  <si>
    <t>2017/18NHS Lanarkshire</t>
  </si>
  <si>
    <t>2017/18NHS Lothian</t>
  </si>
  <si>
    <t>2017/18NHS Orkney</t>
  </si>
  <si>
    <t>2017/18NHS Shetland</t>
  </si>
  <si>
    <t>2017/18NHS Tayside</t>
  </si>
  <si>
    <t>2017/18NHS Western Isles</t>
  </si>
  <si>
    <t>2017/18Scotland</t>
  </si>
  <si>
    <t>2017/18Unknown</t>
  </si>
  <si>
    <t>2018/19NHS Ayrshire and Arran</t>
  </si>
  <si>
    <t>2018/19NHS Borders</t>
  </si>
  <si>
    <t>2018/19NHS Dumfries and Galloway</t>
  </si>
  <si>
    <t>2018/19NHS Fife</t>
  </si>
  <si>
    <t>2018/19NHS Forth Valley</t>
  </si>
  <si>
    <t>2018/19NHS Grampian</t>
  </si>
  <si>
    <t>2018/19NHS Greater Glasgow and Clyde</t>
  </si>
  <si>
    <t>2018/19NHS Highland</t>
  </si>
  <si>
    <t>2018/19NHS Lanarkshire</t>
  </si>
  <si>
    <t>2018/19NHS Lothian</t>
  </si>
  <si>
    <t>2018/19NHS Orkney</t>
  </si>
  <si>
    <t>2018/19NHS Shetland</t>
  </si>
  <si>
    <t>2018/19NHS Tayside</t>
  </si>
  <si>
    <t>2018/19NHS Western Isles</t>
  </si>
  <si>
    <t>2018/19Scotland</t>
  </si>
  <si>
    <t>2018/19Unknown</t>
  </si>
  <si>
    <t>2019/20NHS Ayrshire and Arran</t>
  </si>
  <si>
    <t>2019/20NHS Borders</t>
  </si>
  <si>
    <t>2019/20NHS Dumfries and Galloway</t>
  </si>
  <si>
    <t>2019/20NHS Fife</t>
  </si>
  <si>
    <t>2019/20NHS Forth Valley</t>
  </si>
  <si>
    <t>2019/20NHS Grampian</t>
  </si>
  <si>
    <t>2019/20NHS Greater Glasgow and Clyde</t>
  </si>
  <si>
    <t>2019/20NHS Highland</t>
  </si>
  <si>
    <t>2019/20NHS Lanarkshire</t>
  </si>
  <si>
    <t>2019/20NHS Lothian</t>
  </si>
  <si>
    <t>2019/20NHS Orkney</t>
  </si>
  <si>
    <t>2019/20NHS Shetland</t>
  </si>
  <si>
    <t>2019/20NHS Tayside</t>
  </si>
  <si>
    <t>2019/20NHS Western Isles</t>
  </si>
  <si>
    <t>2019/20Scotland</t>
  </si>
  <si>
    <t>2019/20Unknown</t>
  </si>
  <si>
    <t>2020/21NHS Ayrshire and Arran</t>
  </si>
  <si>
    <t>2020/21NHS Borders</t>
  </si>
  <si>
    <t>2020/21NHS Dumfries and Galloway</t>
  </si>
  <si>
    <t>2020/21NHS Fife</t>
  </si>
  <si>
    <t>2020/21NHS Forth Valley</t>
  </si>
  <si>
    <t>2020/21NHS Grampian</t>
  </si>
  <si>
    <t>2020/21NHS Greater Glasgow and Clyde</t>
  </si>
  <si>
    <t>2020/21NHS Highland</t>
  </si>
  <si>
    <t>2020/21NHS Lanarkshire</t>
  </si>
  <si>
    <t>2020/21NHS Lothian</t>
  </si>
  <si>
    <t>2020/21NHS Orkney</t>
  </si>
  <si>
    <t>2020/21NHS Shetland</t>
  </si>
  <si>
    <t>2020/21NHS Tayside</t>
  </si>
  <si>
    <t>2020/21NHS Western Isles</t>
  </si>
  <si>
    <t>2020/21Scotland</t>
  </si>
  <si>
    <t>2020/21Unknown</t>
  </si>
  <si>
    <t>2021/22NHS Ayrshire and Arran</t>
  </si>
  <si>
    <t>2021/22NHS Borders</t>
  </si>
  <si>
    <t>2021/22NHS Dumfries and Galloway</t>
  </si>
  <si>
    <t>2021/22NHS Fife</t>
  </si>
  <si>
    <t>2021/22NHS Forth Valley</t>
  </si>
  <si>
    <t>2021/22NHS Grampian</t>
  </si>
  <si>
    <t>2021/22NHS Greater Glasgow and Clyde</t>
  </si>
  <si>
    <t>2021/22NHS Highland</t>
  </si>
  <si>
    <t>2021/22NHS Lanarkshire</t>
  </si>
  <si>
    <t>2021/22NHS Lothian</t>
  </si>
  <si>
    <t>2021/22NHS Orkney</t>
  </si>
  <si>
    <t>2021/22NHS Shetland</t>
  </si>
  <si>
    <t>2021/22NHS Tayside</t>
  </si>
  <si>
    <t>2021/22NHS Western Isles</t>
  </si>
  <si>
    <t>2021/22Scotland</t>
  </si>
  <si>
    <t>2021/22Unknown</t>
  </si>
  <si>
    <t>2022/23NHS Ayrshire and Arran</t>
  </si>
  <si>
    <t>2022/23NHS Borders</t>
  </si>
  <si>
    <t>2022/23NHS Dumfries and Galloway</t>
  </si>
  <si>
    <t>2022/23NHS Fife</t>
  </si>
  <si>
    <t>2022/23NHS Forth Valley</t>
  </si>
  <si>
    <t>2022/23NHS Grampian</t>
  </si>
  <si>
    <t>2022/23NHS Greater Glasgow and Clyde</t>
  </si>
  <si>
    <t>2022/23NHS Highland</t>
  </si>
  <si>
    <t>2022/23NHS Lanarkshire</t>
  </si>
  <si>
    <t>2022/23NHS Lothian</t>
  </si>
  <si>
    <t>2022/23NHS Orkney</t>
  </si>
  <si>
    <t>2022/23NHS Shetland</t>
  </si>
  <si>
    <t>2022/23NHS Tayside</t>
  </si>
  <si>
    <t>2022/23NHS Western Isles</t>
  </si>
  <si>
    <t>2022/23Scotland</t>
  </si>
  <si>
    <t>2022/23Unknown</t>
  </si>
  <si>
    <t>2007/08Aberdeen City</t>
  </si>
  <si>
    <t>2007/08Aberdeenshire</t>
  </si>
  <si>
    <t>2007/08Angus</t>
  </si>
  <si>
    <t>2007/08Argyll and Bute</t>
  </si>
  <si>
    <t>2007/08City of Edinburgh</t>
  </si>
  <si>
    <t>2007/08Clackmannanshire</t>
  </si>
  <si>
    <t>2007/08Dumfries and Galloway</t>
  </si>
  <si>
    <t>2007/08Dundee City</t>
  </si>
  <si>
    <t>2007/08East Ayrshire</t>
  </si>
  <si>
    <t>2007/08East Dunbartonshire</t>
  </si>
  <si>
    <t>2007/08East Lothian</t>
  </si>
  <si>
    <t>2007/08East Renfrewshire</t>
  </si>
  <si>
    <t>2007/08Falkirk</t>
  </si>
  <si>
    <t>2007/08Fife</t>
  </si>
  <si>
    <t>2007/08Glasgow City</t>
  </si>
  <si>
    <t>2007/08Highland</t>
  </si>
  <si>
    <t>2007/08Inverclyde</t>
  </si>
  <si>
    <t>2007/08Midlothian</t>
  </si>
  <si>
    <t>2007/08Moray</t>
  </si>
  <si>
    <t>2007/08Na h-Eileanan Siar</t>
  </si>
  <si>
    <t>2007/08North Ayrshire</t>
  </si>
  <si>
    <t>2007/08North Lanarkshire</t>
  </si>
  <si>
    <t>2007/08Orkney Islands</t>
  </si>
  <si>
    <t>2007/08Perth and Kinross</t>
  </si>
  <si>
    <t>2007/08Renfrewshire</t>
  </si>
  <si>
    <t>2007/08Scottish Borders</t>
  </si>
  <si>
    <t>2007/08Shetland Islands</t>
  </si>
  <si>
    <t>2007/08South Ayrshire</t>
  </si>
  <si>
    <t>2007/08South Lanarkshire</t>
  </si>
  <si>
    <t>2007/08Stirling</t>
  </si>
  <si>
    <t>2007/08West Dunbartonshire</t>
  </si>
  <si>
    <t>2007/08West Lothian</t>
  </si>
  <si>
    <t>2008/09Aberdeen City</t>
  </si>
  <si>
    <t>2008/09Aberdeenshire</t>
  </si>
  <si>
    <t>2008/09Angus</t>
  </si>
  <si>
    <t>2008/09Argyll and Bute</t>
  </si>
  <si>
    <t>2008/09City of Edinburgh</t>
  </si>
  <si>
    <t>2008/09Clackmannanshire</t>
  </si>
  <si>
    <t>2008/09Dumfries and Galloway</t>
  </si>
  <si>
    <t>2008/09Dundee City</t>
  </si>
  <si>
    <t>2008/09East Ayrshire</t>
  </si>
  <si>
    <t>2008/09East Dunbartonshire</t>
  </si>
  <si>
    <t>2008/09East Lothian</t>
  </si>
  <si>
    <t>2008/09East Renfrewshire</t>
  </si>
  <si>
    <t>2008/09Falkirk</t>
  </si>
  <si>
    <t>2008/09Fife</t>
  </si>
  <si>
    <t>2008/09Glasgow City</t>
  </si>
  <si>
    <t>2008/09Highland</t>
  </si>
  <si>
    <t>2008/09Inverclyde</t>
  </si>
  <si>
    <t>2008/09Midlothian</t>
  </si>
  <si>
    <t>2008/09Moray</t>
  </si>
  <si>
    <t>2008/09Na h-Eileanan Siar</t>
  </si>
  <si>
    <t>2008/09North Ayrshire</t>
  </si>
  <si>
    <t>2008/09North Lanarkshire</t>
  </si>
  <si>
    <t>2008/09Orkney Islands</t>
  </si>
  <si>
    <t>2008/09Perth and Kinross</t>
  </si>
  <si>
    <t>2008/09Renfrewshire</t>
  </si>
  <si>
    <t>2008/09Scottish Borders</t>
  </si>
  <si>
    <t>2008/09Shetland Islands</t>
  </si>
  <si>
    <t>2008/09South Ayrshire</t>
  </si>
  <si>
    <t>2008/09South Lanarkshire</t>
  </si>
  <si>
    <t>2008/09Stirling</t>
  </si>
  <si>
    <t>2008/09West Dunbartonshire</t>
  </si>
  <si>
    <t>2008/09West Lothian</t>
  </si>
  <si>
    <t>2009/10Aberdeen City</t>
  </si>
  <si>
    <t>2009/10Aberdeenshire</t>
  </si>
  <si>
    <t>2009/10Angus</t>
  </si>
  <si>
    <t>2009/10Argyll and Bute</t>
  </si>
  <si>
    <t>2009/10City of Edinburgh</t>
  </si>
  <si>
    <t>2009/10Clackmannanshire</t>
  </si>
  <si>
    <t>2009/10Dumfries and Galloway</t>
  </si>
  <si>
    <t>2009/10Dundee City</t>
  </si>
  <si>
    <t>2009/10East Ayrshire</t>
  </si>
  <si>
    <t>2009/10East Dunbartonshire</t>
  </si>
  <si>
    <t>2009/10East Lothian</t>
  </si>
  <si>
    <t>2009/10East Renfrewshire</t>
  </si>
  <si>
    <t>2009/10Falkirk</t>
  </si>
  <si>
    <t>2009/10Fife</t>
  </si>
  <si>
    <t>2009/10Glasgow City</t>
  </si>
  <si>
    <t>2009/10Highland</t>
  </si>
  <si>
    <t>2009/10Inverclyde</t>
  </si>
  <si>
    <t>2009/10Midlothian</t>
  </si>
  <si>
    <t>2009/10Moray</t>
  </si>
  <si>
    <t>2009/10Na h-Eileanan Siar</t>
  </si>
  <si>
    <t>2009/10North Ayrshire</t>
  </si>
  <si>
    <t>2009/10North Lanarkshire</t>
  </si>
  <si>
    <t>2009/10Orkney Islands</t>
  </si>
  <si>
    <t>2009/10Perth and Kinross</t>
  </si>
  <si>
    <t>2009/10Renfrewshire</t>
  </si>
  <si>
    <t>2009/10Scottish Borders</t>
  </si>
  <si>
    <t>2009/10Shetland Islands</t>
  </si>
  <si>
    <t>2009/10South Ayrshire</t>
  </si>
  <si>
    <t>2009/10South Lanarkshire</t>
  </si>
  <si>
    <t>2009/10Stirling</t>
  </si>
  <si>
    <t>2009/10West Dunbartonshire</t>
  </si>
  <si>
    <t>2009/10West Lothian</t>
  </si>
  <si>
    <t>2010/11Aberdeen City</t>
  </si>
  <si>
    <t>2010/11Aberdeenshire</t>
  </si>
  <si>
    <t>2010/11Angus</t>
  </si>
  <si>
    <t>2010/11Argyll and Bute</t>
  </si>
  <si>
    <t>2010/11City of Edinburgh</t>
  </si>
  <si>
    <t>2010/11Clackmannanshire</t>
  </si>
  <si>
    <t>2010/11Dumfries and Galloway</t>
  </si>
  <si>
    <t>2010/11Dundee City</t>
  </si>
  <si>
    <t>2010/11East Ayrshire</t>
  </si>
  <si>
    <t>2010/11East Dunbartonshire</t>
  </si>
  <si>
    <t>2010/11East Lothian</t>
  </si>
  <si>
    <t>2010/11East Renfrewshire</t>
  </si>
  <si>
    <t>2010/11Falkirk</t>
  </si>
  <si>
    <t>2010/11Fife</t>
  </si>
  <si>
    <t>2010/11Glasgow City</t>
  </si>
  <si>
    <t>2010/11Highland</t>
  </si>
  <si>
    <t>2010/11Inverclyde</t>
  </si>
  <si>
    <t>2010/11Midlothian</t>
  </si>
  <si>
    <t>2010/11Moray</t>
  </si>
  <si>
    <t>2010/11Na h-Eileanan Siar</t>
  </si>
  <si>
    <t>2010/11North Ayrshire</t>
  </si>
  <si>
    <t>2010/11North Lanarkshire</t>
  </si>
  <si>
    <t>2010/11Orkney Islands</t>
  </si>
  <si>
    <t>2010/11Perth and Kinross</t>
  </si>
  <si>
    <t>2010/11Renfrewshire</t>
  </si>
  <si>
    <t>2010/11Scottish Borders</t>
  </si>
  <si>
    <t>2010/11Shetland Islands</t>
  </si>
  <si>
    <t>2010/11South Ayrshire</t>
  </si>
  <si>
    <t>2010/11South Lanarkshire</t>
  </si>
  <si>
    <t>2010/11Stirling</t>
  </si>
  <si>
    <t>2010/11West Dunbartonshire</t>
  </si>
  <si>
    <t>2010/11West Lothian</t>
  </si>
  <si>
    <t>2011/12Aberdeen City</t>
  </si>
  <si>
    <t>2011/12Aberdeenshire</t>
  </si>
  <si>
    <t>2011/12Angus</t>
  </si>
  <si>
    <t>2011/12Argyll and Bute</t>
  </si>
  <si>
    <t>2011/12City of Edinburgh</t>
  </si>
  <si>
    <t>2011/12Clackmannanshire</t>
  </si>
  <si>
    <t>2011/12Dumfries and Galloway</t>
  </si>
  <si>
    <t>2011/12Dundee City</t>
  </si>
  <si>
    <t>2011/12East Ayrshire</t>
  </si>
  <si>
    <t>2011/12East Dunbartonshire</t>
  </si>
  <si>
    <t>2011/12East Lothian</t>
  </si>
  <si>
    <t>2011/12East Renfrewshire</t>
  </si>
  <si>
    <t>2011/12Falkirk</t>
  </si>
  <si>
    <t>2011/12Fife</t>
  </si>
  <si>
    <t>2011/12Glasgow City</t>
  </si>
  <si>
    <t>2011/12Highland</t>
  </si>
  <si>
    <t>2011/12Inverclyde</t>
  </si>
  <si>
    <t>2011/12Midlothian</t>
  </si>
  <si>
    <t>2011/12Moray</t>
  </si>
  <si>
    <t>2011/12Na h-Eileanan Siar</t>
  </si>
  <si>
    <t>2011/12North Ayrshire</t>
  </si>
  <si>
    <t>2011/12North Lanarkshire</t>
  </si>
  <si>
    <t>2011/12Orkney Islands</t>
  </si>
  <si>
    <t>2011/12Perth and Kinross</t>
  </si>
  <si>
    <t>2011/12Renfrewshire</t>
  </si>
  <si>
    <t>2011/12Scottish Borders</t>
  </si>
  <si>
    <t>2011/12Shetland Islands</t>
  </si>
  <si>
    <t>2011/12South Ayrshire</t>
  </si>
  <si>
    <t>2011/12South Lanarkshire</t>
  </si>
  <si>
    <t>2011/12Stirling</t>
  </si>
  <si>
    <t>2011/12West Dunbartonshire</t>
  </si>
  <si>
    <t>2011/12West Lothian</t>
  </si>
  <si>
    <t>2012/13Aberdeen City</t>
  </si>
  <si>
    <t>2012/13Aberdeenshire</t>
  </si>
  <si>
    <t>2012/13Angus</t>
  </si>
  <si>
    <t>2012/13Argyll and Bute</t>
  </si>
  <si>
    <t>2012/13City of Edinburgh</t>
  </si>
  <si>
    <t>2012/13Clackmannanshire</t>
  </si>
  <si>
    <t>2012/13Dumfries and Galloway</t>
  </si>
  <si>
    <t>2012/13Dundee City</t>
  </si>
  <si>
    <t>2012/13East Ayrshire</t>
  </si>
  <si>
    <t>2012/13East Dunbartonshire</t>
  </si>
  <si>
    <t>2012/13East Lothian</t>
  </si>
  <si>
    <t>2012/13East Renfrewshire</t>
  </si>
  <si>
    <t>2012/13Falkirk</t>
  </si>
  <si>
    <t>2012/13Fife</t>
  </si>
  <si>
    <t>2012/13Glasgow City</t>
  </si>
  <si>
    <t>2012/13Highland</t>
  </si>
  <si>
    <t>2012/13Inverclyde</t>
  </si>
  <si>
    <t>2012/13Midlothian</t>
  </si>
  <si>
    <t>2012/13Moray</t>
  </si>
  <si>
    <t>2012/13Na h-Eileanan Siar</t>
  </si>
  <si>
    <t>2012/13North Ayrshire</t>
  </si>
  <si>
    <t>2012/13North Lanarkshire</t>
  </si>
  <si>
    <t>2012/13Orkney Islands</t>
  </si>
  <si>
    <t>2012/13Perth and Kinross</t>
  </si>
  <si>
    <t>2012/13Renfrewshire</t>
  </si>
  <si>
    <t>2012/13Scottish Borders</t>
  </si>
  <si>
    <t>2012/13Shetland Islands</t>
  </si>
  <si>
    <t>2012/13South Ayrshire</t>
  </si>
  <si>
    <t>2012/13South Lanarkshire</t>
  </si>
  <si>
    <t>2012/13Stirling</t>
  </si>
  <si>
    <t>2012/13West Dunbartonshire</t>
  </si>
  <si>
    <t>2012/13West Lothian</t>
  </si>
  <si>
    <t>2013/14Aberdeen City</t>
  </si>
  <si>
    <t>2013/14Aberdeenshire</t>
  </si>
  <si>
    <t>2013/14Angus</t>
  </si>
  <si>
    <t>2013/14Argyll and Bute</t>
  </si>
  <si>
    <t>2013/14City of Edinburgh</t>
  </si>
  <si>
    <t>2013/14Clackmannanshire</t>
  </si>
  <si>
    <t>2013/14Dumfries and Galloway</t>
  </si>
  <si>
    <t>2013/14Dundee City</t>
  </si>
  <si>
    <t>2013/14East Ayrshire</t>
  </si>
  <si>
    <t>2013/14East Dunbartonshire</t>
  </si>
  <si>
    <t>2013/14East Lothian</t>
  </si>
  <si>
    <t>2013/14East Renfrewshire</t>
  </si>
  <si>
    <t>2013/14Falkirk</t>
  </si>
  <si>
    <t>2013/14Fife</t>
  </si>
  <si>
    <t>2013/14Glasgow City</t>
  </si>
  <si>
    <t>2013/14Highland</t>
  </si>
  <si>
    <t>2013/14Inverclyde</t>
  </si>
  <si>
    <t>2013/14Midlothian</t>
  </si>
  <si>
    <t>2013/14Moray</t>
  </si>
  <si>
    <t>2013/14Na h-Eileanan Siar</t>
  </si>
  <si>
    <t>2013/14North Ayrshire</t>
  </si>
  <si>
    <t>2013/14North Lanarkshire</t>
  </si>
  <si>
    <t>2013/14Orkney Islands</t>
  </si>
  <si>
    <t>2013/14Perth and Kinross</t>
  </si>
  <si>
    <t>2013/14Renfrewshire</t>
  </si>
  <si>
    <t>2013/14Scottish Borders</t>
  </si>
  <si>
    <t>2013/14Shetland Islands</t>
  </si>
  <si>
    <t>2013/14South Ayrshire</t>
  </si>
  <si>
    <t>2013/14South Lanarkshire</t>
  </si>
  <si>
    <t>2013/14Stirling</t>
  </si>
  <si>
    <t>2013/14West Dunbartonshire</t>
  </si>
  <si>
    <t>2013/14West Lothian</t>
  </si>
  <si>
    <t>2014/15Aberdeen City</t>
  </si>
  <si>
    <t>2014/15Aberdeenshire</t>
  </si>
  <si>
    <t>2014/15Angus</t>
  </si>
  <si>
    <t>2014/15Argyll and Bute</t>
  </si>
  <si>
    <t>2014/15City of Edinburgh</t>
  </si>
  <si>
    <t>2014/15Clackmannanshire</t>
  </si>
  <si>
    <t>2014/15Dumfries and Galloway</t>
  </si>
  <si>
    <t>2014/15Dundee City</t>
  </si>
  <si>
    <t>2014/15East Ayrshire</t>
  </si>
  <si>
    <t>2014/15East Dunbartonshire</t>
  </si>
  <si>
    <t>2014/15East Lothian</t>
  </si>
  <si>
    <t>2014/15East Renfrewshire</t>
  </si>
  <si>
    <t>2014/15Falkirk</t>
  </si>
  <si>
    <t>2014/15Fife</t>
  </si>
  <si>
    <t>2014/15Glasgow City</t>
  </si>
  <si>
    <t>2014/15Highland</t>
  </si>
  <si>
    <t>2014/15Inverclyde</t>
  </si>
  <si>
    <t>2014/15Midlothian</t>
  </si>
  <si>
    <t>2014/15Moray</t>
  </si>
  <si>
    <t>2014/15Na h-Eileanan Siar</t>
  </si>
  <si>
    <t>2014/15North Ayrshire</t>
  </si>
  <si>
    <t>2014/15North Lanarkshire</t>
  </si>
  <si>
    <t>2014/15Orkney Islands</t>
  </si>
  <si>
    <t>2014/15Perth and Kinross</t>
  </si>
  <si>
    <t>2014/15Renfrewshire</t>
  </si>
  <si>
    <t>2014/15Scottish Borders</t>
  </si>
  <si>
    <t>2014/15Shetland Islands</t>
  </si>
  <si>
    <t>2014/15South Ayrshire</t>
  </si>
  <si>
    <t>2014/15South Lanarkshire</t>
  </si>
  <si>
    <t>2014/15Stirling</t>
  </si>
  <si>
    <t>2014/15West Dunbartonshire</t>
  </si>
  <si>
    <t>2014/15West Lothian</t>
  </si>
  <si>
    <t>2015/16Aberdeen City</t>
  </si>
  <si>
    <t>2015/16Aberdeenshire</t>
  </si>
  <si>
    <t>2015/16Angus</t>
  </si>
  <si>
    <t>2015/16Argyll and Bute</t>
  </si>
  <si>
    <t>2015/16City of Edinburgh</t>
  </si>
  <si>
    <t>2015/16Clackmannanshire</t>
  </si>
  <si>
    <t>2015/16Dumfries and Galloway</t>
  </si>
  <si>
    <t>2015/16Dundee City</t>
  </si>
  <si>
    <t>2015/16East Ayrshire</t>
  </si>
  <si>
    <t>2015/16East Dunbartonshire</t>
  </si>
  <si>
    <t>2015/16East Lothian</t>
  </si>
  <si>
    <t>2015/16East Renfrewshire</t>
  </si>
  <si>
    <t>2015/16Falkirk</t>
  </si>
  <si>
    <t>2015/16Fife</t>
  </si>
  <si>
    <t>2015/16Glasgow City</t>
  </si>
  <si>
    <t>2015/16Highland</t>
  </si>
  <si>
    <t>2015/16Inverclyde</t>
  </si>
  <si>
    <t>2015/16Midlothian</t>
  </si>
  <si>
    <t>2015/16Moray</t>
  </si>
  <si>
    <t>2015/16Na h-Eileanan Siar</t>
  </si>
  <si>
    <t>2015/16North Ayrshire</t>
  </si>
  <si>
    <t>2015/16North Lanarkshire</t>
  </si>
  <si>
    <t>2015/16Orkney Islands</t>
  </si>
  <si>
    <t>2015/16Perth and Kinross</t>
  </si>
  <si>
    <t>2015/16Renfrewshire</t>
  </si>
  <si>
    <t>2015/16Scottish Borders</t>
  </si>
  <si>
    <t>2015/16Shetland Islands</t>
  </si>
  <si>
    <t>2015/16South Ayrshire</t>
  </si>
  <si>
    <t>2015/16South Lanarkshire</t>
  </si>
  <si>
    <t>2015/16Stirling</t>
  </si>
  <si>
    <t>2015/16West Dunbartonshire</t>
  </si>
  <si>
    <t>2015/16West Lothian</t>
  </si>
  <si>
    <t>2016/17Aberdeen City</t>
  </si>
  <si>
    <t>2016/17Aberdeenshire</t>
  </si>
  <si>
    <t>2016/17Angus</t>
  </si>
  <si>
    <t>2016/17Argyll and Bute</t>
  </si>
  <si>
    <t>2016/17City of Edinburgh</t>
  </si>
  <si>
    <t>2016/17Clackmannanshire</t>
  </si>
  <si>
    <t>2016/17Dumfries and Galloway</t>
  </si>
  <si>
    <t>2016/17Dundee City</t>
  </si>
  <si>
    <t>2016/17East Ayrshire</t>
  </si>
  <si>
    <t>2016/17East Dunbartonshire</t>
  </si>
  <si>
    <t>2016/17East Lothian</t>
  </si>
  <si>
    <t>2016/17East Renfrewshire</t>
  </si>
  <si>
    <t>2016/17Falkirk</t>
  </si>
  <si>
    <t>2016/17Fife</t>
  </si>
  <si>
    <t>2016/17Glasgow City</t>
  </si>
  <si>
    <t>2016/17Highland</t>
  </si>
  <si>
    <t>2016/17Inverclyde</t>
  </si>
  <si>
    <t>2016/17Midlothian</t>
  </si>
  <si>
    <t>2016/17Moray</t>
  </si>
  <si>
    <t>2016/17Na h-Eileanan Siar</t>
  </si>
  <si>
    <t>2016/17North Ayrshire</t>
  </si>
  <si>
    <t>2016/17North Lanarkshire</t>
  </si>
  <si>
    <t>2016/17Orkney Islands</t>
  </si>
  <si>
    <t>2016/17Perth and Kinross</t>
  </si>
  <si>
    <t>2016/17Renfrewshire</t>
  </si>
  <si>
    <t>2016/17Scottish Borders</t>
  </si>
  <si>
    <t>2016/17Shetland Islands</t>
  </si>
  <si>
    <t>2016/17South Ayrshire</t>
  </si>
  <si>
    <t>2016/17South Lanarkshire</t>
  </si>
  <si>
    <t>2016/17Stirling</t>
  </si>
  <si>
    <t>2016/17West Dunbartonshire</t>
  </si>
  <si>
    <t>2016/17West Lothian</t>
  </si>
  <si>
    <t>2017/18Aberdeen City</t>
  </si>
  <si>
    <t>2017/18Aberdeenshire</t>
  </si>
  <si>
    <t>2017/18Angus</t>
  </si>
  <si>
    <t>2017/18Argyll and Bute</t>
  </si>
  <si>
    <t>2017/18City of Edinburgh</t>
  </si>
  <si>
    <t>2017/18Clackmannanshire</t>
  </si>
  <si>
    <t>2017/18Dumfries and Galloway</t>
  </si>
  <si>
    <t>2017/18Dundee City</t>
  </si>
  <si>
    <t>2017/18East Ayrshire</t>
  </si>
  <si>
    <t>2017/18East Dunbartonshire</t>
  </si>
  <si>
    <t>2017/18East Lothian</t>
  </si>
  <si>
    <t>2017/18East Renfrewshire</t>
  </si>
  <si>
    <t>2017/18Falkirk</t>
  </si>
  <si>
    <t>2017/18Fife</t>
  </si>
  <si>
    <t>2017/18Glasgow City</t>
  </si>
  <si>
    <t>2017/18Highland</t>
  </si>
  <si>
    <t>2017/18Inverclyde</t>
  </si>
  <si>
    <t>2017/18Midlothian</t>
  </si>
  <si>
    <t>2017/18Moray</t>
  </si>
  <si>
    <t>2017/18Na h-Eileanan Siar</t>
  </si>
  <si>
    <t>2017/18North Ayrshire</t>
  </si>
  <si>
    <t>2017/18North Lanarkshire</t>
  </si>
  <si>
    <t>2017/18Orkney Islands</t>
  </si>
  <si>
    <t>2017/18Perth and Kinross</t>
  </si>
  <si>
    <t>2017/18Renfrewshire</t>
  </si>
  <si>
    <t>2017/18Scottish Borders</t>
  </si>
  <si>
    <t>2017/18Shetland Islands</t>
  </si>
  <si>
    <t>2017/18South Ayrshire</t>
  </si>
  <si>
    <t>2017/18South Lanarkshire</t>
  </si>
  <si>
    <t>2017/18Stirling</t>
  </si>
  <si>
    <t>2017/18West Dunbartonshire</t>
  </si>
  <si>
    <t>2017/18West Lothian</t>
  </si>
  <si>
    <t>2018/19Aberdeen City</t>
  </si>
  <si>
    <t>2018/19Aberdeenshire</t>
  </si>
  <si>
    <t>2018/19Angus</t>
  </si>
  <si>
    <t>2018/19Argyll and Bute</t>
  </si>
  <si>
    <t>2018/19City of Edinburgh</t>
  </si>
  <si>
    <t>2018/19Clackmannanshire</t>
  </si>
  <si>
    <t>2018/19Dumfries and Galloway</t>
  </si>
  <si>
    <t>2018/19Dundee City</t>
  </si>
  <si>
    <t>2018/19East Ayrshire</t>
  </si>
  <si>
    <t>2018/19East Dunbartonshire</t>
  </si>
  <si>
    <t>2018/19East Lothian</t>
  </si>
  <si>
    <t>2018/19East Renfrewshire</t>
  </si>
  <si>
    <t>2018/19Falkirk</t>
  </si>
  <si>
    <t>2018/19Fife</t>
  </si>
  <si>
    <t>2018/19Glasgow City</t>
  </si>
  <si>
    <t>2018/19Highland</t>
  </si>
  <si>
    <t>2018/19Inverclyde</t>
  </si>
  <si>
    <t>2018/19Midlothian</t>
  </si>
  <si>
    <t>2018/19Moray</t>
  </si>
  <si>
    <t>2018/19Na h-Eileanan Siar</t>
  </si>
  <si>
    <t>2018/19North Ayrshire</t>
  </si>
  <si>
    <t>2018/19North Lanarkshire</t>
  </si>
  <si>
    <t>2018/19Orkney Islands</t>
  </si>
  <si>
    <t>2018/19Perth and Kinross</t>
  </si>
  <si>
    <t>2018/19Renfrewshire</t>
  </si>
  <si>
    <t>2018/19Scottish Borders</t>
  </si>
  <si>
    <t>2018/19Shetland Islands</t>
  </si>
  <si>
    <t>2018/19South Ayrshire</t>
  </si>
  <si>
    <t>2018/19South Lanarkshire</t>
  </si>
  <si>
    <t>2018/19Stirling</t>
  </si>
  <si>
    <t>2018/19West Dunbartonshire</t>
  </si>
  <si>
    <t>2018/19West Lothian</t>
  </si>
  <si>
    <t>2019/20Aberdeen City</t>
  </si>
  <si>
    <t>2019/20Aberdeenshire</t>
  </si>
  <si>
    <t>2019/20Angus</t>
  </si>
  <si>
    <t>2019/20Argyll and Bute</t>
  </si>
  <si>
    <t>2019/20City of Edinburgh</t>
  </si>
  <si>
    <t>2019/20Clackmannanshire</t>
  </si>
  <si>
    <t>2019/20Dumfries and Galloway</t>
  </si>
  <si>
    <t>2019/20Dundee City</t>
  </si>
  <si>
    <t>2019/20East Ayrshire</t>
  </si>
  <si>
    <t>2019/20East Dunbartonshire</t>
  </si>
  <si>
    <t>2019/20East Lothian</t>
  </si>
  <si>
    <t>2019/20East Renfrewshire</t>
  </si>
  <si>
    <t>2019/20Falkirk</t>
  </si>
  <si>
    <t>2019/20Fife</t>
  </si>
  <si>
    <t>2019/20Glasgow City</t>
  </si>
  <si>
    <t>2019/20Highland</t>
  </si>
  <si>
    <t>2019/20Inverclyde</t>
  </si>
  <si>
    <t>2019/20Midlothian</t>
  </si>
  <si>
    <t>2019/20Moray</t>
  </si>
  <si>
    <t>2019/20Na h-Eileanan Siar</t>
  </si>
  <si>
    <t>2019/20North Ayrshire</t>
  </si>
  <si>
    <t>2019/20North Lanarkshire</t>
  </si>
  <si>
    <t>2019/20Orkney Islands</t>
  </si>
  <si>
    <t>2019/20Perth and Kinross</t>
  </si>
  <si>
    <t>2019/20Renfrewshire</t>
  </si>
  <si>
    <t>2019/20Scottish Borders</t>
  </si>
  <si>
    <t>2019/20Shetland Islands</t>
  </si>
  <si>
    <t>2019/20South Ayrshire</t>
  </si>
  <si>
    <t>2019/20South Lanarkshire</t>
  </si>
  <si>
    <t>2019/20Stirling</t>
  </si>
  <si>
    <t>2019/20West Dunbartonshire</t>
  </si>
  <si>
    <t>2019/20West Lothian</t>
  </si>
  <si>
    <t>2020/21Aberdeen City</t>
  </si>
  <si>
    <t>2020/21Aberdeenshire</t>
  </si>
  <si>
    <t>2020/21Angus</t>
  </si>
  <si>
    <t>2020/21Argyll and Bute</t>
  </si>
  <si>
    <t>2020/21City of Edinburgh</t>
  </si>
  <si>
    <t>2020/21Clackmannanshire</t>
  </si>
  <si>
    <t>2020/21Dumfries and Galloway</t>
  </si>
  <si>
    <t>2020/21Dundee City</t>
  </si>
  <si>
    <t>2020/21East Ayrshire</t>
  </si>
  <si>
    <t>2020/21East Dunbartonshire</t>
  </si>
  <si>
    <t>2020/21East Lothian</t>
  </si>
  <si>
    <t>2020/21East Renfrewshire</t>
  </si>
  <si>
    <t>2020/21Falkirk</t>
  </si>
  <si>
    <t>2020/21Fife</t>
  </si>
  <si>
    <t>2020/21Glasgow City</t>
  </si>
  <si>
    <t>2020/21Highland</t>
  </si>
  <si>
    <t>2020/21Inverclyde</t>
  </si>
  <si>
    <t>2020/21Midlothian</t>
  </si>
  <si>
    <t>2020/21Moray</t>
  </si>
  <si>
    <t>2020/21Na h-Eileanan Siar</t>
  </si>
  <si>
    <t>2020/21North Ayrshire</t>
  </si>
  <si>
    <t>2020/21North Lanarkshire</t>
  </si>
  <si>
    <t>2020/21Orkney Islands</t>
  </si>
  <si>
    <t>2020/21Perth and Kinross</t>
  </si>
  <si>
    <t>2020/21Renfrewshire</t>
  </si>
  <si>
    <t>2020/21Scottish Borders</t>
  </si>
  <si>
    <t>2020/21Shetland Islands</t>
  </si>
  <si>
    <t>2020/21South Ayrshire</t>
  </si>
  <si>
    <t>2020/21South Lanarkshire</t>
  </si>
  <si>
    <t>2020/21Stirling</t>
  </si>
  <si>
    <t>2020/21West Dunbartonshire</t>
  </si>
  <si>
    <t>2020/21West Lothian</t>
  </si>
  <si>
    <t>2021/22Aberdeen City</t>
  </si>
  <si>
    <t>2021/22Aberdeenshire</t>
  </si>
  <si>
    <t>2021/22Angus</t>
  </si>
  <si>
    <t>2021/22Argyll and Bute</t>
  </si>
  <si>
    <t>2021/22City of Edinburgh</t>
  </si>
  <si>
    <t>2021/22Clackmannanshire</t>
  </si>
  <si>
    <t>2021/22Dumfries and Galloway</t>
  </si>
  <si>
    <t>2021/22Dundee City</t>
  </si>
  <si>
    <t>2021/22East Ayrshire</t>
  </si>
  <si>
    <t>2021/22East Dunbartonshire</t>
  </si>
  <si>
    <t>2021/22East Lothian</t>
  </si>
  <si>
    <t>2021/22East Renfrewshire</t>
  </si>
  <si>
    <t>2021/22Falkirk</t>
  </si>
  <si>
    <t>2021/22Fife</t>
  </si>
  <si>
    <t>2021/22Glasgow City</t>
  </si>
  <si>
    <t>2021/22Highland</t>
  </si>
  <si>
    <t>2021/22Inverclyde</t>
  </si>
  <si>
    <t>2021/22Midlothian</t>
  </si>
  <si>
    <t>2021/22Moray</t>
  </si>
  <si>
    <t>2021/22Na h-Eileanan Siar</t>
  </si>
  <si>
    <t>2021/22North Ayrshire</t>
  </si>
  <si>
    <t>2021/22North Lanarkshire</t>
  </si>
  <si>
    <t>2021/22Orkney Islands</t>
  </si>
  <si>
    <t>2021/22Perth and Kinross</t>
  </si>
  <si>
    <t>2021/22Renfrewshire</t>
  </si>
  <si>
    <t>2021/22Scottish Borders</t>
  </si>
  <si>
    <t>2021/22Shetland Islands</t>
  </si>
  <si>
    <t>2021/22South Ayrshire</t>
  </si>
  <si>
    <t>2021/22South Lanarkshire</t>
  </si>
  <si>
    <t>2021/22Stirling</t>
  </si>
  <si>
    <t>2021/22West Dunbartonshire</t>
  </si>
  <si>
    <t>2021/22West Lothian</t>
  </si>
  <si>
    <t>2022/23Aberdeen City</t>
  </si>
  <si>
    <t>2022/23Aberdeenshire</t>
  </si>
  <si>
    <t>2022/23Angus</t>
  </si>
  <si>
    <t>2022/23Argyll and Bute</t>
  </si>
  <si>
    <t>2022/23City of Edinburgh</t>
  </si>
  <si>
    <t>2022/23Clackmannanshire</t>
  </si>
  <si>
    <t>2022/23Dumfries and Galloway</t>
  </si>
  <si>
    <t>2022/23Dundee City</t>
  </si>
  <si>
    <t>2022/23East Ayrshire</t>
  </si>
  <si>
    <t>2022/23East Dunbartonshire</t>
  </si>
  <si>
    <t>2022/23East Lothian</t>
  </si>
  <si>
    <t>2022/23East Renfrewshire</t>
  </si>
  <si>
    <t>2022/23Falkirk</t>
  </si>
  <si>
    <t>2022/23Fife</t>
  </si>
  <si>
    <t>2022/23Glasgow City</t>
  </si>
  <si>
    <t>2022/23Highland</t>
  </si>
  <si>
    <t>2022/23Inverclyde</t>
  </si>
  <si>
    <t>2022/23Midlothian</t>
  </si>
  <si>
    <t>2022/23Moray</t>
  </si>
  <si>
    <t>2022/23Na h-Eileanan Siar</t>
  </si>
  <si>
    <t>2022/23North Ayrshire</t>
  </si>
  <si>
    <t>2022/23North Lanarkshire</t>
  </si>
  <si>
    <t>2022/23Orkney Islands</t>
  </si>
  <si>
    <t>2022/23Perth and Kinross</t>
  </si>
  <si>
    <t>2022/23Renfrewshire</t>
  </si>
  <si>
    <t>2022/23Scottish Borders</t>
  </si>
  <si>
    <t>2022/23Shetland Islands</t>
  </si>
  <si>
    <t>2022/23South Ayrshire</t>
  </si>
  <si>
    <t>2022/23South Lanarkshire</t>
  </si>
  <si>
    <t>2022/23Stirling</t>
  </si>
  <si>
    <t>2022/23West Dunbartonshire</t>
  </si>
  <si>
    <t>2022/23West Lothian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</si>
  <si>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</si>
  <si>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</si>
  <si>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</si>
  <si>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</si>
  <si>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</si>
  <si>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</si>
  <si>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</si>
  <si>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</si>
  <si>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</si>
  <si>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</si>
  <si>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</si>
  <si>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</si>
  <si>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</si>
  <si>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</si>
  <si>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</si>
  <si>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</si>
  <si>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Content</t>
  </si>
  <si>
    <t>Table 9.4</t>
  </si>
  <si>
    <t>Table 9.3</t>
  </si>
  <si>
    <t>Table 9.2</t>
  </si>
  <si>
    <t>Table 9.1</t>
  </si>
  <si>
    <t>Neonatal care (extra care required) by year and SIMD in Scotland</t>
  </si>
  <si>
    <t>Neonatal care (extra care required) by year and level of care in Scotland</t>
  </si>
  <si>
    <t>Neonatal care (extra care required) by year, level of care and local authority of residence</t>
  </si>
  <si>
    <t>Neonatal care (extra care required)</t>
  </si>
  <si>
    <t>Neonatal care by year and level of care in Scotland</t>
  </si>
  <si>
    <t>Neonatal care by year and SIMD in Scotland</t>
  </si>
  <si>
    <t>Neonatal care by year, level of care and local authority of residence</t>
  </si>
  <si>
    <t xml:space="preserve">NHS Borders have not submitted SBR records for babies receiving neonatal care since around June 2017. </t>
  </si>
  <si>
    <t xml:space="preserve">NHS Highland have not submitted SBR records for babies receiving neonatal care since around April 2020. </t>
  </si>
  <si>
    <t>NHS Grampian have not submitted SBR records for babies receiving neonatal care since around April 2022.</t>
  </si>
  <si>
    <t>NHS Fife have not submitted SBR records for babies receiving neonatal care for the period July to December 2022.</t>
  </si>
  <si>
    <t>2023/24</t>
  </si>
  <si>
    <t>2023/24 data are provisional.</t>
  </si>
  <si>
    <t>2023/24NHS Ayrshire and Arran</t>
  </si>
  <si>
    <t>2023/24NHS Borders</t>
  </si>
  <si>
    <t>2023/24NHS Dumfries and Galloway</t>
  </si>
  <si>
    <t>2023/24NHS Fife</t>
  </si>
  <si>
    <t>2023/24NHS Forth Valley</t>
  </si>
  <si>
    <t>2023/24NHS Grampian</t>
  </si>
  <si>
    <t>2023/24NHS Greater Glasgow and Clyde</t>
  </si>
  <si>
    <t>2023/24NHS Highland</t>
  </si>
  <si>
    <t>2023/24NHS Lanarkshire</t>
  </si>
  <si>
    <t>2023/24NHS Lothian</t>
  </si>
  <si>
    <t>2023/24NHS Orkney</t>
  </si>
  <si>
    <t>2023/24NHS Shetland</t>
  </si>
  <si>
    <t>2023/24NHS Tayside</t>
  </si>
  <si>
    <t>2023/24NHS Western Isles</t>
  </si>
  <si>
    <t>2023/24Scotland</t>
  </si>
  <si>
    <t>2023/24Unknown</t>
  </si>
  <si>
    <t>2023/24Aberdeen City</t>
  </si>
  <si>
    <t>2023/24Aberdeenshire</t>
  </si>
  <si>
    <t>2023/24Angus</t>
  </si>
  <si>
    <t>2023/24Argyll and Bute</t>
  </si>
  <si>
    <t>2023/24City of Edinburgh</t>
  </si>
  <si>
    <t>2023/24Clackmannanshire</t>
  </si>
  <si>
    <t>2023/24Dumfries and Galloway</t>
  </si>
  <si>
    <t>2023/24Dundee City</t>
  </si>
  <si>
    <t>2023/24East Ayrshire</t>
  </si>
  <si>
    <t>2023/24East Dunbartonshire</t>
  </si>
  <si>
    <t>2023/24East Lothian</t>
  </si>
  <si>
    <t>2023/24East Renfrewshire</t>
  </si>
  <si>
    <t>2023/24Falkirk</t>
  </si>
  <si>
    <t>2023/24Fife</t>
  </si>
  <si>
    <t>2023/24Glasgow City</t>
  </si>
  <si>
    <t>2023/24Highland</t>
  </si>
  <si>
    <t>2023/24Inverclyde</t>
  </si>
  <si>
    <t>2023/24Midlothian</t>
  </si>
  <si>
    <t>2023/24Moray</t>
  </si>
  <si>
    <t>2023/24Na h-Eileanan Siar</t>
  </si>
  <si>
    <t>2023/24North Ayrshire</t>
  </si>
  <si>
    <t>2023/24North Lanarkshire</t>
  </si>
  <si>
    <t>2023/24Orkney Islands</t>
  </si>
  <si>
    <t>2023/24Perth and Kinross</t>
  </si>
  <si>
    <t>2023/24Renfrewshire</t>
  </si>
  <si>
    <t>2023/24Scottish Borders</t>
  </si>
  <si>
    <t>2023/24Shetland Islands</t>
  </si>
  <si>
    <t>2023/24South Ayrshire</t>
  </si>
  <si>
    <t>2023/24South Lanarkshire</t>
  </si>
  <si>
    <t>2023/24Stirling</t>
  </si>
  <si>
    <t>2023/24West Dunbartonshire</t>
  </si>
  <si>
    <t>2023/24West Lothian</t>
  </si>
  <si>
    <t>Neonatal care (extra care required) by year, level of care and NHS board of residence</t>
  </si>
  <si>
    <t>Neonatal care by year, level of care and NHS board of residence</t>
  </si>
  <si>
    <t>At the time of publication, data quality is known to be poor at a national level due to variable levels of recording across NHS board areas.</t>
  </si>
  <si>
    <t>-</t>
  </si>
  <si>
    <t>The highest level of care received during each baby's stay in neonatal care has been used. For example, a baby initially admitted to special care and then transferred to intensive care would be recorded as having required intensive care.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</si>
</sst>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00"/>
    <numFmt numFmtId="165" formatCode="0.0"/>
    <numFmt numFmtId="166" formatCode="0.0%"/>
    <numFmt numFmtId="167" formatCode="#,##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 applyProtection="1">
      <alignment horizontal="left"/>
      <protection locked="0"/>
    </xf>
    <xf numFmtId="165" fontId="5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164" fontId="5" fillId="0" borderId="0" xfId="0" applyNumberFormat="1" applyFont="1" applyAlignment="1" applyProtection="1">
      <alignment horizontal="left"/>
      <protection locked="0"/>
    </xf>
    <xf numFmtId="165" fontId="5" fillId="0" borderId="0" xfId="0" applyNumberFormat="1" applyFont="1" applyAlignment="1" applyProtection="1">
      <alignment horizontal="right"/>
      <protection locked="0"/>
    </xf>
    <xf numFmtId="0" fontId="5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 applyProtection="1">
      <alignment horizontal="left" wrapText="1"/>
      <protection locked="0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 applyProtection="1">
      <alignment horizontal="right" wrapText="1"/>
      <protection locked="0"/>
    </xf>
    <xf numFmtId="0" fontId="1" fillId="0" borderId="0" xfId="0" applyFont="1" applyAlignment="1" applyProtection="1">
      <alignment horizontal="right" wrapText="1"/>
      <protection locked="0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right"/>
    </xf>
    <xf numFmtId="164" fontId="1" fillId="0" borderId="0" xfId="0" applyNumberFormat="1" applyFont="1" applyAlignment="1" applyProtection="1">
      <alignment horizontal="right"/>
      <protection locked="0"/>
    </xf>
    <xf numFmtId="165" fontId="1" fillId="0" borderId="0" xfId="0" applyNumberFormat="1" applyFont="1" applyAlignment="1">
      <alignment horizontal="right"/>
    </xf>
    <xf numFmtId="1" fontId="1" fillId="0" borderId="0" xfId="0" applyNumberFormat="1" applyFont="1" applyAlignment="1" applyProtection="1">
      <alignment horizontal="left"/>
      <protection locked="0"/>
    </xf>
    <xf numFmtId="165" fontId="1" fillId="0" borderId="0" xfId="0" applyNumberFormat="1" applyFont="1" applyAlignment="1" applyProtection="1">
      <alignment horizontal="left"/>
      <protection locked="0"/>
    </xf>
    <xf numFmtId="1" fontId="1" fillId="0" borderId="1" xfId="0" applyNumberFormat="1" applyFont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165" fontId="1" fillId="0" borderId="1" xfId="0" applyNumberFormat="1" applyFont="1" applyBorder="1" applyAlignment="1" applyProtection="1">
      <alignment horizontal="right"/>
      <protection locked="0"/>
    </xf>
    <xf numFmtId="0" fontId="7" fillId="0" borderId="0" xfId="0" applyFont="1"/>
    <xf numFmtId="0" fontId="7" fillId="0" borderId="0" xfId="0" applyFont="1" applyAlignment="1">
      <alignment horizontal="left"/>
    </xf>
    <xf numFmtId="0" fontId="2" fillId="0" borderId="0" xfId="2" applyFill="1" applyAlignment="1" applyProtection="1">
      <alignment horizontal="right"/>
    </xf>
    <xf numFmtId="164" fontId="5" fillId="0" borderId="0" xfId="0" applyNumberFormat="1" applyFont="1" applyAlignment="1" applyProtection="1">
      <alignment horizontal="right"/>
      <protection locked="0"/>
    </xf>
    <xf numFmtId="1" fontId="5" fillId="0" borderId="0" xfId="0" applyNumberFormat="1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3" fontId="1" fillId="0" borderId="0" xfId="0" applyNumberFormat="1" applyFont="1" applyAlignment="1" applyProtection="1">
      <alignment horizontal="right"/>
      <protection locked="0"/>
    </xf>
    <xf numFmtId="3" fontId="1" fillId="0" borderId="1" xfId="0" applyNumberFormat="1" applyFont="1" applyBorder="1" applyAlignment="1" applyProtection="1">
      <alignment horizontal="right"/>
      <protection locked="0"/>
    </xf>
    <xf numFmtId="165" fontId="1" fillId="0" borderId="1" xfId="0" applyNumberFormat="1" applyFont="1" applyBorder="1" applyAlignment="1">
      <alignment horizontal="right"/>
    </xf>
    <xf numFmtId="1" fontId="7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/>
    <xf numFmtId="3" fontId="10" fillId="0" borderId="0" xfId="0" applyNumberFormat="1" applyFont="1" applyAlignment="1">
      <alignment horizontal="right"/>
    </xf>
    <xf numFmtId="166" fontId="8" fillId="0" borderId="0" xfId="3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/>
    <xf numFmtId="0" fontId="10" fillId="0" borderId="0" xfId="0" applyFont="1" applyAlignment="1" applyProtection="1">
      <alignment horizontal="left"/>
      <protection locked="0"/>
    </xf>
    <xf numFmtId="0" fontId="10" fillId="0" borderId="1" xfId="0" applyFont="1" applyBorder="1" applyAlignment="1">
      <alignment horizontal="right" wrapText="1"/>
    </xf>
    <xf numFmtId="0" fontId="13" fillId="0" borderId="1" xfId="0" applyFont="1" applyBorder="1" applyAlignment="1">
      <alignment horizontal="right" wrapText="1"/>
    </xf>
    <xf numFmtId="0" fontId="10" fillId="0" borderId="0" xfId="0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right" wrapText="1"/>
      <protection locked="0"/>
    </xf>
    <xf numFmtId="167" fontId="10" fillId="0" borderId="0" xfId="0" applyNumberFormat="1" applyFont="1" applyAlignment="1">
      <alignment horizontal="right"/>
    </xf>
    <xf numFmtId="165" fontId="10" fillId="0" borderId="0" xfId="0" applyNumberFormat="1" applyFont="1" applyAlignment="1" applyProtection="1">
      <alignment horizontal="left"/>
      <protection locked="0"/>
    </xf>
    <xf numFmtId="165" fontId="10" fillId="0" borderId="0" xfId="0" applyNumberFormat="1" applyFont="1" applyAlignment="1">
      <alignment horizontal="left"/>
    </xf>
    <xf numFmtId="0" fontId="10" fillId="0" borderId="0" xfId="0" applyFont="1"/>
    <xf numFmtId="1" fontId="10" fillId="0" borderId="0" xfId="0" applyNumberFormat="1" applyFont="1" applyAlignment="1" applyProtection="1">
      <alignment horizontal="left"/>
      <protection locked="0"/>
    </xf>
    <xf numFmtId="0" fontId="6" fillId="0" borderId="0" xfId="0" applyFont="1"/>
    <xf numFmtId="0" fontId="11" fillId="0" borderId="0" xfId="0" applyFont="1" applyAlignment="1" applyProtection="1">
      <alignment horizontal="left"/>
      <protection locked="0"/>
    </xf>
    <xf numFmtId="3" fontId="11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0" fontId="10" fillId="0" borderId="1" xfId="0" applyFont="1" applyBorder="1" applyAlignment="1" applyProtection="1">
      <alignment horizontal="left"/>
      <protection locked="0"/>
    </xf>
    <xf numFmtId="3" fontId="1" fillId="0" borderId="1" xfId="0" applyNumberFormat="1" applyFont="1" applyBorder="1" applyAlignment="1">
      <alignment horizontal="right"/>
    </xf>
    <xf numFmtId="0" fontId="14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0" xfId="0" applyNumberFormat="1" applyFont="1"/>
    <xf numFmtId="0" fontId="11" fillId="0" borderId="0" xfId="0" applyFont="1"/>
    <xf numFmtId="165" fontId="11" fillId="0" borderId="0" xfId="0" applyNumberFormat="1" applyFont="1" applyAlignment="1">
      <alignment horizontal="right"/>
    </xf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4" fillId="0" borderId="0" xfId="0" applyFont="1"/>
    <xf numFmtId="0" fontId="0" fillId="0" borderId="0" xfId="0" applyAlignment="1">
      <alignment horizontal="right"/>
    </xf>
    <xf numFmtId="0" fontId="15" fillId="2" borderId="0" xfId="1" applyFont="1" applyFill="1"/>
    <xf numFmtId="0" fontId="1" fillId="2" borderId="0" xfId="1" applyFill="1"/>
    <xf numFmtId="0" fontId="6" fillId="2" borderId="0" xfId="1" applyFont="1" applyFill="1"/>
    <xf numFmtId="0" fontId="2" fillId="2" borderId="0" xfId="2" applyFill="1" applyAlignment="1" applyProtection="1"/>
    <xf numFmtId="0" fontId="1" fillId="2" borderId="0" xfId="1" applyFill="1" applyAlignment="1">
      <alignment vertical="center"/>
    </xf>
    <xf numFmtId="0" fontId="1" fillId="2" borderId="0" xfId="1" applyFill="1" applyAlignment="1">
      <alignment horizontal="left" vertical="center"/>
    </xf>
    <xf numFmtId="1" fontId="7" fillId="0" borderId="0" xfId="0" applyNumberFormat="1" applyFont="1" applyAlignment="1" applyProtection="1">
      <alignment horizontal="left"/>
      <protection locked="0"/>
    </xf>
  </cellXfs>
  <cellStyles count="4">
    <cellStyle name="Hyperlink" xfId="2" builtinId="8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Drop" dropLines="5" dropStyle="combo" dx="16" fmlaLink="Lookup!$A$2" fmlaRange="Lookup!$B$4:$B$20" noThreeD="1" sel="17" val="12"/>
</file>

<file path=xl/ctrlProps/ctrlProp2.xml><?xml version="1.0" encoding="utf-8"?>
<formControlPr xmlns="http://schemas.microsoft.com/office/spreadsheetml/2009/9/main" objectType="Drop" dropLines="5" dropStyle="combo" dx="16" fmlaLink="Lookup!$A$2" fmlaRange="Lookup!$B$4:$B$20" noThreeD="1" sel="17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504825</xdr:colOff>
          <xdr:row>3</xdr:row>
          <xdr:rowOff>0</xdr:rowOff>
        </xdr:from>
        <xdr:to>
          <xdr:col>1</xdr:col>
          <xdr:colOff>1571625</xdr:colOff>
          <xdr:row>4</xdr:row>
          <xdr:rowOff>38100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142875</xdr:rowOff>
        </xdr:from>
        <xdr:to>
          <xdr:col>1</xdr:col>
          <xdr:colOff>1552575</xdr:colOff>
          <xdr:row>4</xdr:row>
          <xdr:rowOff>19050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D862-A66E-44C6-9C47-EF4D4CD59A07}">
  <dimension ref="A1:I12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12.42578125" style="74" bestFit="1" customWidth="1"/>
    <col min="2" max="2" width="13.42578125" style="74" customWidth="1"/>
    <col min="3" max="3" width="84.7109375" style="74" bestFit="1" customWidth="1"/>
    <col min="4" max="9" width="9.140625" style="74"/>
    <col min="10" max="10" width="25.140625" style="74" customWidth="1"/>
    <col min="11" max="16384" width="9.140625" style="74"/>
  </cols>
  <sheetData>
    <row r="1" spans="1:9" ht="15" customHeight="1" x14ac:dyDescent="0.25">
      <c r="A1" s="73" t="s">
        <v>888</v>
      </c>
    </row>
    <row r="3" spans="1:9" x14ac:dyDescent="0.2">
      <c r="A3" s="75" t="s">
        <v>880</v>
      </c>
    </row>
    <row r="5" spans="1:9" x14ac:dyDescent="0.2">
      <c r="A5" s="76" t="s">
        <v>884</v>
      </c>
      <c r="B5" s="77" t="s">
        <v>889</v>
      </c>
      <c r="C5" s="78"/>
      <c r="D5" s="78"/>
      <c r="E5" s="78"/>
    </row>
    <row r="6" spans="1:9" x14ac:dyDescent="0.2">
      <c r="A6" s="76"/>
      <c r="B6" s="78"/>
      <c r="C6" s="78"/>
      <c r="D6" s="78"/>
      <c r="E6" s="78"/>
    </row>
    <row r="7" spans="1:9" x14ac:dyDescent="0.2">
      <c r="A7" s="76" t="s">
        <v>883</v>
      </c>
      <c r="B7" s="77" t="s">
        <v>890</v>
      </c>
      <c r="C7" s="78"/>
      <c r="D7" s="78"/>
      <c r="E7" s="78"/>
      <c r="F7" s="78"/>
    </row>
    <row r="8" spans="1:9" x14ac:dyDescent="0.2">
      <c r="A8" s="76"/>
      <c r="B8" s="78"/>
      <c r="C8" s="78"/>
      <c r="D8" s="78"/>
      <c r="E8" s="78"/>
      <c r="F8" s="78"/>
    </row>
    <row r="9" spans="1:9" x14ac:dyDescent="0.2">
      <c r="A9" s="76" t="s">
        <v>882</v>
      </c>
      <c r="B9" s="77" t="s">
        <v>947</v>
      </c>
      <c r="C9" s="78"/>
      <c r="D9" s="78"/>
      <c r="E9" s="78"/>
      <c r="F9" s="78"/>
      <c r="G9" s="78"/>
      <c r="H9" s="78"/>
      <c r="I9" s="78"/>
    </row>
    <row r="10" spans="1:9" x14ac:dyDescent="0.2">
      <c r="A10" s="76"/>
      <c r="B10" s="77"/>
      <c r="C10" s="78"/>
      <c r="D10" s="78"/>
      <c r="E10" s="78"/>
      <c r="F10" s="78"/>
      <c r="G10" s="78"/>
      <c r="H10" s="78"/>
      <c r="I10" s="78"/>
    </row>
    <row r="11" spans="1:9" x14ac:dyDescent="0.2">
      <c r="A11" s="76" t="s">
        <v>881</v>
      </c>
      <c r="B11" s="77" t="s">
        <v>891</v>
      </c>
    </row>
    <row r="12" spans="1:9" x14ac:dyDescent="0.2">
      <c r="B12" s="76"/>
      <c r="C12" s="77"/>
    </row>
  </sheetData>
  <hyperlinks>
    <hyperlink ref="A5" location="'9.1'!A1" display="Table 9.1" xr:uid="{7AD44A03-B4BD-41CA-B6C5-6C47A9D2857F}"/>
    <hyperlink ref="A7" location="'9.2'!A1" display="Table 9.2" xr:uid="{5134E0A1-E330-40B9-A1BE-FE4F6145EA35}"/>
    <hyperlink ref="A9" location="'9.3'!A1" display="Table 9.3" xr:uid="{4565A9BE-ABFB-4289-85B5-147F34517E7B}"/>
    <hyperlink ref="A11" location="'9.4'!A1" display="Table 9.4" xr:uid="{BC497A8E-914F-4B41-B646-512249442F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3B7B-51B9-40C7-8612-4DAC8F7FCFD4}">
  <dimension ref="A1:Q35"/>
  <sheetViews>
    <sheetView zoomScale="95" zoomScaleNormal="95" workbookViewId="0">
      <selection activeCell="A3" sqref="A3"/>
    </sheetView>
  </sheetViews>
  <sheetFormatPr defaultColWidth="9.140625" defaultRowHeight="14.25" x14ac:dyDescent="0.2"/>
  <cols>
    <col min="1" max="1" width="9.140625" style="2" customWidth="1"/>
    <col min="2" max="2" width="7.85546875" style="2" customWidth="1"/>
    <col min="3" max="3" width="9.7109375" style="2" customWidth="1"/>
    <col min="4" max="4" width="12.7109375" style="2" customWidth="1"/>
    <col min="5" max="5" width="8.7109375" style="2" customWidth="1"/>
    <col min="6" max="7" width="11.7109375" style="2" customWidth="1"/>
    <col min="8" max="8" width="8.7109375" style="2" customWidth="1"/>
    <col min="9" max="9" width="2.7109375" style="2" customWidth="1"/>
    <col min="10" max="10" width="9.7109375" style="2" customWidth="1"/>
    <col min="11" max="11" width="12.7109375" style="2" customWidth="1"/>
    <col min="12" max="12" width="8.7109375" style="2" customWidth="1"/>
    <col min="13" max="14" width="11.7109375" style="2" customWidth="1"/>
    <col min="15" max="15" width="8.7109375" style="2" customWidth="1"/>
    <col min="16" max="16" width="10.42578125" style="2" customWidth="1"/>
    <col min="17" max="16384" width="9.140625" style="2"/>
  </cols>
  <sheetData>
    <row r="1" spans="1:17" ht="15" customHeight="1" x14ac:dyDescent="0.25">
      <c r="A1" s="1" t="s">
        <v>886</v>
      </c>
    </row>
    <row r="2" spans="1:17" ht="15" customHeight="1" x14ac:dyDescent="0.25">
      <c r="A2" s="1" t="s">
        <v>63</v>
      </c>
    </row>
    <row r="3" spans="1:17" s="9" customFormat="1" ht="12.75" customHeight="1" x14ac:dyDescent="0.2"/>
    <row r="4" spans="1:17" s="9" customFormat="1" ht="12.75" customHeight="1" x14ac:dyDescent="0.2">
      <c r="B4" s="10" t="s">
        <v>62</v>
      </c>
      <c r="J4" s="10" t="s">
        <v>12</v>
      </c>
    </row>
    <row r="5" spans="1:17" s="15" customFormat="1" ht="42" customHeight="1" x14ac:dyDescent="0.2">
      <c r="A5" s="11" t="s">
        <v>60</v>
      </c>
      <c r="B5" s="12" t="s">
        <v>13</v>
      </c>
      <c r="C5" s="12" t="s">
        <v>58</v>
      </c>
      <c r="D5" s="12" t="s">
        <v>59</v>
      </c>
      <c r="E5" s="12" t="s">
        <v>15</v>
      </c>
      <c r="F5" s="12" t="s">
        <v>14</v>
      </c>
      <c r="G5" s="12" t="s">
        <v>57</v>
      </c>
      <c r="H5" s="13" t="s">
        <v>22</v>
      </c>
      <c r="I5" s="14"/>
      <c r="J5" s="12" t="s">
        <v>58</v>
      </c>
      <c r="K5" s="12" t="s">
        <v>59</v>
      </c>
      <c r="L5" s="12" t="s">
        <v>15</v>
      </c>
      <c r="M5" s="12" t="s">
        <v>14</v>
      </c>
      <c r="N5" s="12" t="s">
        <v>57</v>
      </c>
      <c r="O5" s="13" t="s">
        <v>22</v>
      </c>
    </row>
    <row r="6" spans="1:17" s="9" customFormat="1" ht="12.75" customHeight="1" x14ac:dyDescent="0.2">
      <c r="A6" s="9" t="s">
        <v>864</v>
      </c>
      <c r="B6" s="16">
        <v>57983</v>
      </c>
      <c r="C6" s="16">
        <v>830</v>
      </c>
      <c r="D6" s="16">
        <v>605</v>
      </c>
      <c r="E6" s="16">
        <v>4755</v>
      </c>
      <c r="F6" s="16">
        <v>244</v>
      </c>
      <c r="G6" s="16" t="s">
        <v>949</v>
      </c>
      <c r="H6" s="16">
        <v>6434</v>
      </c>
      <c r="I6" s="17"/>
      <c r="J6" s="18">
        <v>1.4314540468757999</v>
      </c>
      <c r="K6" s="18">
        <v>1.04340927513236</v>
      </c>
      <c r="L6" s="18">
        <v>8.2006795095113993</v>
      </c>
      <c r="M6" s="18">
        <v>0.42081299691288798</v>
      </c>
      <c r="N6" s="18" t="s">
        <v>949</v>
      </c>
      <c r="O6" s="18">
        <v>11.096355828432401</v>
      </c>
      <c r="P6" s="19"/>
      <c r="Q6" s="20"/>
    </row>
    <row r="7" spans="1:17" s="9" customFormat="1" ht="12.75" customHeight="1" x14ac:dyDescent="0.2">
      <c r="A7" s="9" t="s">
        <v>865</v>
      </c>
      <c r="B7" s="16">
        <v>58525</v>
      </c>
      <c r="C7" s="16">
        <v>858</v>
      </c>
      <c r="D7" s="16">
        <v>581</v>
      </c>
      <c r="E7" s="16">
        <v>4758</v>
      </c>
      <c r="F7" s="16">
        <v>234</v>
      </c>
      <c r="G7" s="16" t="s">
        <v>949</v>
      </c>
      <c r="H7" s="16">
        <v>6431</v>
      </c>
      <c r="I7" s="17"/>
      <c r="J7" s="18">
        <v>1.46604015378043</v>
      </c>
      <c r="K7" s="18">
        <v>0.99273814609141398</v>
      </c>
      <c r="L7" s="18">
        <v>8.1298590346005906</v>
      </c>
      <c r="M7" s="18">
        <v>0.39982913284920901</v>
      </c>
      <c r="N7" s="18" t="s">
        <v>949</v>
      </c>
      <c r="O7" s="18">
        <v>10.988466467321601</v>
      </c>
      <c r="P7" s="19"/>
      <c r="Q7" s="20"/>
    </row>
    <row r="8" spans="1:17" s="9" customFormat="1" ht="12.75" customHeight="1" x14ac:dyDescent="0.2">
      <c r="A8" s="9" t="s">
        <v>866</v>
      </c>
      <c r="B8" s="16">
        <v>58066</v>
      </c>
      <c r="C8" s="16">
        <v>910</v>
      </c>
      <c r="D8" s="16">
        <v>538</v>
      </c>
      <c r="E8" s="16">
        <v>4596</v>
      </c>
      <c r="F8" s="16">
        <v>218</v>
      </c>
      <c r="G8" s="16" t="s">
        <v>949</v>
      </c>
      <c r="H8" s="16">
        <v>6262</v>
      </c>
      <c r="I8" s="17"/>
      <c r="J8" s="18">
        <v>1.5671821720111501</v>
      </c>
      <c r="K8" s="18">
        <v>0.92653187751868504</v>
      </c>
      <c r="L8" s="18">
        <v>7.9151310577618501</v>
      </c>
      <c r="M8" s="18">
        <v>0.37543484999827698</v>
      </c>
      <c r="N8" s="18" t="s">
        <v>949</v>
      </c>
      <c r="O8" s="18">
        <v>10.7842799572899</v>
      </c>
      <c r="P8" s="19"/>
      <c r="Q8" s="20"/>
    </row>
    <row r="9" spans="1:17" s="9" customFormat="1" ht="12.75" customHeight="1" x14ac:dyDescent="0.2">
      <c r="A9" s="9" t="s">
        <v>867</v>
      </c>
      <c r="B9" s="16">
        <v>57696</v>
      </c>
      <c r="C9" s="16">
        <v>936</v>
      </c>
      <c r="D9" s="16">
        <v>625</v>
      </c>
      <c r="E9" s="16">
        <v>3992</v>
      </c>
      <c r="F9" s="16">
        <v>261</v>
      </c>
      <c r="G9" s="16" t="s">
        <v>949</v>
      </c>
      <c r="H9" s="16">
        <v>5814</v>
      </c>
      <c r="I9" s="17"/>
      <c r="J9" s="18">
        <v>1.6222961730449199</v>
      </c>
      <c r="K9" s="18">
        <v>1.0832640044370401</v>
      </c>
      <c r="L9" s="18">
        <v>6.91902384914032</v>
      </c>
      <c r="M9" s="18">
        <v>0.45237104825291102</v>
      </c>
      <c r="N9" s="18" t="s">
        <v>949</v>
      </c>
      <c r="O9" s="18">
        <v>10.076955074875199</v>
      </c>
      <c r="P9" s="19"/>
      <c r="Q9" s="20"/>
    </row>
    <row r="10" spans="1:17" s="9" customFormat="1" ht="12.75" customHeight="1" x14ac:dyDescent="0.2">
      <c r="A10" s="9" t="s">
        <v>868</v>
      </c>
      <c r="B10" s="16">
        <v>57952</v>
      </c>
      <c r="C10" s="16">
        <v>1192</v>
      </c>
      <c r="D10" s="16">
        <v>772</v>
      </c>
      <c r="E10" s="16">
        <v>4763</v>
      </c>
      <c r="F10" s="16">
        <v>235</v>
      </c>
      <c r="G10" s="16" t="s">
        <v>949</v>
      </c>
      <c r="H10" s="16">
        <v>6962</v>
      </c>
      <c r="I10" s="17"/>
      <c r="J10" s="18">
        <v>2.0568746548868</v>
      </c>
      <c r="K10" s="18">
        <v>1.3321369409166199</v>
      </c>
      <c r="L10" s="18">
        <v>8.2188707896189896</v>
      </c>
      <c r="M10" s="18">
        <v>0.40550800662617298</v>
      </c>
      <c r="N10" s="18" t="s">
        <v>949</v>
      </c>
      <c r="O10" s="18">
        <v>12.0133903920485</v>
      </c>
      <c r="P10" s="19"/>
      <c r="Q10" s="20"/>
    </row>
    <row r="11" spans="1:17" s="9" customFormat="1" ht="12.75" customHeight="1" x14ac:dyDescent="0.2">
      <c r="A11" s="9" t="s">
        <v>869</v>
      </c>
      <c r="B11" s="16">
        <v>56406</v>
      </c>
      <c r="C11" s="16">
        <v>1213</v>
      </c>
      <c r="D11" s="16">
        <v>705</v>
      </c>
      <c r="E11" s="16">
        <v>4525</v>
      </c>
      <c r="F11" s="16">
        <v>229</v>
      </c>
      <c r="G11" s="16" t="s">
        <v>949</v>
      </c>
      <c r="H11" s="16">
        <v>6672</v>
      </c>
      <c r="I11" s="17"/>
      <c r="J11" s="18">
        <v>2.1504804453426898</v>
      </c>
      <c r="K11" s="18">
        <v>1.24986703542176</v>
      </c>
      <c r="L11" s="18">
        <v>8.0221962202602501</v>
      </c>
      <c r="M11" s="18">
        <v>0.40598517888167901</v>
      </c>
      <c r="N11" s="18" t="s">
        <v>949</v>
      </c>
      <c r="O11" s="18">
        <v>11.828528879906299</v>
      </c>
      <c r="P11" s="19"/>
      <c r="Q11" s="20"/>
    </row>
    <row r="12" spans="1:17" s="9" customFormat="1" ht="12.75" customHeight="1" x14ac:dyDescent="0.2">
      <c r="A12" s="9" t="s">
        <v>870</v>
      </c>
      <c r="B12" s="16">
        <v>55274</v>
      </c>
      <c r="C12" s="16">
        <v>1394</v>
      </c>
      <c r="D12" s="16">
        <v>591</v>
      </c>
      <c r="E12" s="16">
        <v>3945</v>
      </c>
      <c r="F12" s="16">
        <v>237</v>
      </c>
      <c r="G12" s="16" t="s">
        <v>949</v>
      </c>
      <c r="H12" s="16">
        <v>6167</v>
      </c>
      <c r="I12" s="17"/>
      <c r="J12" s="18">
        <v>2.5219814017440298</v>
      </c>
      <c r="K12" s="18">
        <v>1.06921880088287</v>
      </c>
      <c r="L12" s="18">
        <v>7.1371711835582703</v>
      </c>
      <c r="M12" s="18">
        <v>0.42877302167384301</v>
      </c>
      <c r="N12" s="18" t="s">
        <v>949</v>
      </c>
      <c r="O12" s="18">
        <v>11.157144407859001</v>
      </c>
      <c r="P12" s="19"/>
      <c r="Q12" s="20"/>
    </row>
    <row r="13" spans="1:17" s="9" customFormat="1" ht="12.75" customHeight="1" x14ac:dyDescent="0.2">
      <c r="A13" s="9" t="s">
        <v>871</v>
      </c>
      <c r="B13" s="16">
        <v>55365</v>
      </c>
      <c r="C13" s="16">
        <v>1555</v>
      </c>
      <c r="D13" s="16">
        <v>703</v>
      </c>
      <c r="E13" s="16">
        <v>3652</v>
      </c>
      <c r="F13" s="16">
        <v>260</v>
      </c>
      <c r="G13" s="16" t="s">
        <v>949</v>
      </c>
      <c r="H13" s="16">
        <v>6170</v>
      </c>
      <c r="I13" s="17"/>
      <c r="J13" s="18">
        <v>2.8086336132935901</v>
      </c>
      <c r="K13" s="18">
        <v>1.2697552605436599</v>
      </c>
      <c r="L13" s="18">
        <v>6.5962250519281103</v>
      </c>
      <c r="M13" s="18">
        <v>0.46961076492368797</v>
      </c>
      <c r="N13" s="18" t="s">
        <v>949</v>
      </c>
      <c r="O13" s="18">
        <v>11.144224690689001</v>
      </c>
      <c r="P13" s="19"/>
      <c r="Q13" s="20"/>
    </row>
    <row r="14" spans="1:17" s="9" customFormat="1" ht="12.75" customHeight="1" x14ac:dyDescent="0.2">
      <c r="A14" s="9" t="s">
        <v>872</v>
      </c>
      <c r="B14" s="16">
        <v>54572</v>
      </c>
      <c r="C14" s="16">
        <v>1544</v>
      </c>
      <c r="D14" s="16">
        <v>937</v>
      </c>
      <c r="E14" s="16">
        <v>3944</v>
      </c>
      <c r="F14" s="16">
        <v>300</v>
      </c>
      <c r="G14" s="16" t="s">
        <v>949</v>
      </c>
      <c r="H14" s="16">
        <v>6725</v>
      </c>
      <c r="I14" s="17"/>
      <c r="J14" s="18">
        <v>2.82928974565711</v>
      </c>
      <c r="K14" s="18">
        <v>1.7169977277724799</v>
      </c>
      <c r="L14" s="18">
        <v>7.2271494539324204</v>
      </c>
      <c r="M14" s="18">
        <v>0.54973246353441296</v>
      </c>
      <c r="N14" s="18" t="s">
        <v>949</v>
      </c>
      <c r="O14" s="18">
        <v>12.3231693908964</v>
      </c>
      <c r="P14" s="19"/>
      <c r="Q14" s="20"/>
    </row>
    <row r="15" spans="1:17" s="9" customFormat="1" ht="12.75" customHeight="1" x14ac:dyDescent="0.2">
      <c r="A15" s="9" t="s">
        <v>873</v>
      </c>
      <c r="B15" s="16">
        <v>53644</v>
      </c>
      <c r="C15" s="16">
        <v>1447</v>
      </c>
      <c r="D15" s="16">
        <v>998</v>
      </c>
      <c r="E15" s="16">
        <v>3619</v>
      </c>
      <c r="F15" s="16">
        <v>283</v>
      </c>
      <c r="G15" s="16">
        <v>82</v>
      </c>
      <c r="H15" s="16">
        <v>6429</v>
      </c>
      <c r="I15" s="17"/>
      <c r="J15" s="18">
        <v>2.6974125717694402</v>
      </c>
      <c r="K15" s="18">
        <v>1.86041309372902</v>
      </c>
      <c r="L15" s="18">
        <v>6.74632764148833</v>
      </c>
      <c r="M15" s="18">
        <v>0.52755200954440296</v>
      </c>
      <c r="N15" s="18">
        <v>0.15285959287152301</v>
      </c>
      <c r="O15" s="18">
        <v>11.9845649094027</v>
      </c>
      <c r="P15" s="19"/>
      <c r="Q15" s="20"/>
    </row>
    <row r="16" spans="1:17" s="9" customFormat="1" ht="12.75" customHeight="1" x14ac:dyDescent="0.2">
      <c r="A16" s="9" t="s">
        <v>874</v>
      </c>
      <c r="B16" s="16">
        <v>51937</v>
      </c>
      <c r="C16" s="16">
        <v>1391</v>
      </c>
      <c r="D16" s="16">
        <v>1014</v>
      </c>
      <c r="E16" s="16">
        <v>3359</v>
      </c>
      <c r="F16" s="16">
        <v>127</v>
      </c>
      <c r="G16" s="16">
        <v>142</v>
      </c>
      <c r="H16" s="16">
        <v>6033</v>
      </c>
      <c r="I16" s="17"/>
      <c r="J16" s="18">
        <v>2.6782447965804699</v>
      </c>
      <c r="K16" s="18">
        <v>1.9523653657315501</v>
      </c>
      <c r="L16" s="18">
        <v>6.46745095018965</v>
      </c>
      <c r="M16" s="18">
        <v>0.24452702312416899</v>
      </c>
      <c r="N16" s="18">
        <v>0.27340816758765402</v>
      </c>
      <c r="O16" s="18">
        <v>11.6159963032135</v>
      </c>
      <c r="P16" s="19"/>
      <c r="Q16" s="20"/>
    </row>
    <row r="17" spans="1:17" s="9" customFormat="1" ht="12.75" customHeight="1" x14ac:dyDescent="0.2">
      <c r="A17" s="9" t="s">
        <v>875</v>
      </c>
      <c r="B17" s="16">
        <v>50559</v>
      </c>
      <c r="C17" s="16">
        <v>1316</v>
      </c>
      <c r="D17" s="16">
        <v>1107</v>
      </c>
      <c r="E17" s="16">
        <v>3132</v>
      </c>
      <c r="F17" s="16">
        <v>44</v>
      </c>
      <c r="G17" s="16">
        <v>122</v>
      </c>
      <c r="H17" s="16">
        <v>5721</v>
      </c>
      <c r="I17" s="17"/>
      <c r="J17" s="18">
        <v>2.6028995826657901</v>
      </c>
      <c r="K17" s="18">
        <v>2.1895211535038199</v>
      </c>
      <c r="L17" s="18">
        <v>6.1947427757669198</v>
      </c>
      <c r="M17" s="18">
        <v>8.7027037718309302E-2</v>
      </c>
      <c r="N17" s="18">
        <v>0.24130224094622099</v>
      </c>
      <c r="O17" s="18">
        <v>11.315492790601001</v>
      </c>
      <c r="P17" s="19"/>
      <c r="Q17" s="20"/>
    </row>
    <row r="18" spans="1:17" s="9" customFormat="1" ht="12.75" customHeight="1" x14ac:dyDescent="0.2">
      <c r="A18" s="9" t="s">
        <v>876</v>
      </c>
      <c r="B18" s="16">
        <v>48648</v>
      </c>
      <c r="C18" s="16">
        <v>1106</v>
      </c>
      <c r="D18" s="16">
        <v>1080</v>
      </c>
      <c r="E18" s="16">
        <v>2854</v>
      </c>
      <c r="F18" s="16">
        <v>80</v>
      </c>
      <c r="G18" s="16">
        <v>127</v>
      </c>
      <c r="H18" s="16">
        <v>5247</v>
      </c>
      <c r="I18" s="17"/>
      <c r="J18" s="18">
        <v>2.27347475744121</v>
      </c>
      <c r="K18" s="18">
        <v>2.2200296003946698</v>
      </c>
      <c r="L18" s="18">
        <v>5.8666337773392501</v>
      </c>
      <c r="M18" s="18">
        <v>0.16444663706627199</v>
      </c>
      <c r="N18" s="18">
        <v>0.261059036342706</v>
      </c>
      <c r="O18" s="18">
        <v>10.7856438085841</v>
      </c>
      <c r="P18" s="19"/>
      <c r="Q18" s="20"/>
    </row>
    <row r="19" spans="1:17" s="9" customFormat="1" ht="12.75" customHeight="1" x14ac:dyDescent="0.2">
      <c r="A19" s="9" t="s">
        <v>877</v>
      </c>
      <c r="B19" s="16">
        <v>46188</v>
      </c>
      <c r="C19" s="16">
        <v>1079</v>
      </c>
      <c r="D19" s="16">
        <v>997</v>
      </c>
      <c r="E19" s="16">
        <v>2095</v>
      </c>
      <c r="F19" s="16">
        <v>94</v>
      </c>
      <c r="G19" s="16">
        <v>105</v>
      </c>
      <c r="H19" s="16">
        <v>4370</v>
      </c>
      <c r="I19" s="17"/>
      <c r="J19" s="18">
        <v>2.33610461591755</v>
      </c>
      <c r="K19" s="18">
        <v>2.1585693253658902</v>
      </c>
      <c r="L19" s="18">
        <v>4.53581016714298</v>
      </c>
      <c r="M19" s="18">
        <v>0.20351606477872999</v>
      </c>
      <c r="N19" s="18">
        <v>0.227331774486879</v>
      </c>
      <c r="O19" s="18">
        <v>9.4613319476920399</v>
      </c>
      <c r="P19" s="19"/>
      <c r="Q19" s="20" t="s">
        <v>60</v>
      </c>
    </row>
    <row r="20" spans="1:17" s="9" customFormat="1" ht="12.75" customHeight="1" x14ac:dyDescent="0.2">
      <c r="A20" s="9" t="s">
        <v>878</v>
      </c>
      <c r="B20" s="16">
        <v>47571</v>
      </c>
      <c r="C20" s="16">
        <v>940</v>
      </c>
      <c r="D20" s="16">
        <v>1042</v>
      </c>
      <c r="E20" s="16">
        <v>2316</v>
      </c>
      <c r="F20" s="16">
        <v>38</v>
      </c>
      <c r="G20" s="16">
        <v>93</v>
      </c>
      <c r="H20" s="16">
        <v>4429</v>
      </c>
      <c r="I20" s="17"/>
      <c r="J20" s="18">
        <v>1.97599377772172</v>
      </c>
      <c r="K20" s="18">
        <v>2.1904101238149201</v>
      </c>
      <c r="L20" s="18">
        <v>4.8685123289399002</v>
      </c>
      <c r="M20" s="18">
        <v>7.9880599524920604E-2</v>
      </c>
      <c r="N20" s="18">
        <v>0.19549725673204199</v>
      </c>
      <c r="O20" s="18">
        <v>9.31029408673351</v>
      </c>
      <c r="P20" s="19"/>
      <c r="Q20" s="20" t="s">
        <v>60</v>
      </c>
    </row>
    <row r="21" spans="1:17" s="9" customFormat="1" ht="12.75" customHeight="1" x14ac:dyDescent="0.2">
      <c r="A21" s="9" t="s">
        <v>879</v>
      </c>
      <c r="B21" s="16">
        <v>45217</v>
      </c>
      <c r="C21" s="16">
        <v>858</v>
      </c>
      <c r="D21" s="16">
        <v>1132</v>
      </c>
      <c r="E21" s="16">
        <v>1985</v>
      </c>
      <c r="F21" s="16">
        <v>75</v>
      </c>
      <c r="G21" s="16">
        <v>96</v>
      </c>
      <c r="H21" s="16">
        <v>4146</v>
      </c>
      <c r="I21" s="17"/>
      <c r="J21" s="18">
        <v>1.89751642081518</v>
      </c>
      <c r="K21" s="18">
        <v>2.50348320322002</v>
      </c>
      <c r="L21" s="18">
        <v>4.3899418360351197</v>
      </c>
      <c r="M21" s="18">
        <v>0.16586682000132599</v>
      </c>
      <c r="N21" s="18">
        <v>0.21230952960169799</v>
      </c>
      <c r="O21" s="18">
        <v>9.1691178096733505</v>
      </c>
      <c r="P21" s="19"/>
      <c r="Q21" s="20"/>
    </row>
    <row r="22" spans="1:17" s="9" customFormat="1" ht="12.75" customHeight="1" x14ac:dyDescent="0.2">
      <c r="A22" s="9" t="s">
        <v>896</v>
      </c>
      <c r="B22" s="16">
        <v>44835</v>
      </c>
      <c r="C22" s="16">
        <v>814</v>
      </c>
      <c r="D22" s="16">
        <v>1272</v>
      </c>
      <c r="E22" s="16">
        <v>2340</v>
      </c>
      <c r="F22" s="16">
        <v>33</v>
      </c>
      <c r="G22" s="16">
        <v>95</v>
      </c>
      <c r="H22" s="16">
        <v>4554</v>
      </c>
      <c r="I22" s="17"/>
      <c r="J22" s="18">
        <v>1.8155458904873401</v>
      </c>
      <c r="K22" s="18">
        <v>2.8370692539310798</v>
      </c>
      <c r="L22" s="18">
        <v>5.2191368350618896</v>
      </c>
      <c r="M22" s="18">
        <v>7.3603211776513799E-2</v>
      </c>
      <c r="N22" s="18">
        <v>0.21188803390208499</v>
      </c>
      <c r="O22" s="18">
        <v>10.157243225158901</v>
      </c>
      <c r="P22" s="19"/>
      <c r="Q22" s="20"/>
    </row>
    <row r="23" spans="1:17" s="9" customFormat="1" ht="12.75" customHeight="1" x14ac:dyDescent="0.2">
      <c r="A23" s="21"/>
      <c r="B23" s="21"/>
      <c r="C23" s="21"/>
      <c r="D23" s="21"/>
      <c r="E23" s="21"/>
      <c r="F23" s="21"/>
      <c r="G23" s="21"/>
      <c r="H23" s="22"/>
      <c r="I23" s="22"/>
      <c r="J23" s="23"/>
      <c r="K23" s="23"/>
      <c r="L23" s="23"/>
      <c r="M23" s="23"/>
      <c r="N23" s="23"/>
      <c r="O23" s="23"/>
      <c r="P23" s="20"/>
    </row>
    <row r="24" spans="1:17" ht="14.25" customHeight="1" x14ac:dyDescent="0.2">
      <c r="A24" s="24" t="s">
        <v>897</v>
      </c>
      <c r="B24" s="3"/>
      <c r="C24" s="3"/>
      <c r="D24" s="3"/>
      <c r="E24" s="3"/>
      <c r="F24" s="3"/>
      <c r="G24" s="3"/>
      <c r="H24" s="6"/>
      <c r="I24" s="6"/>
      <c r="J24" s="7"/>
      <c r="K24" s="7"/>
      <c r="L24" s="7"/>
      <c r="M24" s="7"/>
      <c r="N24" s="7"/>
      <c r="O24" s="7"/>
      <c r="P24" s="4"/>
    </row>
    <row r="25" spans="1:17" ht="14.25" customHeight="1" x14ac:dyDescent="0.2">
      <c r="A25" s="24" t="s">
        <v>64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4"/>
    </row>
    <row r="26" spans="1:17" ht="14.25" customHeight="1" x14ac:dyDescent="0.2">
      <c r="A26" s="24" t="s">
        <v>950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4"/>
      <c r="P26" s="4"/>
    </row>
    <row r="27" spans="1:17" ht="14.25" customHeight="1" x14ac:dyDescent="0.2">
      <c r="A27" s="24" t="s">
        <v>65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4"/>
      <c r="P27" s="4"/>
    </row>
    <row r="28" spans="1:17" ht="14.25" customHeight="1" x14ac:dyDescent="0.2">
      <c r="A28" s="2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4"/>
      <c r="P28" s="4"/>
    </row>
    <row r="29" spans="1:17" ht="14.25" customHeight="1" x14ac:dyDescent="0.2">
      <c r="A29" s="24" t="s">
        <v>948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4"/>
      <c r="P29" s="4"/>
    </row>
    <row r="30" spans="1:17" ht="15" customHeight="1" x14ac:dyDescent="0.2">
      <c r="A30" s="25" t="s">
        <v>61</v>
      </c>
      <c r="B30" s="8"/>
      <c r="C30" s="8"/>
      <c r="D30" s="8"/>
      <c r="E30" s="8"/>
      <c r="F30" s="8"/>
      <c r="G30" s="8"/>
      <c r="H30" s="6"/>
      <c r="I30" s="6"/>
      <c r="J30" s="4"/>
      <c r="K30" s="4"/>
      <c r="L30" s="4"/>
      <c r="M30" s="4"/>
      <c r="N30" s="4"/>
      <c r="O30" s="4"/>
      <c r="P30" s="4"/>
    </row>
    <row r="31" spans="1:17" ht="15" customHeight="1" x14ac:dyDescent="0.2">
      <c r="A31" s="79" t="s">
        <v>892</v>
      </c>
      <c r="B31" s="3"/>
      <c r="C31" s="3"/>
      <c r="D31" s="3"/>
      <c r="E31" s="3"/>
      <c r="F31" s="3"/>
      <c r="G31" s="3"/>
      <c r="H31" s="6"/>
      <c r="I31" s="6"/>
      <c r="J31" s="4"/>
      <c r="K31" s="4"/>
      <c r="L31" s="4"/>
      <c r="M31" s="4"/>
      <c r="O31" s="4"/>
      <c r="P31" s="4"/>
    </row>
    <row r="32" spans="1:17" ht="15" customHeight="1" x14ac:dyDescent="0.2">
      <c r="A32" s="79" t="s">
        <v>893</v>
      </c>
      <c r="B32" s="3"/>
      <c r="C32" s="3"/>
      <c r="D32" s="3"/>
      <c r="E32" s="3"/>
      <c r="F32" s="3"/>
      <c r="G32" s="3"/>
      <c r="H32" s="6"/>
      <c r="I32" s="6"/>
      <c r="J32" s="4"/>
      <c r="K32" s="4"/>
      <c r="L32" s="4"/>
      <c r="M32" s="4"/>
      <c r="O32" s="4"/>
      <c r="P32" s="4"/>
    </row>
    <row r="33" spans="1:1" ht="15" customHeight="1" x14ac:dyDescent="0.2">
      <c r="A33" s="25" t="s">
        <v>894</v>
      </c>
    </row>
    <row r="34" spans="1:1" ht="15" customHeight="1" x14ac:dyDescent="0.2">
      <c r="A34" s="25" t="s">
        <v>895</v>
      </c>
    </row>
    <row r="35" spans="1:1" x14ac:dyDescent="0.2">
      <c r="A35" s="25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E3C4-736F-4840-BA7C-6A9B62D3E8EE}">
  <dimension ref="A1:W47"/>
  <sheetViews>
    <sheetView zoomScale="95" zoomScaleNormal="95" workbookViewId="0">
      <selection activeCell="A3" sqref="A3"/>
    </sheetView>
  </sheetViews>
  <sheetFormatPr defaultColWidth="9.140625" defaultRowHeight="14.25" x14ac:dyDescent="0.2"/>
  <cols>
    <col min="1" max="1" width="9.140625" style="2" customWidth="1"/>
    <col min="2" max="8" width="8.7109375" style="2" customWidth="1"/>
    <col min="9" max="9" width="2.7109375" style="2" customWidth="1"/>
    <col min="10" max="10" width="8.85546875" style="2" customWidth="1"/>
    <col min="11" max="16" width="8.7109375" style="2" customWidth="1"/>
    <col min="17" max="17" width="2.7109375" style="2" customWidth="1"/>
    <col min="18" max="22" width="8.7109375" style="2" customWidth="1"/>
    <col min="23" max="16384" width="9.140625" style="2"/>
  </cols>
  <sheetData>
    <row r="1" spans="1:22" ht="15" customHeight="1" x14ac:dyDescent="0.25">
      <c r="A1" s="1" t="s">
        <v>885</v>
      </c>
    </row>
    <row r="2" spans="1:22" ht="15" customHeight="1" x14ac:dyDescent="0.25">
      <c r="A2" s="1" t="s">
        <v>63</v>
      </c>
      <c r="V2" s="26"/>
    </row>
    <row r="3" spans="1:22" s="9" customFormat="1" ht="12.75" customHeight="1" x14ac:dyDescent="0.2"/>
    <row r="4" spans="1:22" s="9" customFormat="1" ht="12.75" customHeight="1" x14ac:dyDescent="0.2">
      <c r="B4" s="10" t="s">
        <v>66</v>
      </c>
      <c r="J4" s="10" t="s">
        <v>20</v>
      </c>
      <c r="R4" s="10" t="s">
        <v>21</v>
      </c>
    </row>
    <row r="5" spans="1:22" s="9" customFormat="1" ht="30" customHeight="1" x14ac:dyDescent="0.2">
      <c r="A5" s="30" t="s">
        <v>60</v>
      </c>
      <c r="B5" s="31" t="s">
        <v>13</v>
      </c>
      <c r="C5" s="12" t="s">
        <v>16</v>
      </c>
      <c r="D5" s="12">
        <v>2</v>
      </c>
      <c r="E5" s="12">
        <v>3</v>
      </c>
      <c r="F5" s="12">
        <v>4</v>
      </c>
      <c r="G5" s="12" t="s">
        <v>17</v>
      </c>
      <c r="H5" s="12" t="s">
        <v>18</v>
      </c>
      <c r="I5" s="32"/>
      <c r="J5" s="12" t="s">
        <v>13</v>
      </c>
      <c r="K5" s="12" t="s">
        <v>16</v>
      </c>
      <c r="L5" s="12">
        <v>2</v>
      </c>
      <c r="M5" s="12">
        <v>3</v>
      </c>
      <c r="N5" s="12">
        <v>4</v>
      </c>
      <c r="O5" s="12" t="s">
        <v>17</v>
      </c>
      <c r="P5" s="12" t="s">
        <v>18</v>
      </c>
      <c r="Q5" s="32"/>
      <c r="R5" s="12" t="s">
        <v>16</v>
      </c>
      <c r="S5" s="12">
        <v>2</v>
      </c>
      <c r="T5" s="12">
        <v>3</v>
      </c>
      <c r="U5" s="12">
        <v>4</v>
      </c>
      <c r="V5" s="12" t="s">
        <v>17</v>
      </c>
    </row>
    <row r="6" spans="1:22" s="9" customFormat="1" ht="12.75" customHeight="1" x14ac:dyDescent="0.2">
      <c r="A6" s="9" t="s">
        <v>864</v>
      </c>
      <c r="B6" s="33">
        <v>6434</v>
      </c>
      <c r="C6" s="33">
        <v>1729</v>
      </c>
      <c r="D6" s="33">
        <v>1375</v>
      </c>
      <c r="E6" s="33">
        <v>1179</v>
      </c>
      <c r="F6" s="33">
        <v>1143</v>
      </c>
      <c r="G6" s="33">
        <v>974</v>
      </c>
      <c r="H6" s="33">
        <v>34</v>
      </c>
      <c r="I6" s="17"/>
      <c r="J6" s="33">
        <v>57983</v>
      </c>
      <c r="K6" s="33">
        <v>14829</v>
      </c>
      <c r="L6" s="33">
        <v>11992</v>
      </c>
      <c r="M6" s="33">
        <v>10646</v>
      </c>
      <c r="N6" s="33">
        <v>10631</v>
      </c>
      <c r="O6" s="33">
        <v>9706</v>
      </c>
      <c r="P6" s="33">
        <v>179</v>
      </c>
      <c r="Q6" s="17"/>
      <c r="R6" s="18">
        <v>11.6595859464562</v>
      </c>
      <c r="S6" s="18">
        <v>11.465977318212101</v>
      </c>
      <c r="T6" s="18">
        <v>11.074582002630001</v>
      </c>
      <c r="U6" s="18">
        <v>10.751575580848399</v>
      </c>
      <c r="V6" s="18">
        <v>10.0350298784257</v>
      </c>
    </row>
    <row r="7" spans="1:22" s="9" customFormat="1" ht="12.75" customHeight="1" x14ac:dyDescent="0.2">
      <c r="A7" s="9" t="s">
        <v>865</v>
      </c>
      <c r="B7" s="33">
        <v>6431</v>
      </c>
      <c r="C7" s="33">
        <v>1733</v>
      </c>
      <c r="D7" s="33">
        <v>1363</v>
      </c>
      <c r="E7" s="33">
        <v>1249</v>
      </c>
      <c r="F7" s="33">
        <v>1142</v>
      </c>
      <c r="G7" s="33">
        <v>915</v>
      </c>
      <c r="H7" s="33">
        <v>29</v>
      </c>
      <c r="I7" s="17"/>
      <c r="J7" s="33">
        <v>58525</v>
      </c>
      <c r="K7" s="33">
        <v>14987</v>
      </c>
      <c r="L7" s="33">
        <v>12099</v>
      </c>
      <c r="M7" s="33">
        <v>11111</v>
      </c>
      <c r="N7" s="33">
        <v>10520</v>
      </c>
      <c r="O7" s="33">
        <v>9593</v>
      </c>
      <c r="P7" s="33">
        <v>215</v>
      </c>
      <c r="Q7" s="17"/>
      <c r="R7" s="18">
        <v>11.563354907586501</v>
      </c>
      <c r="S7" s="18">
        <v>11.265393834201101</v>
      </c>
      <c r="T7" s="18">
        <v>11.241112411124099</v>
      </c>
      <c r="U7" s="18">
        <v>10.855513307984699</v>
      </c>
      <c r="V7" s="18">
        <v>9.5382049411028795</v>
      </c>
    </row>
    <row r="8" spans="1:22" s="9" customFormat="1" ht="12.75" customHeight="1" x14ac:dyDescent="0.2">
      <c r="A8" s="9" t="s">
        <v>866</v>
      </c>
      <c r="B8" s="33">
        <v>6262</v>
      </c>
      <c r="C8" s="33">
        <v>1663</v>
      </c>
      <c r="D8" s="33">
        <v>1374</v>
      </c>
      <c r="E8" s="33">
        <v>1204</v>
      </c>
      <c r="F8" s="33">
        <v>1120</v>
      </c>
      <c r="G8" s="33">
        <v>876</v>
      </c>
      <c r="H8" s="33">
        <v>25</v>
      </c>
      <c r="I8" s="17"/>
      <c r="J8" s="33">
        <v>58066</v>
      </c>
      <c r="K8" s="33">
        <v>14893</v>
      </c>
      <c r="L8" s="33">
        <v>12276</v>
      </c>
      <c r="M8" s="33">
        <v>11021</v>
      </c>
      <c r="N8" s="33">
        <v>10447</v>
      </c>
      <c r="O8" s="33">
        <v>9146</v>
      </c>
      <c r="P8" s="33">
        <v>283</v>
      </c>
      <c r="Q8" s="17"/>
      <c r="R8" s="18">
        <v>11.166319747532301</v>
      </c>
      <c r="S8" s="18">
        <v>11.192570869990201</v>
      </c>
      <c r="T8" s="18">
        <v>10.924598493784501</v>
      </c>
      <c r="U8" s="18">
        <v>10.720781085479</v>
      </c>
      <c r="V8" s="18">
        <v>9.57795757708287</v>
      </c>
    </row>
    <row r="9" spans="1:22" s="9" customFormat="1" ht="12.75" customHeight="1" x14ac:dyDescent="0.2">
      <c r="A9" s="9" t="s">
        <v>867</v>
      </c>
      <c r="B9" s="33">
        <v>5814</v>
      </c>
      <c r="C9" s="33">
        <v>1533</v>
      </c>
      <c r="D9" s="33">
        <v>1289</v>
      </c>
      <c r="E9" s="33">
        <v>1195</v>
      </c>
      <c r="F9" s="33">
        <v>1012</v>
      </c>
      <c r="G9" s="33">
        <v>753</v>
      </c>
      <c r="H9" s="33">
        <v>32</v>
      </c>
      <c r="I9" s="17"/>
      <c r="J9" s="33">
        <v>57696</v>
      </c>
      <c r="K9" s="33">
        <v>15049</v>
      </c>
      <c r="L9" s="33">
        <v>12120</v>
      </c>
      <c r="M9" s="33">
        <v>11016</v>
      </c>
      <c r="N9" s="33">
        <v>10186</v>
      </c>
      <c r="O9" s="33">
        <v>9105</v>
      </c>
      <c r="P9" s="33">
        <v>220</v>
      </c>
      <c r="Q9" s="17"/>
      <c r="R9" s="18">
        <v>10.1867233703236</v>
      </c>
      <c r="S9" s="18">
        <v>10.6353135313531</v>
      </c>
      <c r="T9" s="18">
        <v>10.847857661583101</v>
      </c>
      <c r="U9" s="18">
        <v>9.9352051835853104</v>
      </c>
      <c r="V9" s="18">
        <v>8.2701812191103699</v>
      </c>
    </row>
    <row r="10" spans="1:22" s="9" customFormat="1" ht="12.75" customHeight="1" x14ac:dyDescent="0.2">
      <c r="A10" s="9" t="s">
        <v>868</v>
      </c>
      <c r="B10" s="33">
        <v>6962</v>
      </c>
      <c r="C10" s="33">
        <v>1990</v>
      </c>
      <c r="D10" s="33">
        <v>1486</v>
      </c>
      <c r="E10" s="33">
        <v>1291</v>
      </c>
      <c r="F10" s="33">
        <v>1191</v>
      </c>
      <c r="G10" s="33">
        <v>963</v>
      </c>
      <c r="H10" s="33">
        <v>41</v>
      </c>
      <c r="I10" s="17"/>
      <c r="J10" s="33">
        <v>57952</v>
      </c>
      <c r="K10" s="33">
        <v>15164</v>
      </c>
      <c r="L10" s="33">
        <v>12271</v>
      </c>
      <c r="M10" s="33">
        <v>11027</v>
      </c>
      <c r="N10" s="33">
        <v>10203</v>
      </c>
      <c r="O10" s="33">
        <v>9018</v>
      </c>
      <c r="P10" s="33">
        <v>269</v>
      </c>
      <c r="Q10" s="17"/>
      <c r="R10" s="18">
        <v>13.1231864943286</v>
      </c>
      <c r="S10" s="18">
        <v>12.109852497758901</v>
      </c>
      <c r="T10" s="18">
        <v>11.7076267343792</v>
      </c>
      <c r="U10" s="18">
        <v>11.673037341958199</v>
      </c>
      <c r="V10" s="18">
        <v>10.678642714570801</v>
      </c>
    </row>
    <row r="11" spans="1:22" s="9" customFormat="1" ht="12.75" customHeight="1" x14ac:dyDescent="0.2">
      <c r="A11" s="9" t="s">
        <v>869</v>
      </c>
      <c r="B11" s="33">
        <v>6672</v>
      </c>
      <c r="C11" s="33">
        <v>1888</v>
      </c>
      <c r="D11" s="33">
        <v>1444</v>
      </c>
      <c r="E11" s="33">
        <v>1296</v>
      </c>
      <c r="F11" s="33">
        <v>1093</v>
      </c>
      <c r="G11" s="33">
        <v>913</v>
      </c>
      <c r="H11" s="33">
        <v>38</v>
      </c>
      <c r="I11" s="17"/>
      <c r="J11" s="33">
        <v>56406</v>
      </c>
      <c r="K11" s="33">
        <v>14962</v>
      </c>
      <c r="L11" s="33">
        <v>12139</v>
      </c>
      <c r="M11" s="33">
        <v>10642</v>
      </c>
      <c r="N11" s="33">
        <v>9668</v>
      </c>
      <c r="O11" s="33">
        <v>8733</v>
      </c>
      <c r="P11" s="33">
        <v>262</v>
      </c>
      <c r="Q11" s="17"/>
      <c r="R11" s="18">
        <v>12.6186338724769</v>
      </c>
      <c r="S11" s="18">
        <v>11.8955432902216</v>
      </c>
      <c r="T11" s="18">
        <v>12.1781619996241</v>
      </c>
      <c r="U11" s="18">
        <v>11.305337194869599</v>
      </c>
      <c r="V11" s="18">
        <v>10.4545975037215</v>
      </c>
    </row>
    <row r="12" spans="1:22" s="9" customFormat="1" ht="12.75" customHeight="1" x14ac:dyDescent="0.2">
      <c r="A12" s="9" t="s">
        <v>870</v>
      </c>
      <c r="B12" s="33">
        <v>6167</v>
      </c>
      <c r="C12" s="33">
        <v>1593</v>
      </c>
      <c r="D12" s="33">
        <v>1380</v>
      </c>
      <c r="E12" s="33">
        <v>1163</v>
      </c>
      <c r="F12" s="33">
        <v>1104</v>
      </c>
      <c r="G12" s="33">
        <v>879</v>
      </c>
      <c r="H12" s="33">
        <v>48</v>
      </c>
      <c r="I12" s="17"/>
      <c r="J12" s="33">
        <v>55274</v>
      </c>
      <c r="K12" s="33">
        <v>14062</v>
      </c>
      <c r="L12" s="33">
        <v>11640</v>
      </c>
      <c r="M12" s="33">
        <v>10593</v>
      </c>
      <c r="N12" s="33">
        <v>9805</v>
      </c>
      <c r="O12" s="33">
        <v>8878</v>
      </c>
      <c r="P12" s="33">
        <v>296</v>
      </c>
      <c r="Q12" s="17"/>
      <c r="R12" s="18">
        <v>11.3284027876546</v>
      </c>
      <c r="S12" s="18">
        <v>11.855670103092701</v>
      </c>
      <c r="T12" s="18">
        <v>10.9789483621259</v>
      </c>
      <c r="U12" s="18">
        <v>11.2595614482406</v>
      </c>
      <c r="V12" s="18">
        <v>9.9008785762559093</v>
      </c>
    </row>
    <row r="13" spans="1:22" s="9" customFormat="1" ht="12.75" customHeight="1" x14ac:dyDescent="0.2">
      <c r="A13" s="9" t="s">
        <v>871</v>
      </c>
      <c r="B13" s="33">
        <v>6170</v>
      </c>
      <c r="C13" s="33">
        <v>1589</v>
      </c>
      <c r="D13" s="33">
        <v>1299</v>
      </c>
      <c r="E13" s="33">
        <v>1154</v>
      </c>
      <c r="F13" s="33">
        <v>1072</v>
      </c>
      <c r="G13" s="33">
        <v>960</v>
      </c>
      <c r="H13" s="33">
        <v>96</v>
      </c>
      <c r="I13" s="17"/>
      <c r="J13" s="33">
        <v>55365</v>
      </c>
      <c r="K13" s="33">
        <v>14106</v>
      </c>
      <c r="L13" s="33">
        <v>11574</v>
      </c>
      <c r="M13" s="33">
        <v>10131</v>
      </c>
      <c r="N13" s="33">
        <v>9946</v>
      </c>
      <c r="O13" s="33">
        <v>9464</v>
      </c>
      <c r="P13" s="33">
        <v>144</v>
      </c>
      <c r="Q13" s="17"/>
      <c r="R13" s="18">
        <v>11.2647100524599</v>
      </c>
      <c r="S13" s="18">
        <v>11.223431829963699</v>
      </c>
      <c r="T13" s="18">
        <v>11.390780771888201</v>
      </c>
      <c r="U13" s="18">
        <v>10.778202292378801</v>
      </c>
      <c r="V13" s="18">
        <v>10.143702451394701</v>
      </c>
    </row>
    <row r="14" spans="1:22" s="9" customFormat="1" ht="12.75" customHeight="1" x14ac:dyDescent="0.2">
      <c r="A14" s="9" t="s">
        <v>872</v>
      </c>
      <c r="B14" s="33">
        <v>6725</v>
      </c>
      <c r="C14" s="33">
        <v>1831</v>
      </c>
      <c r="D14" s="33">
        <v>1494</v>
      </c>
      <c r="E14" s="33">
        <v>1209</v>
      </c>
      <c r="F14" s="33">
        <v>1140</v>
      </c>
      <c r="G14" s="33">
        <v>986</v>
      </c>
      <c r="H14" s="33">
        <v>65</v>
      </c>
      <c r="I14" s="17"/>
      <c r="J14" s="33">
        <v>54572</v>
      </c>
      <c r="K14" s="33">
        <v>13773</v>
      </c>
      <c r="L14" s="33">
        <v>11609</v>
      </c>
      <c r="M14" s="33">
        <v>9743</v>
      </c>
      <c r="N14" s="33">
        <v>9907</v>
      </c>
      <c r="O14" s="33">
        <v>9404</v>
      </c>
      <c r="P14" s="33">
        <v>136</v>
      </c>
      <c r="Q14" s="17"/>
      <c r="R14" s="18">
        <v>13.2941261889203</v>
      </c>
      <c r="S14" s="18">
        <v>12.8693255233008</v>
      </c>
      <c r="T14" s="18">
        <v>12.408908960279099</v>
      </c>
      <c r="U14" s="18">
        <v>11.507015241748199</v>
      </c>
      <c r="V14" s="18">
        <v>10.484900042534999</v>
      </c>
    </row>
    <row r="15" spans="1:22" s="9" customFormat="1" ht="12.75" customHeight="1" x14ac:dyDescent="0.2">
      <c r="A15" s="9" t="s">
        <v>873</v>
      </c>
      <c r="B15" s="33">
        <v>6429</v>
      </c>
      <c r="C15" s="33">
        <v>1751</v>
      </c>
      <c r="D15" s="33">
        <v>1396</v>
      </c>
      <c r="E15" s="33">
        <v>1187</v>
      </c>
      <c r="F15" s="33">
        <v>1053</v>
      </c>
      <c r="G15" s="33">
        <v>976</v>
      </c>
      <c r="H15" s="33">
        <v>66</v>
      </c>
      <c r="I15" s="17"/>
      <c r="J15" s="33">
        <v>53644</v>
      </c>
      <c r="K15" s="33">
        <v>13596</v>
      </c>
      <c r="L15" s="33">
        <v>11185</v>
      </c>
      <c r="M15" s="33">
        <v>9772</v>
      </c>
      <c r="N15" s="33">
        <v>9780</v>
      </c>
      <c r="O15" s="33">
        <v>9186</v>
      </c>
      <c r="P15" s="33">
        <v>125</v>
      </c>
      <c r="Q15" s="17"/>
      <c r="R15" s="18">
        <v>12.878787878787801</v>
      </c>
      <c r="S15" s="18">
        <v>12.4810013410818</v>
      </c>
      <c r="T15" s="18">
        <v>12.146950470732699</v>
      </c>
      <c r="U15" s="18">
        <v>10.766871165644099</v>
      </c>
      <c r="V15" s="18">
        <v>10.6248639233616</v>
      </c>
    </row>
    <row r="16" spans="1:22" s="9" customFormat="1" ht="12.75" customHeight="1" x14ac:dyDescent="0.2">
      <c r="A16" s="9" t="s">
        <v>874</v>
      </c>
      <c r="B16" s="33">
        <v>6033</v>
      </c>
      <c r="C16" s="33">
        <v>1632</v>
      </c>
      <c r="D16" s="33">
        <v>1371</v>
      </c>
      <c r="E16" s="33">
        <v>1012</v>
      </c>
      <c r="F16" s="33">
        <v>1093</v>
      </c>
      <c r="G16" s="33">
        <v>865</v>
      </c>
      <c r="H16" s="33">
        <v>60</v>
      </c>
      <c r="I16" s="17"/>
      <c r="J16" s="33">
        <v>51937</v>
      </c>
      <c r="K16" s="33">
        <v>13088</v>
      </c>
      <c r="L16" s="33">
        <v>11035</v>
      </c>
      <c r="M16" s="33">
        <v>9345</v>
      </c>
      <c r="N16" s="33">
        <v>9749</v>
      </c>
      <c r="O16" s="33">
        <v>8617</v>
      </c>
      <c r="P16" s="33">
        <v>103</v>
      </c>
      <c r="Q16" s="17"/>
      <c r="R16" s="18">
        <v>12.469437652811701</v>
      </c>
      <c r="S16" s="18">
        <v>12.424105120072401</v>
      </c>
      <c r="T16" s="18">
        <v>10.8293204922418</v>
      </c>
      <c r="U16" s="18">
        <v>11.211406298081799</v>
      </c>
      <c r="V16" s="18">
        <v>10.0382963908552</v>
      </c>
    </row>
    <row r="17" spans="1:23" s="9" customFormat="1" ht="12.75" customHeight="1" x14ac:dyDescent="0.2">
      <c r="A17" s="9" t="s">
        <v>875</v>
      </c>
      <c r="B17" s="33">
        <v>5721</v>
      </c>
      <c r="C17" s="33">
        <v>1539</v>
      </c>
      <c r="D17" s="33">
        <v>1325</v>
      </c>
      <c r="E17" s="33">
        <v>999</v>
      </c>
      <c r="F17" s="33">
        <v>1033</v>
      </c>
      <c r="G17" s="33">
        <v>791</v>
      </c>
      <c r="H17" s="33">
        <v>34</v>
      </c>
      <c r="I17" s="17"/>
      <c r="J17" s="33">
        <v>50559</v>
      </c>
      <c r="K17" s="33">
        <v>12390</v>
      </c>
      <c r="L17" s="33">
        <v>10713</v>
      </c>
      <c r="M17" s="33">
        <v>9090</v>
      </c>
      <c r="N17" s="33">
        <v>9779</v>
      </c>
      <c r="O17" s="33">
        <v>8467</v>
      </c>
      <c r="P17" s="33">
        <v>120</v>
      </c>
      <c r="Q17" s="17"/>
      <c r="R17" s="18">
        <v>12.4213075060532</v>
      </c>
      <c r="S17" s="18">
        <v>12.368150844768</v>
      </c>
      <c r="T17" s="18">
        <v>10.9900990099009</v>
      </c>
      <c r="U17" s="18">
        <v>10.563452295735701</v>
      </c>
      <c r="V17" s="18">
        <v>9.3421518837840996</v>
      </c>
    </row>
    <row r="18" spans="1:23" s="9" customFormat="1" ht="12.75" customHeight="1" x14ac:dyDescent="0.2">
      <c r="A18" s="9" t="s">
        <v>876</v>
      </c>
      <c r="B18" s="33">
        <v>5247</v>
      </c>
      <c r="C18" s="33">
        <v>1406</v>
      </c>
      <c r="D18" s="33">
        <v>1158</v>
      </c>
      <c r="E18" s="33">
        <v>913</v>
      </c>
      <c r="F18" s="33">
        <v>983</v>
      </c>
      <c r="G18" s="33">
        <v>770</v>
      </c>
      <c r="H18" s="33">
        <v>17</v>
      </c>
      <c r="I18" s="17"/>
      <c r="J18" s="33">
        <v>48648</v>
      </c>
      <c r="K18" s="33">
        <v>11890</v>
      </c>
      <c r="L18" s="33">
        <v>10410</v>
      </c>
      <c r="M18" s="33">
        <v>8857</v>
      </c>
      <c r="N18" s="33">
        <v>9325</v>
      </c>
      <c r="O18" s="33">
        <v>8056</v>
      </c>
      <c r="P18" s="33">
        <v>110</v>
      </c>
      <c r="Q18" s="17"/>
      <c r="R18" s="18">
        <v>11.8250630782169</v>
      </c>
      <c r="S18" s="18">
        <v>11.1239193083573</v>
      </c>
      <c r="T18" s="18">
        <v>10.3082307779157</v>
      </c>
      <c r="U18" s="18">
        <v>10.541554959785501</v>
      </c>
      <c r="V18" s="18">
        <v>9.5580933465739797</v>
      </c>
    </row>
    <row r="19" spans="1:23" s="9" customFormat="1" ht="12.75" customHeight="1" x14ac:dyDescent="0.2">
      <c r="A19" s="9" t="s">
        <v>877</v>
      </c>
      <c r="B19" s="33">
        <v>4370</v>
      </c>
      <c r="C19" s="33">
        <v>1320</v>
      </c>
      <c r="D19" s="33">
        <v>926</v>
      </c>
      <c r="E19" s="33">
        <v>715</v>
      </c>
      <c r="F19" s="33">
        <v>781</v>
      </c>
      <c r="G19" s="33">
        <v>611</v>
      </c>
      <c r="H19" s="33">
        <v>17</v>
      </c>
      <c r="I19" s="17"/>
      <c r="J19" s="33">
        <v>46188</v>
      </c>
      <c r="K19" s="33">
        <v>11185</v>
      </c>
      <c r="L19" s="33">
        <v>9522</v>
      </c>
      <c r="M19" s="33">
        <v>8309</v>
      </c>
      <c r="N19" s="33">
        <v>9295</v>
      </c>
      <c r="O19" s="33">
        <v>7783</v>
      </c>
      <c r="P19" s="33">
        <v>94</v>
      </c>
      <c r="Q19" s="17"/>
      <c r="R19" s="18">
        <v>11.801519892713401</v>
      </c>
      <c r="S19" s="18">
        <v>9.7248477210670004</v>
      </c>
      <c r="T19" s="18">
        <v>8.6051269707546005</v>
      </c>
      <c r="U19" s="18">
        <v>8.4023668639053195</v>
      </c>
      <c r="V19" s="18">
        <v>7.8504432738018703</v>
      </c>
    </row>
    <row r="20" spans="1:23" s="9" customFormat="1" ht="12.75" customHeight="1" x14ac:dyDescent="0.2">
      <c r="A20" s="9" t="s">
        <v>878</v>
      </c>
      <c r="B20" s="33">
        <v>4429</v>
      </c>
      <c r="C20" s="33">
        <v>1194</v>
      </c>
      <c r="D20" s="33">
        <v>1027</v>
      </c>
      <c r="E20" s="33">
        <v>731</v>
      </c>
      <c r="F20" s="33">
        <v>796</v>
      </c>
      <c r="G20" s="33">
        <v>665</v>
      </c>
      <c r="H20" s="33">
        <v>16</v>
      </c>
      <c r="I20" s="17"/>
      <c r="J20" s="33">
        <v>47571</v>
      </c>
      <c r="K20" s="33">
        <v>11117</v>
      </c>
      <c r="L20" s="33">
        <v>9896</v>
      </c>
      <c r="M20" s="33">
        <v>8691</v>
      </c>
      <c r="N20" s="33">
        <v>9624</v>
      </c>
      <c r="O20" s="33">
        <v>8156</v>
      </c>
      <c r="P20" s="33">
        <v>87</v>
      </c>
      <c r="Q20" s="17"/>
      <c r="R20" s="18">
        <v>10.7403076369524</v>
      </c>
      <c r="S20" s="18">
        <v>10.3779304769603</v>
      </c>
      <c r="T20" s="18">
        <v>8.4109998849384393</v>
      </c>
      <c r="U20" s="18">
        <v>8.2709891936824604</v>
      </c>
      <c r="V20" s="18">
        <v>8.1535066208925908</v>
      </c>
    </row>
    <row r="21" spans="1:23" s="9" customFormat="1" ht="12.75" customHeight="1" x14ac:dyDescent="0.2">
      <c r="A21" s="9" t="s">
        <v>879</v>
      </c>
      <c r="B21" s="33">
        <v>4146</v>
      </c>
      <c r="C21" s="33">
        <v>1210</v>
      </c>
      <c r="D21" s="33">
        <v>941</v>
      </c>
      <c r="E21" s="33">
        <v>658</v>
      </c>
      <c r="F21" s="33">
        <v>735</v>
      </c>
      <c r="G21" s="33">
        <v>583</v>
      </c>
      <c r="H21" s="33">
        <v>19</v>
      </c>
      <c r="I21" s="17"/>
      <c r="J21" s="33">
        <v>45217</v>
      </c>
      <c r="K21" s="33">
        <v>10931</v>
      </c>
      <c r="L21" s="33">
        <v>9277</v>
      </c>
      <c r="M21" s="33">
        <v>8259</v>
      </c>
      <c r="N21" s="33">
        <v>9209</v>
      </c>
      <c r="O21" s="33">
        <v>7442</v>
      </c>
      <c r="P21" s="33">
        <v>99</v>
      </c>
      <c r="Q21" s="17"/>
      <c r="R21" s="18">
        <v>11.0694355502698</v>
      </c>
      <c r="S21" s="18">
        <v>10.143365312062</v>
      </c>
      <c r="T21" s="18">
        <v>7.9670662307785403</v>
      </c>
      <c r="U21" s="18">
        <v>7.9813226191768898</v>
      </c>
      <c r="V21" s="18">
        <v>7.8339156140822297</v>
      </c>
    </row>
    <row r="22" spans="1:23" s="9" customFormat="1" ht="12.75" customHeight="1" x14ac:dyDescent="0.2">
      <c r="A22" s="9" t="s">
        <v>896</v>
      </c>
      <c r="B22" s="33">
        <v>4554</v>
      </c>
      <c r="C22" s="33">
        <v>1342</v>
      </c>
      <c r="D22" s="33">
        <v>1053</v>
      </c>
      <c r="E22" s="33">
        <v>738</v>
      </c>
      <c r="F22" s="33">
        <v>785</v>
      </c>
      <c r="G22" s="33">
        <v>613</v>
      </c>
      <c r="H22" s="33">
        <v>23</v>
      </c>
      <c r="I22" s="17"/>
      <c r="J22" s="33">
        <v>44835</v>
      </c>
      <c r="K22" s="33">
        <v>10913</v>
      </c>
      <c r="L22" s="33">
        <v>9194</v>
      </c>
      <c r="M22" s="33">
        <v>8235</v>
      </c>
      <c r="N22" s="33">
        <v>9088</v>
      </c>
      <c r="O22" s="33">
        <v>7324</v>
      </c>
      <c r="P22" s="33">
        <v>81</v>
      </c>
      <c r="Q22" s="17"/>
      <c r="R22" s="18">
        <v>12.297260148446799</v>
      </c>
      <c r="S22" s="18">
        <v>11.453121601044099</v>
      </c>
      <c r="T22" s="18">
        <v>8.9617486338797807</v>
      </c>
      <c r="U22" s="18">
        <v>8.6377640845070403</v>
      </c>
      <c r="V22" s="18">
        <v>8.3697433096668394</v>
      </c>
    </row>
    <row r="23" spans="1:23" s="9" customFormat="1" ht="12.75" customHeight="1" x14ac:dyDescent="0.2">
      <c r="A23" s="21"/>
      <c r="B23" s="34"/>
      <c r="C23" s="34"/>
      <c r="D23" s="34"/>
      <c r="E23" s="34"/>
      <c r="F23" s="34"/>
      <c r="G23" s="34"/>
      <c r="H23" s="34"/>
      <c r="I23" s="17"/>
      <c r="J23" s="34"/>
      <c r="K23" s="34"/>
      <c r="L23" s="34"/>
      <c r="M23" s="34"/>
      <c r="N23" s="34"/>
      <c r="O23" s="34"/>
      <c r="P23" s="34"/>
      <c r="Q23" s="17"/>
      <c r="R23" s="35"/>
      <c r="S23" s="35"/>
      <c r="T23" s="35"/>
      <c r="U23" s="35"/>
      <c r="V23" s="35"/>
    </row>
    <row r="24" spans="1:23" ht="14.25" customHeight="1" x14ac:dyDescent="0.2">
      <c r="A24" s="24" t="s">
        <v>897</v>
      </c>
      <c r="B24" s="28"/>
      <c r="C24" s="28"/>
      <c r="D24" s="28"/>
      <c r="E24" s="28"/>
      <c r="F24" s="28"/>
      <c r="G24" s="28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7"/>
      <c r="S24" s="7"/>
      <c r="T24" s="7"/>
      <c r="U24" s="7"/>
      <c r="V24" s="7"/>
    </row>
    <row r="25" spans="1:23" ht="14.25" customHeight="1" x14ac:dyDescent="0.2">
      <c r="A25" s="24" t="s">
        <v>64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4.25" customHeight="1" x14ac:dyDescent="0.2">
      <c r="A26" s="24" t="s">
        <v>950</v>
      </c>
      <c r="B26" s="3"/>
      <c r="C26" s="3"/>
      <c r="D26" s="3"/>
      <c r="E26" s="3"/>
      <c r="F26" s="3"/>
      <c r="G26" s="3"/>
      <c r="H26" s="3"/>
      <c r="I26" s="6"/>
      <c r="J26" s="6"/>
      <c r="K26" s="6"/>
      <c r="L26" s="6"/>
      <c r="M26" s="6"/>
      <c r="N26" s="6"/>
      <c r="O26" s="6"/>
      <c r="P26" s="6"/>
      <c r="Q26" s="6"/>
      <c r="R26" s="4"/>
      <c r="S26" s="4"/>
      <c r="T26" s="4"/>
      <c r="U26" s="4"/>
      <c r="V26" s="4"/>
    </row>
    <row r="27" spans="1:23" ht="14.25" customHeight="1" x14ac:dyDescent="0.2">
      <c r="A27" s="24" t="s">
        <v>65</v>
      </c>
      <c r="B27" s="3"/>
      <c r="C27" s="3"/>
      <c r="D27" s="3"/>
      <c r="E27" s="3"/>
      <c r="F27" s="3"/>
      <c r="G27" s="3"/>
      <c r="H27" s="3"/>
      <c r="I27" s="6"/>
      <c r="J27" s="6"/>
      <c r="K27" s="6"/>
      <c r="L27" s="6"/>
      <c r="M27" s="6"/>
      <c r="N27" s="6"/>
      <c r="O27" s="6"/>
      <c r="P27" s="6"/>
      <c r="Q27" s="6"/>
      <c r="R27" s="4"/>
      <c r="S27" s="4"/>
      <c r="T27" s="4"/>
      <c r="U27" s="4"/>
      <c r="V27" s="4"/>
    </row>
    <row r="28" spans="1:23" ht="14.25" customHeight="1" x14ac:dyDescent="0.2">
      <c r="A28" s="3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6"/>
      <c r="P28" s="6"/>
      <c r="Q28" s="6"/>
      <c r="R28" s="4"/>
      <c r="S28" s="4"/>
      <c r="T28" s="4"/>
      <c r="U28" s="4"/>
      <c r="V28" s="4"/>
    </row>
    <row r="29" spans="1:23" ht="14.25" customHeight="1" x14ac:dyDescent="0.2">
      <c r="A29" s="24" t="s">
        <v>948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6"/>
      <c r="P29" s="6"/>
      <c r="Q29" s="6"/>
      <c r="R29" s="4"/>
      <c r="S29" s="4"/>
      <c r="T29" s="4"/>
      <c r="U29" s="4"/>
      <c r="V29" s="4"/>
    </row>
    <row r="30" spans="1:23" ht="14.25" customHeight="1" x14ac:dyDescent="0.2">
      <c r="A30" s="25" t="s">
        <v>61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6"/>
      <c r="P30" s="6"/>
      <c r="Q30" s="6"/>
      <c r="R30" s="4"/>
      <c r="S30" s="4"/>
      <c r="T30" s="4"/>
      <c r="U30" s="4"/>
      <c r="V30" s="4"/>
    </row>
    <row r="31" spans="1:23" ht="14.25" customHeight="1" x14ac:dyDescent="0.2">
      <c r="A31" s="79" t="s">
        <v>892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6"/>
      <c r="P31" s="6"/>
      <c r="Q31" s="6"/>
      <c r="R31" s="4"/>
      <c r="S31" s="4"/>
      <c r="T31" s="4"/>
      <c r="U31" s="4"/>
      <c r="V31" s="4"/>
    </row>
    <row r="32" spans="1:23" ht="14.25" customHeight="1" x14ac:dyDescent="0.2">
      <c r="A32" s="79" t="s">
        <v>893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6"/>
      <c r="P32" s="6"/>
      <c r="Q32" s="6"/>
      <c r="R32" s="4"/>
      <c r="S32" s="4"/>
      <c r="T32" s="4"/>
      <c r="U32" s="4"/>
      <c r="V32" s="4"/>
    </row>
    <row r="33" spans="1:22" ht="14.25" customHeight="1" x14ac:dyDescent="0.2">
      <c r="A33" s="25" t="s">
        <v>894</v>
      </c>
      <c r="B33" s="3"/>
      <c r="C33" s="3"/>
      <c r="D33" s="3"/>
      <c r="E33" s="3"/>
      <c r="F33" s="3"/>
      <c r="G33" s="3"/>
      <c r="H33" s="3"/>
      <c r="I33" s="6"/>
      <c r="J33" s="6"/>
      <c r="K33" s="6"/>
      <c r="L33" s="6"/>
      <c r="M33" s="6"/>
      <c r="N33" s="6"/>
      <c r="O33" s="6"/>
      <c r="P33" s="6"/>
      <c r="Q33" s="6"/>
      <c r="R33" s="4"/>
      <c r="S33" s="4"/>
      <c r="T33" s="4"/>
      <c r="U33" s="4"/>
      <c r="V33" s="4"/>
    </row>
    <row r="34" spans="1:22" ht="14.25" customHeight="1" x14ac:dyDescent="0.2">
      <c r="A34" s="25" t="s">
        <v>895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6"/>
      <c r="P34" s="6"/>
      <c r="Q34" s="6"/>
      <c r="R34" s="4"/>
      <c r="S34" s="4"/>
      <c r="T34" s="4"/>
      <c r="U34" s="4"/>
      <c r="V34" s="4"/>
    </row>
    <row r="35" spans="1:22" ht="15" customHeight="1" x14ac:dyDescent="0.2">
      <c r="A35" s="25" t="s">
        <v>19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22" ht="15" customHeight="1" x14ac:dyDescent="0.2">
      <c r="A36" s="28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22" ht="15" customHeight="1" x14ac:dyDescent="0.2">
      <c r="A37" s="28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22" ht="15" customHeight="1" x14ac:dyDescent="0.2">
      <c r="A38" s="28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1:22" ht="15" customHeight="1" x14ac:dyDescent="0.2">
      <c r="A39" s="28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22" ht="15" customHeight="1" x14ac:dyDescent="0.2">
      <c r="A40" s="28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1:22" ht="15" customHeight="1" x14ac:dyDescent="0.2">
      <c r="A41" s="28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22" ht="15" customHeight="1" x14ac:dyDescent="0.2">
      <c r="A42" s="28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22" ht="15" customHeight="1" x14ac:dyDescent="0.2">
      <c r="A43" s="28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22" ht="15" customHeight="1" x14ac:dyDescent="0.2">
      <c r="A44" s="28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22" ht="15" customHeight="1" x14ac:dyDescent="0.2">
      <c r="A45" s="28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22" ht="15" customHeight="1" x14ac:dyDescent="0.2"/>
    <row r="47" spans="1:22" ht="15" customHeight="1" x14ac:dyDescent="0.2"/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6420-E0CE-4EA1-B064-E13A25A9EA0D}">
  <dimension ref="A1:U35"/>
  <sheetViews>
    <sheetView topLeftCell="B1" zoomScale="95" zoomScaleNormal="95" workbookViewId="0">
      <selection activeCell="B3" sqref="B3"/>
    </sheetView>
  </sheetViews>
  <sheetFormatPr defaultColWidth="9.140625" defaultRowHeight="14.25" x14ac:dyDescent="0.2"/>
  <cols>
    <col min="1" max="1" width="9.140625" style="37" hidden="1" customWidth="1"/>
    <col min="2" max="2" width="23.7109375" style="37" customWidth="1"/>
    <col min="3" max="4" width="9.7109375" style="37" customWidth="1"/>
    <col min="5" max="5" width="12.7109375" style="37" customWidth="1"/>
    <col min="6" max="6" width="9.7109375" style="37" customWidth="1"/>
    <col min="7" max="8" width="11.7109375" style="37" customWidth="1"/>
    <col min="9" max="9" width="9.7109375" style="37" customWidth="1"/>
    <col min="10" max="10" width="2.7109375" style="37" customWidth="1"/>
    <col min="11" max="11" width="9.7109375" style="37" customWidth="1"/>
    <col min="12" max="12" width="12.7109375" style="37" customWidth="1"/>
    <col min="13" max="13" width="9.7109375" style="37" customWidth="1"/>
    <col min="14" max="15" width="11.7109375" style="37" customWidth="1"/>
    <col min="16" max="16" width="9.7109375" style="37" customWidth="1"/>
    <col min="17" max="17" width="9.5703125" style="37" customWidth="1"/>
    <col min="18" max="18" width="10.140625" style="37" customWidth="1"/>
    <col min="19" max="16384" width="9.140625" style="37"/>
  </cols>
  <sheetData>
    <row r="1" spans="1:21" ht="15" customHeight="1" x14ac:dyDescent="0.25">
      <c r="B1" s="38" t="s">
        <v>946</v>
      </c>
    </row>
    <row r="2" spans="1:21" ht="15" customHeight="1" x14ac:dyDescent="0.25">
      <c r="B2" s="38" t="s">
        <v>63</v>
      </c>
    </row>
    <row r="3" spans="1:21" s="42" customFormat="1" ht="12.75" customHeight="1" x14ac:dyDescent="0.2">
      <c r="B3" s="43"/>
    </row>
    <row r="4" spans="1:21" s="42" customFormat="1" ht="12.75" customHeight="1" x14ac:dyDescent="0.2">
      <c r="B4" s="44" t="s">
        <v>95</v>
      </c>
    </row>
    <row r="5" spans="1:21" s="42" customFormat="1" ht="12.75" customHeight="1" x14ac:dyDescent="0.2">
      <c r="B5" s="43" t="s">
        <v>60</v>
      </c>
      <c r="C5" s="43" t="s">
        <v>62</v>
      </c>
      <c r="K5" s="43" t="s">
        <v>12</v>
      </c>
    </row>
    <row r="6" spans="1:21" s="42" customFormat="1" ht="42" customHeight="1" x14ac:dyDescent="0.2">
      <c r="B6" s="45" t="s">
        <v>60</v>
      </c>
      <c r="C6" s="12" t="s">
        <v>13</v>
      </c>
      <c r="D6" s="46" t="s">
        <v>58</v>
      </c>
      <c r="E6" s="46" t="s">
        <v>59</v>
      </c>
      <c r="F6" s="46" t="s">
        <v>15</v>
      </c>
      <c r="G6" s="46" t="s">
        <v>14</v>
      </c>
      <c r="H6" s="47" t="s">
        <v>57</v>
      </c>
      <c r="I6" s="46" t="s">
        <v>22</v>
      </c>
      <c r="J6" s="48"/>
      <c r="K6" s="46" t="s">
        <v>58</v>
      </c>
      <c r="L6" s="46" t="s">
        <v>59</v>
      </c>
      <c r="M6" s="46" t="s">
        <v>15</v>
      </c>
      <c r="N6" s="46" t="s">
        <v>14</v>
      </c>
      <c r="O6" s="47" t="s">
        <v>57</v>
      </c>
      <c r="P6" s="49" t="s">
        <v>22</v>
      </c>
      <c r="Q6" s="15"/>
      <c r="R6" s="15"/>
    </row>
    <row r="7" spans="1:21" s="42" customFormat="1" ht="12.75" customHeight="1" x14ac:dyDescent="0.2">
      <c r="A7" s="5" t="s">
        <v>67</v>
      </c>
      <c r="B7" s="45" t="s">
        <v>1</v>
      </c>
      <c r="C7" s="40">
        <f>VLOOKUP(CONCATENATE(Lookup!$B$2,$A7), t9.3, 2,0)</f>
        <v>2820</v>
      </c>
      <c r="D7" s="40">
        <f>VLOOKUP(CONCATENATE(Lookup!$B$2,$A7), t9.3, 3,0)</f>
        <v>86</v>
      </c>
      <c r="E7" s="40">
        <f>VLOOKUP(CONCATENATE(Lookup!$B$2,$A7), t9.3, 4,0)</f>
        <v>128</v>
      </c>
      <c r="F7" s="40">
        <f>VLOOKUP(CONCATENATE(Lookup!$B$2,$A7), t9.3, 5,0)</f>
        <v>170</v>
      </c>
      <c r="G7" s="40">
        <f>VLOOKUP(CONCATENATE(Lookup!$B$2,$A7), t9.3, 6,0)</f>
        <v>19</v>
      </c>
      <c r="H7" s="40">
        <f>VLOOKUP(CONCATENATE(Lookup!$B$2,$A7), t9.3, 7,0)</f>
        <v>2</v>
      </c>
      <c r="I7" s="40">
        <f>VLOOKUP(CONCATENATE(Lookup!$B$2,$A7), t9.3,8,0)</f>
        <v>405</v>
      </c>
      <c r="J7" s="40" t="s">
        <v>60</v>
      </c>
      <c r="K7" s="50">
        <f>VLOOKUP(CONCATENATE(Lookup!$B$2,$A7), t9.3, 9,0)</f>
        <v>3.0496453900709199</v>
      </c>
      <c r="L7" s="50">
        <f>VLOOKUP(CONCATENATE(Lookup!$B$2,$A7), t9.3, 10,0)</f>
        <v>4.5390070921985801</v>
      </c>
      <c r="M7" s="50">
        <f>VLOOKUP(CONCATENATE(Lookup!$B$2,$A7), t9.3, 11,0)</f>
        <v>6.0283687943262398</v>
      </c>
      <c r="N7" s="50">
        <f>VLOOKUP(CONCATENATE(Lookup!$B$2,$A7), t9.3, 12,0)</f>
        <v>0.67375886524822604</v>
      </c>
      <c r="O7" s="50">
        <f>VLOOKUP(CONCATENATE(Lookup!$B$2,$A7), t9.3, 13,0)</f>
        <v>7.09219858156028E-2</v>
      </c>
      <c r="P7" s="50">
        <f>VLOOKUP(CONCATENATE(Lookup!$B$2,$A7), t9.3, 14,0)</f>
        <v>14.3617021276595</v>
      </c>
      <c r="Q7" s="51"/>
      <c r="R7" s="51"/>
      <c r="S7" s="52"/>
      <c r="T7" s="52"/>
      <c r="U7" s="52"/>
    </row>
    <row r="8" spans="1:21" s="42" customFormat="1" ht="12.75" customHeight="1" x14ac:dyDescent="0.2">
      <c r="A8" s="5" t="s">
        <v>68</v>
      </c>
      <c r="B8" s="45" t="s">
        <v>2</v>
      </c>
      <c r="C8" s="40">
        <f>VLOOKUP(CONCATENATE(Lookup!$B$2,$A8), t9.3, 2,0)</f>
        <v>587</v>
      </c>
      <c r="D8" s="40">
        <f>VLOOKUP(CONCATENATE(Lookup!$B$2,$A8), t9.3, 3,0)</f>
        <v>3</v>
      </c>
      <c r="E8" s="40" t="str">
        <f>VLOOKUP(CONCATENATE(Lookup!$B$2,$A8), t9.3, 4,0)</f>
        <v>-</v>
      </c>
      <c r="F8" s="40">
        <f>VLOOKUP(CONCATENATE(Lookup!$B$2,$A8), t9.3, 5,0)</f>
        <v>20</v>
      </c>
      <c r="G8" s="40" t="str">
        <f>VLOOKUP(CONCATENATE(Lookup!$B$2,$A8), t9.3, 6,0)</f>
        <v>-</v>
      </c>
      <c r="H8" s="40" t="str">
        <f>VLOOKUP(CONCATENATE(Lookup!$B$2,$A8), t9.3, 7,0)</f>
        <v>-</v>
      </c>
      <c r="I8" s="40">
        <f>VLOOKUP(CONCATENATE(Lookup!$B$2,$A8), t9.3,8,0)</f>
        <v>23</v>
      </c>
      <c r="J8" s="40" t="s">
        <v>60</v>
      </c>
      <c r="K8" s="50">
        <f>VLOOKUP(CONCATENATE(Lookup!$B$2,$A8), t9.3, 9,0)</f>
        <v>0.51107325383304902</v>
      </c>
      <c r="L8" s="50" t="str">
        <f>VLOOKUP(CONCATENATE(Lookup!$B$2,$A8), t9.3, 10,0)</f>
        <v>-</v>
      </c>
      <c r="M8" s="50">
        <f>VLOOKUP(CONCATENATE(Lookup!$B$2,$A8), t9.3, 11,0)</f>
        <v>3.40715502555366</v>
      </c>
      <c r="N8" s="50" t="str">
        <f>VLOOKUP(CONCATENATE(Lookup!$B$2,$A8), t9.3, 12,0)</f>
        <v>-</v>
      </c>
      <c r="O8" s="50" t="str">
        <f>VLOOKUP(CONCATENATE(Lookup!$B$2,$A8), t9.3, 13,0)</f>
        <v>-</v>
      </c>
      <c r="P8" s="50">
        <f>VLOOKUP(CONCATENATE(Lookup!$B$2,$A8), t9.3, 14,0)</f>
        <v>3.9182282793867098</v>
      </c>
      <c r="Q8" s="53"/>
      <c r="R8" s="53"/>
      <c r="S8" s="53"/>
      <c r="T8" s="53"/>
      <c r="U8" s="53"/>
    </row>
    <row r="9" spans="1:21" s="42" customFormat="1" ht="12.75" customHeight="1" x14ac:dyDescent="0.2">
      <c r="A9" s="5" t="s">
        <v>69</v>
      </c>
      <c r="B9" s="45" t="s">
        <v>3</v>
      </c>
      <c r="C9" s="40">
        <f>VLOOKUP(CONCATENATE(Lookup!$B$2,$A9), t9.3, 2,0)</f>
        <v>1099</v>
      </c>
      <c r="D9" s="40">
        <f>VLOOKUP(CONCATENATE(Lookup!$B$2,$A9), t9.3, 3,0)</f>
        <v>8</v>
      </c>
      <c r="E9" s="40">
        <f>VLOOKUP(CONCATENATE(Lookup!$B$2,$A9), t9.3, 4,0)</f>
        <v>1</v>
      </c>
      <c r="F9" s="40">
        <f>VLOOKUP(CONCATENATE(Lookup!$B$2,$A9), t9.3, 5,0)</f>
        <v>4</v>
      </c>
      <c r="G9" s="40" t="str">
        <f>VLOOKUP(CONCATENATE(Lookup!$B$2,$A9), t9.3, 6,0)</f>
        <v>-</v>
      </c>
      <c r="H9" s="40">
        <f>VLOOKUP(CONCATENATE(Lookup!$B$2,$A9), t9.3, 7,0)</f>
        <v>91</v>
      </c>
      <c r="I9" s="40">
        <f>VLOOKUP(CONCATENATE(Lookup!$B$2,$A9), t9.3,8,0)</f>
        <v>104</v>
      </c>
      <c r="J9" s="40" t="s">
        <v>60</v>
      </c>
      <c r="K9" s="50">
        <f>VLOOKUP(CONCATENATE(Lookup!$B$2,$A9), t9.3, 9,0)</f>
        <v>0.72793448589626897</v>
      </c>
      <c r="L9" s="50">
        <f>VLOOKUP(CONCATENATE(Lookup!$B$2,$A9), t9.3, 10,0)</f>
        <v>9.0991810737033593E-2</v>
      </c>
      <c r="M9" s="50">
        <f>VLOOKUP(CONCATENATE(Lookup!$B$2,$A9), t9.3, 11,0)</f>
        <v>0.36396724294813398</v>
      </c>
      <c r="N9" s="50" t="str">
        <f>VLOOKUP(CONCATENATE(Lookup!$B$2,$A9), t9.3, 12,0)</f>
        <v>-</v>
      </c>
      <c r="O9" s="50">
        <f>VLOOKUP(CONCATENATE(Lookup!$B$2,$A9), t9.3, 13,0)</f>
        <v>8.2802547770700592</v>
      </c>
      <c r="P9" s="50">
        <f>VLOOKUP(CONCATENATE(Lookup!$B$2,$A9), t9.3, 14,0)</f>
        <v>9.4631483166515</v>
      </c>
      <c r="Q9" s="54"/>
      <c r="R9" s="51"/>
      <c r="S9" s="52"/>
      <c r="T9" s="52"/>
      <c r="U9" s="52"/>
    </row>
    <row r="10" spans="1:21" s="42" customFormat="1" ht="12.75" customHeight="1" x14ac:dyDescent="0.2">
      <c r="A10" s="5" t="s">
        <v>70</v>
      </c>
      <c r="B10" s="45" t="s">
        <v>4</v>
      </c>
      <c r="C10" s="40">
        <f>VLOOKUP(CONCATENATE(Lookup!$B$2,$A10), t9.3, 2,0)</f>
        <v>2903</v>
      </c>
      <c r="D10" s="40">
        <f>VLOOKUP(CONCATENATE(Lookup!$B$2,$A10), t9.3, 3,0)</f>
        <v>14</v>
      </c>
      <c r="E10" s="40">
        <f>VLOOKUP(CONCATENATE(Lookup!$B$2,$A10), t9.3, 4,0)</f>
        <v>11</v>
      </c>
      <c r="F10" s="40">
        <f>VLOOKUP(CONCATENATE(Lookup!$B$2,$A10), t9.3, 5,0)</f>
        <v>348</v>
      </c>
      <c r="G10" s="40">
        <f>VLOOKUP(CONCATENATE(Lookup!$B$2,$A10), t9.3, 6,0)</f>
        <v>1</v>
      </c>
      <c r="H10" s="40" t="str">
        <f>VLOOKUP(CONCATENATE(Lookup!$B$2,$A10), t9.3, 7,0)</f>
        <v>-</v>
      </c>
      <c r="I10" s="40">
        <f>VLOOKUP(CONCATENATE(Lookup!$B$2,$A10), t9.3,8,0)</f>
        <v>374</v>
      </c>
      <c r="J10" s="40" t="s">
        <v>60</v>
      </c>
      <c r="K10" s="50">
        <f>VLOOKUP(CONCATENATE(Lookup!$B$2,$A10), t9.3, 9,0)</f>
        <v>0.48225973131243499</v>
      </c>
      <c r="L10" s="50">
        <f>VLOOKUP(CONCATENATE(Lookup!$B$2,$A10), t9.3, 10,0)</f>
        <v>0.37891836031691301</v>
      </c>
      <c r="M10" s="50">
        <f>VLOOKUP(CONCATENATE(Lookup!$B$2,$A10), t9.3, 11,0)</f>
        <v>11.9875990354805</v>
      </c>
      <c r="N10" s="50">
        <f>VLOOKUP(CONCATENATE(Lookup!$B$2,$A10), t9.3, 12,0)</f>
        <v>3.4447123665173898E-2</v>
      </c>
      <c r="O10" s="50" t="str">
        <f>VLOOKUP(CONCATENATE(Lookup!$B$2,$A10), t9.3, 13,0)</f>
        <v>-</v>
      </c>
      <c r="P10" s="50">
        <f>VLOOKUP(CONCATENATE(Lookup!$B$2,$A10), t9.3, 14,0)</f>
        <v>12.883224250774999</v>
      </c>
      <c r="Q10" s="51"/>
      <c r="R10" s="51"/>
      <c r="S10" s="52"/>
      <c r="T10" s="52"/>
      <c r="U10" s="52"/>
    </row>
    <row r="11" spans="1:21" s="42" customFormat="1" ht="12.75" customHeight="1" x14ac:dyDescent="0.2">
      <c r="A11" s="5" t="s">
        <v>71</v>
      </c>
      <c r="B11" s="45" t="s">
        <v>5</v>
      </c>
      <c r="C11" s="40">
        <f>VLOOKUP(CONCATENATE(Lookup!$B$2,$A11), t9.3, 2,0)</f>
        <v>2368</v>
      </c>
      <c r="D11" s="40">
        <f>VLOOKUP(CONCATENATE(Lookup!$B$2,$A11), t9.3, 3,0)</f>
        <v>38</v>
      </c>
      <c r="E11" s="40">
        <f>VLOOKUP(CONCATENATE(Lookup!$B$2,$A11), t9.3, 4,0)</f>
        <v>81</v>
      </c>
      <c r="F11" s="40">
        <f>VLOOKUP(CONCATENATE(Lookup!$B$2,$A11), t9.3, 5,0)</f>
        <v>60</v>
      </c>
      <c r="G11" s="40" t="str">
        <f>VLOOKUP(CONCATENATE(Lookup!$B$2,$A11), t9.3, 6,0)</f>
        <v>-</v>
      </c>
      <c r="H11" s="40" t="str">
        <f>VLOOKUP(CONCATENATE(Lookup!$B$2,$A11), t9.3, 7,0)</f>
        <v>-</v>
      </c>
      <c r="I11" s="40">
        <f>VLOOKUP(CONCATENATE(Lookup!$B$2,$A11), t9.3,8,0)</f>
        <v>179</v>
      </c>
      <c r="J11" s="40" t="s">
        <v>60</v>
      </c>
      <c r="K11" s="50">
        <f>VLOOKUP(CONCATENATE(Lookup!$B$2,$A11), t9.3, 9,0)</f>
        <v>1.6047297297297201</v>
      </c>
      <c r="L11" s="50">
        <f>VLOOKUP(CONCATENATE(Lookup!$B$2,$A11), t9.3, 10,0)</f>
        <v>3.4206081081080999</v>
      </c>
      <c r="M11" s="50">
        <f>VLOOKUP(CONCATENATE(Lookup!$B$2,$A11), t9.3, 11,0)</f>
        <v>2.5337837837837802</v>
      </c>
      <c r="N11" s="50" t="str">
        <f>VLOOKUP(CONCATENATE(Lookup!$B$2,$A11), t9.3, 12,0)</f>
        <v>-</v>
      </c>
      <c r="O11" s="50" t="str">
        <f>VLOOKUP(CONCATENATE(Lookup!$B$2,$A11), t9.3, 13,0)</f>
        <v>-</v>
      </c>
      <c r="P11" s="50">
        <f>VLOOKUP(CONCATENATE(Lookup!$B$2,$A11), t9.3, 14,0)</f>
        <v>7.5591216216216202</v>
      </c>
      <c r="Q11" s="51"/>
      <c r="R11" s="51"/>
      <c r="S11" s="52"/>
      <c r="T11" s="52"/>
      <c r="U11" s="52"/>
    </row>
    <row r="12" spans="1:21" s="42" customFormat="1" ht="12.75" customHeight="1" x14ac:dyDescent="0.2">
      <c r="A12" s="5" t="s">
        <v>72</v>
      </c>
      <c r="B12" s="45" t="s">
        <v>6</v>
      </c>
      <c r="C12" s="40">
        <f>VLOOKUP(CONCATENATE(Lookup!$B$2,$A12), t9.3, 2,0)</f>
        <v>4586</v>
      </c>
      <c r="D12" s="40">
        <f>VLOOKUP(CONCATENATE(Lookup!$B$2,$A12), t9.3, 3,0)</f>
        <v>27</v>
      </c>
      <c r="E12" s="40">
        <f>VLOOKUP(CONCATENATE(Lookup!$B$2,$A12), t9.3, 4,0)</f>
        <v>54</v>
      </c>
      <c r="F12" s="40">
        <f>VLOOKUP(CONCATENATE(Lookup!$B$2,$A12), t9.3, 5,0)</f>
        <v>24</v>
      </c>
      <c r="G12" s="40" t="str">
        <f>VLOOKUP(CONCATENATE(Lookup!$B$2,$A12), t9.3, 6,0)</f>
        <v>-</v>
      </c>
      <c r="H12" s="40" t="str">
        <f>VLOOKUP(CONCATENATE(Lookup!$B$2,$A12), t9.3, 7,0)</f>
        <v>-</v>
      </c>
      <c r="I12" s="40">
        <f>VLOOKUP(CONCATENATE(Lookup!$B$2,$A12), t9.3,8,0)</f>
        <v>105</v>
      </c>
      <c r="J12" s="40" t="s">
        <v>60</v>
      </c>
      <c r="K12" s="50">
        <f>VLOOKUP(CONCATENATE(Lookup!$B$2,$A12), t9.3, 9,0)</f>
        <v>0.58874836458787605</v>
      </c>
      <c r="L12" s="50">
        <f>VLOOKUP(CONCATENATE(Lookup!$B$2,$A12), t9.3, 10,0)</f>
        <v>1.1774967291757501</v>
      </c>
      <c r="M12" s="50">
        <f>VLOOKUP(CONCATENATE(Lookup!$B$2,$A12), t9.3, 11,0)</f>
        <v>0.52333187963366701</v>
      </c>
      <c r="N12" s="50" t="str">
        <f>VLOOKUP(CONCATENATE(Lookup!$B$2,$A12), t9.3, 12,0)</f>
        <v>-</v>
      </c>
      <c r="O12" s="50" t="str">
        <f>VLOOKUP(CONCATENATE(Lookup!$B$2,$A12), t9.3, 13,0)</f>
        <v>-</v>
      </c>
      <c r="P12" s="50">
        <f>VLOOKUP(CONCATENATE(Lookup!$B$2,$A12), t9.3, 14,0)</f>
        <v>2.2895769733972902</v>
      </c>
      <c r="Q12" s="51"/>
      <c r="R12" s="51"/>
      <c r="S12" s="52"/>
      <c r="T12" s="52"/>
      <c r="U12" s="52"/>
    </row>
    <row r="13" spans="1:21" s="42" customFormat="1" ht="12.75" customHeight="1" x14ac:dyDescent="0.2">
      <c r="A13" s="5" t="s">
        <v>73</v>
      </c>
      <c r="B13" s="45" t="s">
        <v>7</v>
      </c>
      <c r="C13" s="40">
        <f>VLOOKUP(CONCATENATE(Lookup!$B$2,$A13), t9.3, 2,0)</f>
        <v>10991</v>
      </c>
      <c r="D13" s="40">
        <f>VLOOKUP(CONCATENATE(Lookup!$B$2,$A13), t9.3, 3,0)</f>
        <v>297</v>
      </c>
      <c r="E13" s="40">
        <f>VLOOKUP(CONCATENATE(Lookup!$B$2,$A13), t9.3, 4,0)</f>
        <v>469</v>
      </c>
      <c r="F13" s="40">
        <f>VLOOKUP(CONCATENATE(Lookup!$B$2,$A13), t9.3, 5,0)</f>
        <v>406</v>
      </c>
      <c r="G13" s="40" t="str">
        <f>VLOOKUP(CONCATENATE(Lookup!$B$2,$A13), t9.3, 6,0)</f>
        <v>-</v>
      </c>
      <c r="H13" s="40" t="str">
        <f>VLOOKUP(CONCATENATE(Lookup!$B$2,$A13), t9.3, 7,0)</f>
        <v>-</v>
      </c>
      <c r="I13" s="40">
        <f>VLOOKUP(CONCATENATE(Lookup!$B$2,$A13), t9.3,8,0)</f>
        <v>1172</v>
      </c>
      <c r="J13" s="40" t="s">
        <v>60</v>
      </c>
      <c r="K13" s="50">
        <f>VLOOKUP(CONCATENATE(Lookup!$B$2,$A13), t9.3, 9,0)</f>
        <v>2.7022108998271301</v>
      </c>
      <c r="L13" s="50">
        <f>VLOOKUP(CONCATENATE(Lookup!$B$2,$A13), t9.3, 10,0)</f>
        <v>4.2671276498953601</v>
      </c>
      <c r="M13" s="50">
        <f>VLOOKUP(CONCATENATE(Lookup!$B$2,$A13), t9.3, 11,0)</f>
        <v>3.69393139841688</v>
      </c>
      <c r="N13" s="50" t="str">
        <f>VLOOKUP(CONCATENATE(Lookup!$B$2,$A13), t9.3, 12,0)</f>
        <v>-</v>
      </c>
      <c r="O13" s="50" t="str">
        <f>VLOOKUP(CONCATENATE(Lookup!$B$2,$A13), t9.3, 13,0)</f>
        <v>-</v>
      </c>
      <c r="P13" s="50">
        <f>VLOOKUP(CONCATENATE(Lookup!$B$2,$A13), t9.3, 14,0)</f>
        <v>10.6632699481393</v>
      </c>
      <c r="Q13" s="51"/>
      <c r="R13" s="51"/>
      <c r="S13" s="52"/>
      <c r="T13" s="52"/>
      <c r="U13" s="52"/>
    </row>
    <row r="14" spans="1:21" s="42" customFormat="1" ht="12.75" customHeight="1" x14ac:dyDescent="0.2">
      <c r="A14" s="5" t="s">
        <v>74</v>
      </c>
      <c r="B14" s="45" t="s">
        <v>8</v>
      </c>
      <c r="C14" s="40">
        <f>VLOOKUP(CONCATENATE(Lookup!$B$2,$A14), t9.3, 2,0)</f>
        <v>2340</v>
      </c>
      <c r="D14" s="40">
        <f>VLOOKUP(CONCATENATE(Lookup!$B$2,$A14), t9.3, 3,0)</f>
        <v>28</v>
      </c>
      <c r="E14" s="40">
        <f>VLOOKUP(CONCATENATE(Lookup!$B$2,$A14), t9.3, 4,0)</f>
        <v>38</v>
      </c>
      <c r="F14" s="40">
        <f>VLOOKUP(CONCATENATE(Lookup!$B$2,$A14), t9.3, 5,0)</f>
        <v>20</v>
      </c>
      <c r="G14" s="40" t="str">
        <f>VLOOKUP(CONCATENATE(Lookup!$B$2,$A14), t9.3, 6,0)</f>
        <v>-</v>
      </c>
      <c r="H14" s="40">
        <f>VLOOKUP(CONCATENATE(Lookup!$B$2,$A14), t9.3, 7,0)</f>
        <v>1</v>
      </c>
      <c r="I14" s="40">
        <f>VLOOKUP(CONCATENATE(Lookup!$B$2,$A14), t9.3,8,0)</f>
        <v>87</v>
      </c>
      <c r="J14" s="40" t="s">
        <v>60</v>
      </c>
      <c r="K14" s="50">
        <f>VLOOKUP(CONCATENATE(Lookup!$B$2,$A14), t9.3, 9,0)</f>
        <v>1.1965811965811901</v>
      </c>
      <c r="L14" s="50">
        <f>VLOOKUP(CONCATENATE(Lookup!$B$2,$A14), t9.3, 10,0)</f>
        <v>1.6239316239316199</v>
      </c>
      <c r="M14" s="50">
        <f>VLOOKUP(CONCATENATE(Lookup!$B$2,$A14), t9.3, 11,0)</f>
        <v>0.854700854700854</v>
      </c>
      <c r="N14" s="50" t="str">
        <f>VLOOKUP(CONCATENATE(Lookup!$B$2,$A14), t9.3, 12,0)</f>
        <v>-</v>
      </c>
      <c r="O14" s="50">
        <f>VLOOKUP(CONCATENATE(Lookup!$B$2,$A14), t9.3, 13,0)</f>
        <v>4.2735042735042701E-2</v>
      </c>
      <c r="P14" s="50">
        <f>VLOOKUP(CONCATENATE(Lookup!$B$2,$A14), t9.3, 14,0)</f>
        <v>3.7179487179487101</v>
      </c>
      <c r="Q14" s="51"/>
      <c r="R14" s="51"/>
      <c r="S14" s="52"/>
      <c r="T14" s="52"/>
      <c r="U14" s="52"/>
    </row>
    <row r="15" spans="1:21" s="42" customFormat="1" ht="12.75" customHeight="1" x14ac:dyDescent="0.2">
      <c r="A15" s="5" t="s">
        <v>75</v>
      </c>
      <c r="B15" s="45" t="s">
        <v>9</v>
      </c>
      <c r="C15" s="40">
        <f>VLOOKUP(CONCATENATE(Lookup!$B$2,$A15), t9.3, 2,0)</f>
        <v>6113</v>
      </c>
      <c r="D15" s="40">
        <f>VLOOKUP(CONCATENATE(Lookup!$B$2,$A15), t9.3, 3,0)</f>
        <v>182</v>
      </c>
      <c r="E15" s="40">
        <f>VLOOKUP(CONCATENATE(Lookup!$B$2,$A15), t9.3, 4,0)</f>
        <v>331</v>
      </c>
      <c r="F15" s="40">
        <f>VLOOKUP(CONCATENATE(Lookup!$B$2,$A15), t9.3, 5,0)</f>
        <v>233</v>
      </c>
      <c r="G15" s="40">
        <f>VLOOKUP(CONCATENATE(Lookup!$B$2,$A15), t9.3, 6,0)</f>
        <v>8</v>
      </c>
      <c r="H15" s="40">
        <f>VLOOKUP(CONCATENATE(Lookup!$B$2,$A15), t9.3, 7,0)</f>
        <v>1</v>
      </c>
      <c r="I15" s="40">
        <f>VLOOKUP(CONCATENATE(Lookup!$B$2,$A15), t9.3,8,0)</f>
        <v>755</v>
      </c>
      <c r="J15" s="40" t="s">
        <v>60</v>
      </c>
      <c r="K15" s="50">
        <f>VLOOKUP(CONCATENATE(Lookup!$B$2,$A15), t9.3, 9,0)</f>
        <v>2.9772615736954</v>
      </c>
      <c r="L15" s="50">
        <f>VLOOKUP(CONCATENATE(Lookup!$B$2,$A15), t9.3, 10,0)</f>
        <v>5.4146900049075697</v>
      </c>
      <c r="M15" s="50">
        <f>VLOOKUP(CONCATENATE(Lookup!$B$2,$A15), t9.3, 11,0)</f>
        <v>3.8115491575331202</v>
      </c>
      <c r="N15" s="50">
        <f>VLOOKUP(CONCATENATE(Lookup!$B$2,$A15), t9.3, 12,0)</f>
        <v>0.13086864060199499</v>
      </c>
      <c r="O15" s="50">
        <f>VLOOKUP(CONCATENATE(Lookup!$B$2,$A15), t9.3, 13,0)</f>
        <v>1.6358580075249401E-2</v>
      </c>
      <c r="P15" s="50">
        <f>VLOOKUP(CONCATENATE(Lookup!$B$2,$A15), t9.3, 14,0)</f>
        <v>12.3507279568133</v>
      </c>
      <c r="Q15" s="51"/>
      <c r="R15" s="51"/>
      <c r="S15" s="52"/>
      <c r="T15" s="52"/>
      <c r="U15" s="52"/>
    </row>
    <row r="16" spans="1:21" s="42" customFormat="1" ht="12.75" customHeight="1" x14ac:dyDescent="0.2">
      <c r="A16" s="5" t="s">
        <v>76</v>
      </c>
      <c r="B16" s="45" t="s">
        <v>10</v>
      </c>
      <c r="C16" s="40">
        <f>VLOOKUP(CONCATENATE(Lookup!$B$2,$A16), t9.3, 2,0)</f>
        <v>7371</v>
      </c>
      <c r="D16" s="40">
        <f>VLOOKUP(CONCATENATE(Lookup!$B$2,$A16), t9.3, 3,0)</f>
        <v>17</v>
      </c>
      <c r="E16" s="40">
        <f>VLOOKUP(CONCATENATE(Lookup!$B$2,$A16), t9.3, 4,0)</f>
        <v>5</v>
      </c>
      <c r="F16" s="40">
        <f>VLOOKUP(CONCATENATE(Lookup!$B$2,$A16), t9.3, 5,0)</f>
        <v>862</v>
      </c>
      <c r="G16" s="40" t="str">
        <f>VLOOKUP(CONCATENATE(Lookup!$B$2,$A16), t9.3, 6,0)</f>
        <v>-</v>
      </c>
      <c r="H16" s="40" t="str">
        <f>VLOOKUP(CONCATENATE(Lookup!$B$2,$A16), t9.3, 7,0)</f>
        <v>-</v>
      </c>
      <c r="I16" s="40">
        <f>VLOOKUP(CONCATENATE(Lookup!$B$2,$A16), t9.3,8,0)</f>
        <v>884</v>
      </c>
      <c r="J16" s="40" t="s">
        <v>60</v>
      </c>
      <c r="K16" s="50">
        <f>VLOOKUP(CONCATENATE(Lookup!$B$2,$A16), t9.3, 9,0)</f>
        <v>0.23063356396689699</v>
      </c>
      <c r="L16" s="50">
        <f>VLOOKUP(CONCATENATE(Lookup!$B$2,$A16), t9.3, 10,0)</f>
        <v>6.7833401166734503E-2</v>
      </c>
      <c r="M16" s="50">
        <f>VLOOKUP(CONCATENATE(Lookup!$B$2,$A16), t9.3, 11,0)</f>
        <v>11.694478361145</v>
      </c>
      <c r="N16" s="50" t="str">
        <f>VLOOKUP(CONCATENATE(Lookup!$B$2,$A16), t9.3, 12,0)</f>
        <v>-</v>
      </c>
      <c r="O16" s="50" t="str">
        <f>VLOOKUP(CONCATENATE(Lookup!$B$2,$A16), t9.3, 13,0)</f>
        <v>-</v>
      </c>
      <c r="P16" s="50">
        <f>VLOOKUP(CONCATENATE(Lookup!$B$2,$A16), t9.3, 14,0)</f>
        <v>11.992945326278599</v>
      </c>
      <c r="Q16" s="51"/>
      <c r="R16" s="51"/>
      <c r="S16" s="52"/>
      <c r="T16" s="52"/>
      <c r="U16" s="52"/>
    </row>
    <row r="17" spans="1:21" s="42" customFormat="1" ht="12.75" customHeight="1" x14ac:dyDescent="0.2">
      <c r="A17" s="5" t="s">
        <v>77</v>
      </c>
      <c r="B17" s="45" t="s">
        <v>53</v>
      </c>
      <c r="C17" s="40">
        <f>VLOOKUP(CONCATENATE(Lookup!$B$2,$A17), t9.3, 2,0)</f>
        <v>149</v>
      </c>
      <c r="D17" s="40" t="str">
        <f>VLOOKUP(CONCATENATE(Lookup!$B$2,$A17), t9.3, 3,0)</f>
        <v>-</v>
      </c>
      <c r="E17" s="40" t="str">
        <f>VLOOKUP(CONCATENATE(Lookup!$B$2,$A17), t9.3, 4,0)</f>
        <v>-</v>
      </c>
      <c r="F17" s="40">
        <f>VLOOKUP(CONCATENATE(Lookup!$B$2,$A17), t9.3, 5,0)</f>
        <v>1</v>
      </c>
      <c r="G17" s="40" t="str">
        <f>VLOOKUP(CONCATENATE(Lookup!$B$2,$A17), t9.3, 6,0)</f>
        <v>-</v>
      </c>
      <c r="H17" s="40" t="str">
        <f>VLOOKUP(CONCATENATE(Lookup!$B$2,$A17), t9.3, 7,0)</f>
        <v>-</v>
      </c>
      <c r="I17" s="40">
        <f>VLOOKUP(CONCATENATE(Lookup!$B$2,$A17), t9.3,8,0)</f>
        <v>1</v>
      </c>
      <c r="J17" s="40" t="s">
        <v>60</v>
      </c>
      <c r="K17" s="50" t="str">
        <f>VLOOKUP(CONCATENATE(Lookup!$B$2,$A17), t9.3, 9,0)</f>
        <v>-</v>
      </c>
      <c r="L17" s="50" t="str">
        <f>VLOOKUP(CONCATENATE(Lookup!$B$2,$A17), t9.3, 10,0)</f>
        <v>-</v>
      </c>
      <c r="M17" s="50">
        <f>VLOOKUP(CONCATENATE(Lookup!$B$2,$A17), t9.3, 11,0)</f>
        <v>0.67114093959731502</v>
      </c>
      <c r="N17" s="50" t="str">
        <f>VLOOKUP(CONCATENATE(Lookup!$B$2,$A17), t9.3, 12,0)</f>
        <v>-</v>
      </c>
      <c r="O17" s="50" t="str">
        <f>VLOOKUP(CONCATENATE(Lookup!$B$2,$A17), t9.3, 13,0)</f>
        <v>-</v>
      </c>
      <c r="P17" s="50">
        <f>VLOOKUP(CONCATENATE(Lookup!$B$2,$A17), t9.3, 14,0)</f>
        <v>0.67114093959731502</v>
      </c>
      <c r="Q17" s="51"/>
      <c r="R17" s="51"/>
      <c r="S17" s="52"/>
      <c r="T17" s="52"/>
      <c r="U17" s="52"/>
    </row>
    <row r="18" spans="1:21" s="42" customFormat="1" ht="12.75" customHeight="1" x14ac:dyDescent="0.2">
      <c r="A18" s="5" t="s">
        <v>78</v>
      </c>
      <c r="B18" s="45" t="s">
        <v>54</v>
      </c>
      <c r="C18" s="40">
        <f>VLOOKUP(CONCATENATE(Lookup!$B$2,$A18), t9.3, 2,0)</f>
        <v>155</v>
      </c>
      <c r="D18" s="40" t="str">
        <f>VLOOKUP(CONCATENATE(Lookup!$B$2,$A18), t9.3, 3,0)</f>
        <v>-</v>
      </c>
      <c r="E18" s="40" t="str">
        <f>VLOOKUP(CONCATENATE(Lookup!$B$2,$A18), t9.3, 4,0)</f>
        <v>-</v>
      </c>
      <c r="F18" s="40">
        <f>VLOOKUP(CONCATENATE(Lookup!$B$2,$A18), t9.3, 5,0)</f>
        <v>1</v>
      </c>
      <c r="G18" s="40" t="str">
        <f>VLOOKUP(CONCATENATE(Lookup!$B$2,$A18), t9.3, 6,0)</f>
        <v>-</v>
      </c>
      <c r="H18" s="40" t="str">
        <f>VLOOKUP(CONCATENATE(Lookup!$B$2,$A18), t9.3, 7,0)</f>
        <v>-</v>
      </c>
      <c r="I18" s="40">
        <f>VLOOKUP(CONCATENATE(Lookup!$B$2,$A18), t9.3,8,0)</f>
        <v>1</v>
      </c>
      <c r="J18" s="40" t="s">
        <v>60</v>
      </c>
      <c r="K18" s="50" t="str">
        <f>VLOOKUP(CONCATENATE(Lookup!$B$2,$A18), t9.3, 9,0)</f>
        <v>-</v>
      </c>
      <c r="L18" s="50" t="str">
        <f>VLOOKUP(CONCATENATE(Lookup!$B$2,$A18), t9.3, 10,0)</f>
        <v>-</v>
      </c>
      <c r="M18" s="50">
        <f>VLOOKUP(CONCATENATE(Lookup!$B$2,$A18), t9.3, 11,0)</f>
        <v>0.64516129032257996</v>
      </c>
      <c r="N18" s="50" t="str">
        <f>VLOOKUP(CONCATENATE(Lookup!$B$2,$A18), t9.3, 12,0)</f>
        <v>-</v>
      </c>
      <c r="O18" s="50" t="str">
        <f>VLOOKUP(CONCATENATE(Lookup!$B$2,$A18), t9.3, 13,0)</f>
        <v>-</v>
      </c>
      <c r="P18" s="50">
        <f>VLOOKUP(CONCATENATE(Lookup!$B$2,$A18), t9.3, 14,0)</f>
        <v>0.64516129032257996</v>
      </c>
      <c r="Q18" s="51"/>
      <c r="R18" s="51"/>
      <c r="S18" s="52"/>
      <c r="T18" s="52"/>
      <c r="U18" s="52"/>
    </row>
    <row r="19" spans="1:21" s="42" customFormat="1" ht="12.75" customHeight="1" x14ac:dyDescent="0.2">
      <c r="A19" s="5" t="s">
        <v>79</v>
      </c>
      <c r="B19" s="45" t="s">
        <v>11</v>
      </c>
      <c r="C19" s="40">
        <f>VLOOKUP(CONCATENATE(Lookup!$B$2,$A19), t9.3, 2,0)</f>
        <v>3101</v>
      </c>
      <c r="D19" s="40">
        <f>VLOOKUP(CONCATENATE(Lookup!$B$2,$A19), t9.3, 3,0)</f>
        <v>109</v>
      </c>
      <c r="E19" s="40">
        <f>VLOOKUP(CONCATENATE(Lookup!$B$2,$A19), t9.3, 4,0)</f>
        <v>143</v>
      </c>
      <c r="F19" s="40">
        <f>VLOOKUP(CONCATENATE(Lookup!$B$2,$A19), t9.3, 5,0)</f>
        <v>177</v>
      </c>
      <c r="G19" s="40">
        <f>VLOOKUP(CONCATENATE(Lookup!$B$2,$A19), t9.3, 6,0)</f>
        <v>4</v>
      </c>
      <c r="H19" s="40" t="str">
        <f>VLOOKUP(CONCATENATE(Lookup!$B$2,$A19), t9.3, 7,0)</f>
        <v>-</v>
      </c>
      <c r="I19" s="40">
        <f>VLOOKUP(CONCATENATE(Lookup!$B$2,$A19), t9.3,8,0)</f>
        <v>433</v>
      </c>
      <c r="J19" s="40" t="s">
        <v>60</v>
      </c>
      <c r="K19" s="50">
        <f>VLOOKUP(CONCATENATE(Lookup!$B$2,$A19), t9.3, 9,0)</f>
        <v>3.5149951628506901</v>
      </c>
      <c r="L19" s="50">
        <f>VLOOKUP(CONCATENATE(Lookup!$B$2,$A19), t9.3, 10,0)</f>
        <v>4.6114156723637496</v>
      </c>
      <c r="M19" s="50">
        <f>VLOOKUP(CONCATENATE(Lookup!$B$2,$A19), t9.3, 11,0)</f>
        <v>5.70783618187681</v>
      </c>
      <c r="N19" s="50">
        <f>VLOOKUP(CONCATENATE(Lookup!$B$2,$A19), t9.3, 12,0)</f>
        <v>0.12899064817800701</v>
      </c>
      <c r="O19" s="50" t="str">
        <f>VLOOKUP(CONCATENATE(Lookup!$B$2,$A19), t9.3, 13,0)</f>
        <v>-</v>
      </c>
      <c r="P19" s="50">
        <f>VLOOKUP(CONCATENATE(Lookup!$B$2,$A19), t9.3, 14,0)</f>
        <v>13.963237665269199</v>
      </c>
      <c r="Q19" s="51"/>
      <c r="R19" s="51"/>
      <c r="S19" s="52"/>
      <c r="T19" s="52"/>
      <c r="U19" s="52"/>
    </row>
    <row r="20" spans="1:21" s="42" customFormat="1" ht="12.75" customHeight="1" x14ac:dyDescent="0.2">
      <c r="A20" s="5" t="s">
        <v>80</v>
      </c>
      <c r="B20" s="45" t="s">
        <v>55</v>
      </c>
      <c r="C20" s="40">
        <f>VLOOKUP(CONCATENATE(Lookup!$B$2,$A20), t9.3, 2,0)</f>
        <v>171</v>
      </c>
      <c r="D20" s="40">
        <f>VLOOKUP(CONCATENATE(Lookup!$B$2,$A20), t9.3, 3,0)</f>
        <v>2</v>
      </c>
      <c r="E20" s="40">
        <f>VLOOKUP(CONCATENATE(Lookup!$B$2,$A20), t9.3, 4,0)</f>
        <v>3</v>
      </c>
      <c r="F20" s="40">
        <f>VLOOKUP(CONCATENATE(Lookup!$B$2,$A20), t9.3, 5,0)</f>
        <v>2</v>
      </c>
      <c r="G20" s="40">
        <f>VLOOKUP(CONCATENATE(Lookup!$B$2,$A20), t9.3, 6,0)</f>
        <v>1</v>
      </c>
      <c r="H20" s="40" t="str">
        <f>VLOOKUP(CONCATENATE(Lookup!$B$2,$A20), t9.3, 7,0)</f>
        <v>-</v>
      </c>
      <c r="I20" s="40">
        <f>VLOOKUP(CONCATENATE(Lookup!$B$2,$A20), t9.3,8,0)</f>
        <v>8</v>
      </c>
      <c r="J20" s="40" t="s">
        <v>60</v>
      </c>
      <c r="K20" s="50">
        <f>VLOOKUP(CONCATENATE(Lookup!$B$2,$A20), t9.3, 9,0)</f>
        <v>1.16959064327485</v>
      </c>
      <c r="L20" s="50">
        <f>VLOOKUP(CONCATENATE(Lookup!$B$2,$A20), t9.3, 10,0)</f>
        <v>1.7543859649122799</v>
      </c>
      <c r="M20" s="50">
        <f>VLOOKUP(CONCATENATE(Lookup!$B$2,$A20), t9.3, 11,0)</f>
        <v>1.16959064327485</v>
      </c>
      <c r="N20" s="50">
        <f>VLOOKUP(CONCATENATE(Lookup!$B$2,$A20), t9.3, 12,0)</f>
        <v>0.58479532163742598</v>
      </c>
      <c r="O20" s="50" t="str">
        <f>VLOOKUP(CONCATENATE(Lookup!$B$2,$A20), t9.3, 13,0)</f>
        <v>-</v>
      </c>
      <c r="P20" s="50">
        <f>VLOOKUP(CONCATENATE(Lookup!$B$2,$A20), t9.3, 14,0)</f>
        <v>4.6783625730994096</v>
      </c>
      <c r="Q20" s="51"/>
      <c r="R20" s="51"/>
      <c r="S20" s="52"/>
      <c r="T20" s="52"/>
      <c r="U20" s="52"/>
    </row>
    <row r="21" spans="1:21" s="42" customFormat="1" ht="12.75" customHeight="1" x14ac:dyDescent="0.2">
      <c r="A21" s="53" t="s">
        <v>0</v>
      </c>
      <c r="B21" s="45" t="s">
        <v>0</v>
      </c>
      <c r="C21" s="40">
        <f>VLOOKUP(CONCATENATE(Lookup!$B$2,$A21), t9.3, 2,0)</f>
        <v>81</v>
      </c>
      <c r="D21" s="40">
        <f>VLOOKUP(CONCATENATE(Lookup!$B$2,$A21), t9.3, 3,0)</f>
        <v>3</v>
      </c>
      <c r="E21" s="40">
        <f>VLOOKUP(CONCATENATE(Lookup!$B$2,$A21), t9.3, 4,0)</f>
        <v>8</v>
      </c>
      <c r="F21" s="40">
        <f>VLOOKUP(CONCATENATE(Lookup!$B$2,$A21), t9.3, 5,0)</f>
        <v>12</v>
      </c>
      <c r="G21" s="40" t="str">
        <f>VLOOKUP(CONCATENATE(Lookup!$B$2,$A21), t9.3, 6,0)</f>
        <v>-</v>
      </c>
      <c r="H21" s="40" t="str">
        <f>VLOOKUP(CONCATENATE(Lookup!$B$2,$A21), t9.3, 7,0)</f>
        <v>-</v>
      </c>
      <c r="I21" s="40">
        <f>VLOOKUP(CONCATENATE(Lookup!$B$2,$A21), t9.3,8,0)</f>
        <v>23</v>
      </c>
      <c r="J21" s="40" t="s">
        <v>60</v>
      </c>
      <c r="K21" s="50">
        <f>VLOOKUP(CONCATENATE(Lookup!$B$2,$A21), t9.3, 9,0)</f>
        <v>3.7037037037037002</v>
      </c>
      <c r="L21" s="50">
        <f>VLOOKUP(CONCATENATE(Lookup!$B$2,$A21), t9.3, 10,0)</f>
        <v>9.8765432098765409</v>
      </c>
      <c r="M21" s="50">
        <f>VLOOKUP(CONCATENATE(Lookup!$B$2,$A21), t9.3, 11,0)</f>
        <v>14.814814814814801</v>
      </c>
      <c r="N21" s="50" t="str">
        <f>VLOOKUP(CONCATENATE(Lookup!$B$2,$A21), t9.3, 12,0)</f>
        <v>-</v>
      </c>
      <c r="O21" s="50" t="str">
        <f>VLOOKUP(CONCATENATE(Lookup!$B$2,$A21), t9.3, 13,0)</f>
        <v>-</v>
      </c>
      <c r="P21" s="50">
        <f>VLOOKUP(CONCATENATE(Lookup!$B$2,$A21), t9.3, 14,0)</f>
        <v>28.395061728395</v>
      </c>
      <c r="Q21" s="51"/>
      <c r="R21" s="51"/>
      <c r="S21" s="52"/>
      <c r="T21" s="52"/>
      <c r="U21" s="52"/>
    </row>
    <row r="22" spans="1:21" s="42" customFormat="1" ht="12.75" customHeight="1" x14ac:dyDescent="0.2">
      <c r="A22" s="55" t="s">
        <v>56</v>
      </c>
      <c r="B22" s="56" t="s">
        <v>56</v>
      </c>
      <c r="C22" s="57">
        <f>VLOOKUP(CONCATENATE(Lookup!$B$2,$A22), t9.3, 2,0)</f>
        <v>44835</v>
      </c>
      <c r="D22" s="57">
        <f>VLOOKUP(CONCATENATE(Lookup!$B$2,$A22), t9.3, 3,0)</f>
        <v>814</v>
      </c>
      <c r="E22" s="57">
        <f>VLOOKUP(CONCATENATE(Lookup!$B$2,$A22), t9.3, 4,0)</f>
        <v>1272</v>
      </c>
      <c r="F22" s="57">
        <f>VLOOKUP(CONCATENATE(Lookup!$B$2,$A22), t9.3, 5,0)</f>
        <v>2340</v>
      </c>
      <c r="G22" s="57">
        <f>VLOOKUP(CONCATENATE(Lookup!$B$2,$A22), t9.3, 6,0)</f>
        <v>33</v>
      </c>
      <c r="H22" s="57">
        <f>VLOOKUP(CONCATENATE(Lookup!$B$2,$A22), t9.3, 7,0)</f>
        <v>95</v>
      </c>
      <c r="I22" s="57">
        <f>VLOOKUP(CONCATENATE(Lookup!$B$2,$A22), t9.3,8,0)</f>
        <v>4554</v>
      </c>
      <c r="J22" s="57" t="s">
        <v>60</v>
      </c>
      <c r="K22" s="58">
        <f>VLOOKUP(CONCATENATE(Lookup!$B$2,$A22), t9.3, 9,0)</f>
        <v>1.8155458904873401</v>
      </c>
      <c r="L22" s="58">
        <f>VLOOKUP(CONCATENATE(Lookup!$B$2,$A22), t9.3, 10,0)</f>
        <v>2.8370692539310798</v>
      </c>
      <c r="M22" s="58">
        <f>VLOOKUP(CONCATENATE(Lookup!$B$2,$A22), t9.3, 11,0)</f>
        <v>5.2191368350618896</v>
      </c>
      <c r="N22" s="58">
        <f>VLOOKUP(CONCATENATE(Lookup!$B$2,$A22), t9.3, 12,0)</f>
        <v>7.3603211776513799E-2</v>
      </c>
      <c r="O22" s="58">
        <f>VLOOKUP(CONCATENATE(Lookup!$B$2,$A22), t9.3, 13,0)</f>
        <v>0.21188803390208499</v>
      </c>
      <c r="P22" s="58">
        <f>VLOOKUP(CONCATENATE(Lookup!$B$2,$A22), t9.3, 14,0)</f>
        <v>10.157243225158901</v>
      </c>
      <c r="Q22" s="51"/>
      <c r="R22" s="51"/>
      <c r="S22" s="52"/>
      <c r="T22" s="52"/>
      <c r="U22" s="52"/>
    </row>
    <row r="23" spans="1:21" s="42" customFormat="1" ht="12.75" customHeight="1" x14ac:dyDescent="0.2">
      <c r="B23" s="59"/>
      <c r="C23" s="60"/>
      <c r="D23" s="60"/>
      <c r="E23" s="60"/>
      <c r="F23" s="60"/>
      <c r="G23" s="60"/>
      <c r="H23" s="60"/>
      <c r="I23" s="60"/>
      <c r="J23" s="17"/>
      <c r="K23" s="23"/>
      <c r="L23" s="23"/>
      <c r="M23" s="23"/>
      <c r="N23" s="23"/>
      <c r="O23" s="23"/>
      <c r="P23" s="23"/>
      <c r="Q23" s="51"/>
      <c r="R23" s="51"/>
      <c r="S23" s="52"/>
      <c r="T23" s="52"/>
      <c r="U23" s="52"/>
    </row>
    <row r="24" spans="1:21" ht="14.25" customHeight="1" x14ac:dyDescent="0.2">
      <c r="B24" s="24" t="s">
        <v>897</v>
      </c>
      <c r="C24" s="40"/>
      <c r="D24" s="40"/>
      <c r="E24" s="40"/>
      <c r="F24" s="40"/>
      <c r="G24" s="40"/>
      <c r="H24" s="40"/>
      <c r="I24" s="40"/>
      <c r="K24" s="41"/>
      <c r="L24" s="41"/>
      <c r="M24" s="41"/>
      <c r="N24" s="41"/>
      <c r="O24" s="41"/>
    </row>
    <row r="25" spans="1:21" ht="14.25" customHeight="1" x14ac:dyDescent="0.2">
      <c r="B25" s="24" t="s">
        <v>64</v>
      </c>
      <c r="C25" s="40"/>
      <c r="D25" s="40"/>
      <c r="E25" s="40"/>
      <c r="F25" s="40"/>
      <c r="G25" s="40"/>
      <c r="H25" s="40"/>
      <c r="I25" s="40"/>
      <c r="K25" s="41"/>
      <c r="L25" s="41"/>
      <c r="M25" s="41"/>
      <c r="N25" s="41"/>
      <c r="O25" s="41"/>
    </row>
    <row r="26" spans="1:21" ht="14.25" customHeight="1" x14ac:dyDescent="0.2">
      <c r="B26" s="24" t="s">
        <v>950</v>
      </c>
      <c r="C26" s="40"/>
      <c r="D26" s="40"/>
      <c r="E26" s="40"/>
      <c r="F26" s="40"/>
      <c r="G26" s="40"/>
      <c r="H26" s="40"/>
      <c r="I26" s="40"/>
      <c r="K26" s="41"/>
      <c r="L26" s="41"/>
      <c r="M26" s="41"/>
      <c r="N26" s="41"/>
      <c r="O26" s="41"/>
    </row>
    <row r="27" spans="1:21" ht="14.25" customHeight="1" x14ac:dyDescent="0.2">
      <c r="B27" s="24" t="s">
        <v>65</v>
      </c>
      <c r="C27" s="40"/>
      <c r="D27" s="40"/>
      <c r="E27" s="40"/>
      <c r="F27" s="40"/>
      <c r="G27" s="40"/>
      <c r="H27" s="40"/>
      <c r="I27" s="40"/>
      <c r="K27" s="41"/>
      <c r="L27" s="41"/>
      <c r="M27" s="41"/>
      <c r="N27" s="41"/>
      <c r="O27" s="41"/>
    </row>
    <row r="28" spans="1:21" ht="14.25" customHeight="1" x14ac:dyDescent="0.2">
      <c r="B28" s="61"/>
      <c r="C28" s="40"/>
      <c r="D28" s="40"/>
      <c r="E28" s="40"/>
      <c r="F28" s="40"/>
      <c r="G28" s="40"/>
      <c r="H28" s="40"/>
      <c r="I28" s="40"/>
      <c r="K28" s="41"/>
      <c r="L28" s="41"/>
      <c r="M28" s="41"/>
      <c r="N28" s="41"/>
      <c r="O28" s="41"/>
    </row>
    <row r="29" spans="1:21" ht="14.25" customHeight="1" x14ac:dyDescent="0.2">
      <c r="B29" s="24" t="s">
        <v>948</v>
      </c>
    </row>
    <row r="30" spans="1:21" ht="14.25" customHeight="1" x14ac:dyDescent="0.2">
      <c r="B30" s="25" t="s">
        <v>61</v>
      </c>
    </row>
    <row r="31" spans="1:21" ht="14.25" customHeight="1" x14ac:dyDescent="0.2">
      <c r="B31" s="79" t="s">
        <v>892</v>
      </c>
    </row>
    <row r="32" spans="1:21" ht="14.25" customHeight="1" x14ac:dyDescent="0.2">
      <c r="B32" s="79" t="s">
        <v>893</v>
      </c>
    </row>
    <row r="33" spans="2:2" ht="14.25" customHeight="1" x14ac:dyDescent="0.2">
      <c r="B33" s="25" t="s">
        <v>894</v>
      </c>
    </row>
    <row r="34" spans="2:2" ht="14.25" customHeight="1" x14ac:dyDescent="0.2">
      <c r="B34" s="25" t="s">
        <v>895</v>
      </c>
    </row>
    <row r="35" spans="2:2" x14ac:dyDescent="0.2">
      <c r="B35" s="25" t="s">
        <v>19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1</xdr:col>
                    <xdr:colOff>504825</xdr:colOff>
                    <xdr:row>3</xdr:row>
                    <xdr:rowOff>0</xdr:rowOff>
                  </from>
                  <to>
                    <xdr:col>1</xdr:col>
                    <xdr:colOff>1571625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EC58-B757-4973-B585-61184E809407}">
  <dimension ref="A1:N273"/>
  <sheetViews>
    <sheetView zoomScale="90" zoomScaleNormal="90" workbookViewId="0"/>
  </sheetViews>
  <sheetFormatPr defaultRowHeight="15" x14ac:dyDescent="0.25"/>
  <cols>
    <col min="1" max="1" width="36.85546875" bestFit="1" customWidth="1"/>
    <col min="2" max="14" width="9.140625" style="72"/>
  </cols>
  <sheetData>
    <row r="1" spans="1:14" x14ac:dyDescent="0.25">
      <c r="A1" t="s">
        <v>81</v>
      </c>
      <c r="B1" s="72" t="s">
        <v>82</v>
      </c>
      <c r="C1" s="72" t="s">
        <v>83</v>
      </c>
      <c r="D1" s="72" t="s">
        <v>84</v>
      </c>
      <c r="E1" s="72" t="s">
        <v>85</v>
      </c>
      <c r="F1" s="72" t="s">
        <v>86</v>
      </c>
      <c r="G1" s="72" t="s">
        <v>87</v>
      </c>
      <c r="H1" s="72" t="s">
        <v>88</v>
      </c>
      <c r="I1" s="72" t="s">
        <v>89</v>
      </c>
      <c r="J1" s="72" t="s">
        <v>90</v>
      </c>
      <c r="K1" s="72" t="s">
        <v>91</v>
      </c>
      <c r="L1" s="72" t="s">
        <v>92</v>
      </c>
      <c r="M1" s="72" t="s">
        <v>93</v>
      </c>
      <c r="N1" s="72" t="s">
        <v>94</v>
      </c>
    </row>
    <row r="2" spans="1:14" x14ac:dyDescent="0.25">
      <c r="A2" t="s">
        <v>96</v>
      </c>
      <c r="B2" s="72">
        <v>3885</v>
      </c>
      <c r="C2" s="72">
        <v>141</v>
      </c>
      <c r="D2" s="72">
        <v>59</v>
      </c>
      <c r="E2" s="72">
        <v>202</v>
      </c>
      <c r="F2" s="72" t="s">
        <v>949</v>
      </c>
      <c r="G2" s="72" t="s">
        <v>949</v>
      </c>
      <c r="H2" s="72">
        <v>402</v>
      </c>
      <c r="I2" s="72">
        <v>3.6293436293436199</v>
      </c>
      <c r="J2" s="72">
        <v>1.51866151866151</v>
      </c>
      <c r="K2" s="72">
        <v>5.1994851994851903</v>
      </c>
      <c r="L2" s="72" t="s">
        <v>949</v>
      </c>
      <c r="M2" s="72" t="s">
        <v>949</v>
      </c>
      <c r="N2" s="72">
        <v>10.3474903474903</v>
      </c>
    </row>
    <row r="3" spans="1:14" x14ac:dyDescent="0.25">
      <c r="A3" t="s">
        <v>97</v>
      </c>
      <c r="B3" s="72">
        <v>1093</v>
      </c>
      <c r="C3" s="72">
        <v>8</v>
      </c>
      <c r="D3" s="72">
        <v>17</v>
      </c>
      <c r="E3" s="72">
        <v>89</v>
      </c>
      <c r="F3" s="72">
        <v>93</v>
      </c>
      <c r="G3" s="72" t="s">
        <v>949</v>
      </c>
      <c r="H3" s="72">
        <v>207</v>
      </c>
      <c r="I3" s="72">
        <v>0.73193046660567196</v>
      </c>
      <c r="J3" s="72">
        <v>1.55535224153705</v>
      </c>
      <c r="K3" s="72">
        <v>8.1427264409881008</v>
      </c>
      <c r="L3" s="72">
        <v>8.5086916742909402</v>
      </c>
      <c r="M3" s="72" t="s">
        <v>949</v>
      </c>
      <c r="N3" s="72">
        <v>18.938700823421701</v>
      </c>
    </row>
    <row r="4" spans="1:14" x14ac:dyDescent="0.25">
      <c r="A4" t="s">
        <v>98</v>
      </c>
      <c r="B4" s="72">
        <v>1469</v>
      </c>
      <c r="C4" s="72">
        <v>17</v>
      </c>
      <c r="D4" s="72">
        <v>4</v>
      </c>
      <c r="E4" s="72">
        <v>175</v>
      </c>
      <c r="F4" s="72">
        <v>21</v>
      </c>
      <c r="G4" s="72" t="s">
        <v>949</v>
      </c>
      <c r="H4" s="72">
        <v>217</v>
      </c>
      <c r="I4" s="72">
        <v>1.1572498298161999</v>
      </c>
      <c r="J4" s="72">
        <v>0.27229407760381202</v>
      </c>
      <c r="K4" s="72">
        <v>11.9128658951667</v>
      </c>
      <c r="L4" s="72">
        <v>1.42954390742001</v>
      </c>
      <c r="M4" s="72" t="s">
        <v>949</v>
      </c>
      <c r="N4" s="72">
        <v>14.7719537100068</v>
      </c>
    </row>
    <row r="5" spans="1:14" x14ac:dyDescent="0.25">
      <c r="A5" t="s">
        <v>99</v>
      </c>
      <c r="B5" s="72">
        <v>4185</v>
      </c>
      <c r="C5" s="72">
        <v>14</v>
      </c>
      <c r="D5" s="72">
        <v>14</v>
      </c>
      <c r="E5" s="72">
        <v>319</v>
      </c>
      <c r="F5" s="72">
        <v>2</v>
      </c>
      <c r="G5" s="72" t="s">
        <v>949</v>
      </c>
      <c r="H5" s="72">
        <v>349</v>
      </c>
      <c r="I5" s="72">
        <v>0.33452807646355998</v>
      </c>
      <c r="J5" s="72">
        <v>0.33452807646355998</v>
      </c>
      <c r="K5" s="72">
        <v>7.6224611708482604</v>
      </c>
      <c r="L5" s="72">
        <v>4.7789725209080001E-2</v>
      </c>
      <c r="M5" s="72" t="s">
        <v>949</v>
      </c>
      <c r="N5" s="72">
        <v>8.3393070489844607</v>
      </c>
    </row>
    <row r="6" spans="1:14" x14ac:dyDescent="0.25">
      <c r="A6" t="s">
        <v>100</v>
      </c>
      <c r="B6" s="72">
        <v>3327</v>
      </c>
      <c r="C6" s="72">
        <v>77</v>
      </c>
      <c r="D6" s="72">
        <v>34</v>
      </c>
      <c r="E6" s="72">
        <v>160</v>
      </c>
      <c r="F6" s="72">
        <v>1</v>
      </c>
      <c r="G6" s="72" t="s">
        <v>949</v>
      </c>
      <c r="H6" s="72">
        <v>272</v>
      </c>
      <c r="I6" s="72">
        <v>2.3143973549744499</v>
      </c>
      <c r="J6" s="72">
        <v>1.0219416892094899</v>
      </c>
      <c r="K6" s="72">
        <v>4.8091373609858703</v>
      </c>
      <c r="L6" s="72">
        <v>3.0057108506161698E-2</v>
      </c>
      <c r="M6" s="72" t="s">
        <v>949</v>
      </c>
      <c r="N6" s="72">
        <v>8.1755335136759797</v>
      </c>
    </row>
    <row r="7" spans="1:14" x14ac:dyDescent="0.25">
      <c r="A7" t="s">
        <v>101</v>
      </c>
      <c r="B7" s="72">
        <v>6063</v>
      </c>
      <c r="C7" s="72">
        <v>11</v>
      </c>
      <c r="D7" s="72">
        <v>9</v>
      </c>
      <c r="E7" s="72">
        <v>888</v>
      </c>
      <c r="F7" s="72">
        <v>2</v>
      </c>
      <c r="G7" s="72" t="s">
        <v>949</v>
      </c>
      <c r="H7" s="72">
        <v>910</v>
      </c>
      <c r="I7" s="72">
        <v>0.18142833580735601</v>
      </c>
      <c r="J7" s="72">
        <v>0.14844136566056401</v>
      </c>
      <c r="K7" s="72">
        <v>14.6462147451756</v>
      </c>
      <c r="L7" s="72">
        <v>3.2986970146792E-2</v>
      </c>
      <c r="M7" s="72" t="s">
        <v>949</v>
      </c>
      <c r="N7" s="72">
        <v>15.009071416790301</v>
      </c>
    </row>
    <row r="8" spans="1:14" x14ac:dyDescent="0.25">
      <c r="A8" t="s">
        <v>102</v>
      </c>
      <c r="B8" s="72">
        <v>13071</v>
      </c>
      <c r="C8" s="72">
        <v>186</v>
      </c>
      <c r="D8" s="72">
        <v>40</v>
      </c>
      <c r="E8" s="72">
        <v>1021</v>
      </c>
      <c r="F8" s="72">
        <v>40</v>
      </c>
      <c r="G8" s="72" t="s">
        <v>949</v>
      </c>
      <c r="H8" s="72">
        <v>1287</v>
      </c>
      <c r="I8" s="72">
        <v>1.42299747532706</v>
      </c>
      <c r="J8" s="72">
        <v>0.30602096243592602</v>
      </c>
      <c r="K8" s="72">
        <v>7.8111850661770301</v>
      </c>
      <c r="L8" s="72">
        <v>0.30602096243592602</v>
      </c>
      <c r="M8" s="72" t="s">
        <v>949</v>
      </c>
      <c r="N8" s="72">
        <v>9.84622446637594</v>
      </c>
    </row>
    <row r="9" spans="1:14" x14ac:dyDescent="0.25">
      <c r="A9" t="s">
        <v>103</v>
      </c>
      <c r="B9" s="72">
        <v>2981</v>
      </c>
      <c r="C9" s="72">
        <v>29</v>
      </c>
      <c r="D9" s="72">
        <v>31</v>
      </c>
      <c r="E9" s="72">
        <v>307</v>
      </c>
      <c r="F9" s="72">
        <v>37</v>
      </c>
      <c r="G9" s="72" t="s">
        <v>949</v>
      </c>
      <c r="H9" s="72">
        <v>404</v>
      </c>
      <c r="I9" s="72">
        <v>0.97282791009728198</v>
      </c>
      <c r="J9" s="72">
        <v>1.0399194901039901</v>
      </c>
      <c r="K9" s="72">
        <v>10.2985575310298</v>
      </c>
      <c r="L9" s="72">
        <v>1.2411942301241099</v>
      </c>
      <c r="M9" s="72" t="s">
        <v>949</v>
      </c>
      <c r="N9" s="72">
        <v>13.5524991613552</v>
      </c>
    </row>
    <row r="10" spans="1:14" x14ac:dyDescent="0.25">
      <c r="A10" t="s">
        <v>104</v>
      </c>
      <c r="B10" s="72">
        <v>7254</v>
      </c>
      <c r="C10" s="72">
        <v>205</v>
      </c>
      <c r="D10" s="72">
        <v>208</v>
      </c>
      <c r="E10" s="72">
        <v>548</v>
      </c>
      <c r="F10" s="72">
        <v>2</v>
      </c>
      <c r="G10" s="72" t="s">
        <v>949</v>
      </c>
      <c r="H10" s="72">
        <v>963</v>
      </c>
      <c r="I10" s="72">
        <v>2.8260270195753998</v>
      </c>
      <c r="J10" s="72">
        <v>2.8673835125448002</v>
      </c>
      <c r="K10" s="72">
        <v>7.5544527157430297</v>
      </c>
      <c r="L10" s="72">
        <v>2.75709953129307E-2</v>
      </c>
      <c r="M10" s="72" t="s">
        <v>949</v>
      </c>
      <c r="N10" s="72">
        <v>13.2754342431761</v>
      </c>
    </row>
    <row r="11" spans="1:14" x14ac:dyDescent="0.25">
      <c r="A11" t="s">
        <v>105</v>
      </c>
      <c r="B11" s="72">
        <v>9494</v>
      </c>
      <c r="C11" s="72">
        <v>9</v>
      </c>
      <c r="D11" s="72">
        <v>6</v>
      </c>
      <c r="E11" s="72">
        <v>853</v>
      </c>
      <c r="F11" s="72">
        <v>2</v>
      </c>
      <c r="G11" s="72" t="s">
        <v>949</v>
      </c>
      <c r="H11" s="72">
        <v>870</v>
      </c>
      <c r="I11" s="72">
        <v>9.4796713713924494E-2</v>
      </c>
      <c r="J11" s="72">
        <v>6.3197809142616301E-2</v>
      </c>
      <c r="K11" s="72">
        <v>8.9846218664419606</v>
      </c>
      <c r="L11" s="72">
        <v>2.1065936380872102E-2</v>
      </c>
      <c r="M11" s="72" t="s">
        <v>949</v>
      </c>
      <c r="N11" s="72">
        <v>9.1636823256793694</v>
      </c>
    </row>
    <row r="12" spans="1:14" x14ac:dyDescent="0.25">
      <c r="A12" t="s">
        <v>106</v>
      </c>
      <c r="B12" s="72">
        <v>199</v>
      </c>
      <c r="C12" s="72">
        <v>1</v>
      </c>
      <c r="D12" s="72">
        <v>1</v>
      </c>
      <c r="E12" s="72">
        <v>20</v>
      </c>
      <c r="F12" s="72">
        <v>2</v>
      </c>
      <c r="G12" s="72" t="s">
        <v>949</v>
      </c>
      <c r="H12" s="72">
        <v>24</v>
      </c>
      <c r="I12" s="72">
        <v>0.50251256281406997</v>
      </c>
      <c r="J12" s="72">
        <v>0.50251256281406997</v>
      </c>
      <c r="K12" s="72">
        <v>10.050251256281401</v>
      </c>
      <c r="L12" s="72">
        <v>1.0050251256281399</v>
      </c>
      <c r="M12" s="72" t="s">
        <v>949</v>
      </c>
      <c r="N12" s="72">
        <v>12.0603015075376</v>
      </c>
    </row>
    <row r="13" spans="1:14" x14ac:dyDescent="0.25">
      <c r="A13" t="s">
        <v>107</v>
      </c>
      <c r="B13" s="72">
        <v>216</v>
      </c>
      <c r="C13" s="72">
        <v>1</v>
      </c>
      <c r="D13" s="72" t="s">
        <v>949</v>
      </c>
      <c r="E13" s="72">
        <v>26</v>
      </c>
      <c r="F13" s="72">
        <v>2</v>
      </c>
      <c r="G13" s="72" t="s">
        <v>949</v>
      </c>
      <c r="H13" s="72">
        <v>29</v>
      </c>
      <c r="I13" s="72">
        <v>0.46296296296296202</v>
      </c>
      <c r="J13" s="72" t="s">
        <v>949</v>
      </c>
      <c r="K13" s="72">
        <v>12.037037037037001</v>
      </c>
      <c r="L13" s="72">
        <v>0.92592592592592504</v>
      </c>
      <c r="M13" s="72" t="s">
        <v>949</v>
      </c>
      <c r="N13" s="72">
        <v>13.425925925925901</v>
      </c>
    </row>
    <row r="14" spans="1:14" x14ac:dyDescent="0.25">
      <c r="A14" t="s">
        <v>108</v>
      </c>
      <c r="B14" s="72">
        <v>4352</v>
      </c>
      <c r="C14" s="72">
        <v>115</v>
      </c>
      <c r="D14" s="72">
        <v>178</v>
      </c>
      <c r="E14" s="72">
        <v>126</v>
      </c>
      <c r="F14" s="72">
        <v>33</v>
      </c>
      <c r="G14" s="72" t="s">
        <v>949</v>
      </c>
      <c r="H14" s="72">
        <v>452</v>
      </c>
      <c r="I14" s="72">
        <v>2.6424632352941102</v>
      </c>
      <c r="J14" s="72">
        <v>4.0900735294117601</v>
      </c>
      <c r="K14" s="72">
        <v>2.8952205882352899</v>
      </c>
      <c r="L14" s="72">
        <v>0.75827205882352899</v>
      </c>
      <c r="M14" s="72" t="s">
        <v>949</v>
      </c>
      <c r="N14" s="72">
        <v>10.386029411764699</v>
      </c>
    </row>
    <row r="15" spans="1:14" x14ac:dyDescent="0.25">
      <c r="A15" t="s">
        <v>109</v>
      </c>
      <c r="B15" s="72">
        <v>250</v>
      </c>
      <c r="C15" s="72">
        <v>6</v>
      </c>
      <c r="D15" s="72" t="s">
        <v>949</v>
      </c>
      <c r="E15" s="72">
        <v>4</v>
      </c>
      <c r="F15" s="72">
        <v>4</v>
      </c>
      <c r="G15" s="72" t="s">
        <v>949</v>
      </c>
      <c r="H15" s="72">
        <v>14</v>
      </c>
      <c r="I15" s="72">
        <v>2.4</v>
      </c>
      <c r="J15" s="72" t="s">
        <v>949</v>
      </c>
      <c r="K15" s="72">
        <v>1.6</v>
      </c>
      <c r="L15" s="72">
        <v>1.6</v>
      </c>
      <c r="M15" s="72" t="s">
        <v>949</v>
      </c>
      <c r="N15" s="72">
        <v>5.6</v>
      </c>
    </row>
    <row r="16" spans="1:14" x14ac:dyDescent="0.25">
      <c r="A16" t="s">
        <v>110</v>
      </c>
      <c r="B16" s="72">
        <v>57983</v>
      </c>
      <c r="C16" s="72">
        <v>830</v>
      </c>
      <c r="D16" s="72">
        <v>605</v>
      </c>
      <c r="E16" s="72">
        <v>4755</v>
      </c>
      <c r="F16" s="72">
        <v>244</v>
      </c>
      <c r="G16" s="72" t="s">
        <v>949</v>
      </c>
      <c r="H16" s="72">
        <v>6434</v>
      </c>
      <c r="I16" s="72">
        <v>1.4314540468757999</v>
      </c>
      <c r="J16" s="72">
        <v>1.04340927513236</v>
      </c>
      <c r="K16" s="72">
        <v>8.2006795095113993</v>
      </c>
      <c r="L16" s="72">
        <v>0.42081299691288798</v>
      </c>
      <c r="M16" s="72" t="s">
        <v>949</v>
      </c>
      <c r="N16" s="72">
        <v>11.096355828432401</v>
      </c>
    </row>
    <row r="17" spans="1:14" x14ac:dyDescent="0.25">
      <c r="A17" t="s">
        <v>111</v>
      </c>
      <c r="B17" s="72">
        <v>144</v>
      </c>
      <c r="C17" s="72">
        <v>10</v>
      </c>
      <c r="D17" s="72">
        <v>4</v>
      </c>
      <c r="E17" s="72">
        <v>17</v>
      </c>
      <c r="F17" s="72">
        <v>3</v>
      </c>
      <c r="G17" s="72" t="s">
        <v>949</v>
      </c>
      <c r="H17" s="72">
        <v>34</v>
      </c>
      <c r="I17" s="72">
        <v>6.9444444444444402</v>
      </c>
      <c r="J17" s="72">
        <v>2.7777777777777701</v>
      </c>
      <c r="K17" s="72">
        <v>11.8055555555555</v>
      </c>
      <c r="L17" s="72">
        <v>2.0833333333333299</v>
      </c>
      <c r="M17" s="72" t="s">
        <v>949</v>
      </c>
      <c r="N17" s="72">
        <v>23.6111111111111</v>
      </c>
    </row>
    <row r="18" spans="1:14" x14ac:dyDescent="0.25">
      <c r="A18" t="s">
        <v>112</v>
      </c>
      <c r="B18" s="72">
        <v>3873</v>
      </c>
      <c r="C18" s="72">
        <v>99</v>
      </c>
      <c r="D18" s="72">
        <v>42</v>
      </c>
      <c r="E18" s="72">
        <v>227</v>
      </c>
      <c r="F18" s="72" t="s">
        <v>949</v>
      </c>
      <c r="G18" s="72" t="s">
        <v>949</v>
      </c>
      <c r="H18" s="72">
        <v>368</v>
      </c>
      <c r="I18" s="72">
        <v>2.5561580170410498</v>
      </c>
      <c r="J18" s="72">
        <v>1.0844306738962</v>
      </c>
      <c r="K18" s="72">
        <v>5.8610895946294796</v>
      </c>
      <c r="L18" s="72" t="s">
        <v>949</v>
      </c>
      <c r="M18" s="72" t="s">
        <v>949</v>
      </c>
      <c r="N18" s="72">
        <v>9.5016782855667401</v>
      </c>
    </row>
    <row r="19" spans="1:14" x14ac:dyDescent="0.25">
      <c r="A19" t="s">
        <v>113</v>
      </c>
      <c r="B19" s="72">
        <v>1093</v>
      </c>
      <c r="C19" s="72">
        <v>8</v>
      </c>
      <c r="D19" s="72">
        <v>10</v>
      </c>
      <c r="E19" s="72">
        <v>109</v>
      </c>
      <c r="F19" s="72">
        <v>90</v>
      </c>
      <c r="G19" s="72" t="s">
        <v>949</v>
      </c>
      <c r="H19" s="72">
        <v>217</v>
      </c>
      <c r="I19" s="72">
        <v>0.73193046660567196</v>
      </c>
      <c r="J19" s="72">
        <v>0.91491308325708998</v>
      </c>
      <c r="K19" s="72">
        <v>9.9725526075022799</v>
      </c>
      <c r="L19" s="72">
        <v>8.2342177493138102</v>
      </c>
      <c r="M19" s="72" t="s">
        <v>949</v>
      </c>
      <c r="N19" s="72">
        <v>19.853613906678799</v>
      </c>
    </row>
    <row r="20" spans="1:14" x14ac:dyDescent="0.25">
      <c r="A20" t="s">
        <v>114</v>
      </c>
      <c r="B20" s="72">
        <v>1417</v>
      </c>
      <c r="C20" s="72">
        <v>20</v>
      </c>
      <c r="D20" s="72">
        <v>2</v>
      </c>
      <c r="E20" s="72">
        <v>180</v>
      </c>
      <c r="F20" s="72">
        <v>20</v>
      </c>
      <c r="G20" s="72" t="s">
        <v>949</v>
      </c>
      <c r="H20" s="72">
        <v>222</v>
      </c>
      <c r="I20" s="72">
        <v>1.41143260409315</v>
      </c>
      <c r="J20" s="72">
        <v>0.14114326040931499</v>
      </c>
      <c r="K20" s="72">
        <v>12.7028934368383</v>
      </c>
      <c r="L20" s="72">
        <v>1.41143260409315</v>
      </c>
      <c r="M20" s="72" t="s">
        <v>949</v>
      </c>
      <c r="N20" s="72">
        <v>15.666901905434001</v>
      </c>
    </row>
    <row r="21" spans="1:14" x14ac:dyDescent="0.25">
      <c r="A21" t="s">
        <v>115</v>
      </c>
      <c r="B21" s="72">
        <v>4273</v>
      </c>
      <c r="C21" s="72">
        <v>18</v>
      </c>
      <c r="D21" s="72">
        <v>16</v>
      </c>
      <c r="E21" s="72">
        <v>408</v>
      </c>
      <c r="F21" s="72">
        <v>3</v>
      </c>
      <c r="G21" s="72" t="s">
        <v>949</v>
      </c>
      <c r="H21" s="72">
        <v>445</v>
      </c>
      <c r="I21" s="72">
        <v>0.42124970746548002</v>
      </c>
      <c r="J21" s="72">
        <v>0.37444418441375998</v>
      </c>
      <c r="K21" s="72">
        <v>9.5483267025509004</v>
      </c>
      <c r="L21" s="72">
        <v>7.0208284577580105E-2</v>
      </c>
      <c r="M21" s="72" t="s">
        <v>949</v>
      </c>
      <c r="N21" s="72">
        <v>10.4142288790077</v>
      </c>
    </row>
    <row r="22" spans="1:14" x14ac:dyDescent="0.25">
      <c r="A22" t="s">
        <v>116</v>
      </c>
      <c r="B22" s="72">
        <v>3299</v>
      </c>
      <c r="C22" s="72">
        <v>77</v>
      </c>
      <c r="D22" s="72">
        <v>41</v>
      </c>
      <c r="E22" s="72">
        <v>169</v>
      </c>
      <c r="F22" s="72" t="s">
        <v>949</v>
      </c>
      <c r="G22" s="72" t="s">
        <v>949</v>
      </c>
      <c r="H22" s="72">
        <v>287</v>
      </c>
      <c r="I22" s="72">
        <v>2.3340406183692002</v>
      </c>
      <c r="J22" s="72">
        <v>1.2428008487420401</v>
      </c>
      <c r="K22" s="72">
        <v>5.1227644740830502</v>
      </c>
      <c r="L22" s="72" t="s">
        <v>949</v>
      </c>
      <c r="M22" s="72" t="s">
        <v>949</v>
      </c>
      <c r="N22" s="72">
        <v>8.6996059411942994</v>
      </c>
    </row>
    <row r="23" spans="1:14" x14ac:dyDescent="0.25">
      <c r="A23" t="s">
        <v>117</v>
      </c>
      <c r="B23" s="72">
        <v>6230</v>
      </c>
      <c r="C23" s="72">
        <v>32</v>
      </c>
      <c r="D23" s="72">
        <v>14</v>
      </c>
      <c r="E23" s="72">
        <v>774</v>
      </c>
      <c r="F23" s="72">
        <v>2</v>
      </c>
      <c r="G23" s="72" t="s">
        <v>949</v>
      </c>
      <c r="H23" s="72">
        <v>822</v>
      </c>
      <c r="I23" s="72">
        <v>0.51364365971107495</v>
      </c>
      <c r="J23" s="72">
        <v>0.224719101123595</v>
      </c>
      <c r="K23" s="72">
        <v>12.423756019261599</v>
      </c>
      <c r="L23" s="72">
        <v>3.2102728731942198E-2</v>
      </c>
      <c r="M23" s="72" t="s">
        <v>949</v>
      </c>
      <c r="N23" s="72">
        <v>13.1942215088282</v>
      </c>
    </row>
    <row r="24" spans="1:14" x14ac:dyDescent="0.25">
      <c r="A24" t="s">
        <v>118</v>
      </c>
      <c r="B24" s="72">
        <v>12989</v>
      </c>
      <c r="C24" s="72">
        <v>157</v>
      </c>
      <c r="D24" s="72">
        <v>41</v>
      </c>
      <c r="E24" s="72">
        <v>1059</v>
      </c>
      <c r="F24" s="72">
        <v>24</v>
      </c>
      <c r="G24" s="72" t="s">
        <v>949</v>
      </c>
      <c r="H24" s="72">
        <v>1281</v>
      </c>
      <c r="I24" s="72">
        <v>1.2087150665948101</v>
      </c>
      <c r="J24" s="72">
        <v>0.31565170528908998</v>
      </c>
      <c r="K24" s="72">
        <v>8.1530525829547997</v>
      </c>
      <c r="L24" s="72">
        <v>0.18477172992532101</v>
      </c>
      <c r="M24" s="72" t="s">
        <v>949</v>
      </c>
      <c r="N24" s="72">
        <v>9.8621910847640297</v>
      </c>
    </row>
    <row r="25" spans="1:14" x14ac:dyDescent="0.25">
      <c r="A25" t="s">
        <v>119</v>
      </c>
      <c r="B25" s="72">
        <v>3241</v>
      </c>
      <c r="C25" s="72">
        <v>44</v>
      </c>
      <c r="D25" s="72">
        <v>44</v>
      </c>
      <c r="E25" s="72">
        <v>281</v>
      </c>
      <c r="F25" s="72">
        <v>47</v>
      </c>
      <c r="G25" s="72" t="s">
        <v>949</v>
      </c>
      <c r="H25" s="72">
        <v>416</v>
      </c>
      <c r="I25" s="72">
        <v>1.3576056772601</v>
      </c>
      <c r="J25" s="72">
        <v>1.3576056772601</v>
      </c>
      <c r="K25" s="72">
        <v>8.6701635297747597</v>
      </c>
      <c r="L25" s="72">
        <v>1.4501697007096499</v>
      </c>
      <c r="M25" s="72" t="s">
        <v>949</v>
      </c>
      <c r="N25" s="72">
        <v>12.8355445850046</v>
      </c>
    </row>
    <row r="26" spans="1:14" x14ac:dyDescent="0.25">
      <c r="A26" t="s">
        <v>120</v>
      </c>
      <c r="B26" s="72">
        <v>7337</v>
      </c>
      <c r="C26" s="72">
        <v>198</v>
      </c>
      <c r="D26" s="72">
        <v>226</v>
      </c>
      <c r="E26" s="72">
        <v>518</v>
      </c>
      <c r="F26" s="72">
        <v>2</v>
      </c>
      <c r="G26" s="72" t="s">
        <v>949</v>
      </c>
      <c r="H26" s="72">
        <v>944</v>
      </c>
      <c r="I26" s="72">
        <v>2.6986506746626602</v>
      </c>
      <c r="J26" s="72">
        <v>3.0802780427967802</v>
      </c>
      <c r="K26" s="72">
        <v>7.0601063104811201</v>
      </c>
      <c r="L26" s="72">
        <v>2.7259097723865301E-2</v>
      </c>
      <c r="M26" s="72" t="s">
        <v>949</v>
      </c>
      <c r="N26" s="72">
        <v>12.8662941256644</v>
      </c>
    </row>
    <row r="27" spans="1:14" x14ac:dyDescent="0.25">
      <c r="A27" t="s">
        <v>121</v>
      </c>
      <c r="B27" s="72">
        <v>9562</v>
      </c>
      <c r="C27" s="72">
        <v>58</v>
      </c>
      <c r="D27" s="72">
        <v>16</v>
      </c>
      <c r="E27" s="72">
        <v>839</v>
      </c>
      <c r="F27" s="72">
        <v>9</v>
      </c>
      <c r="G27" s="72" t="s">
        <v>949</v>
      </c>
      <c r="H27" s="72">
        <v>922</v>
      </c>
      <c r="I27" s="72">
        <v>0.60656766366868797</v>
      </c>
      <c r="J27" s="72">
        <v>0.167329010667224</v>
      </c>
      <c r="K27" s="72">
        <v>8.7743149968625804</v>
      </c>
      <c r="L27" s="72">
        <v>9.4122568500313697E-2</v>
      </c>
      <c r="M27" s="72" t="s">
        <v>949</v>
      </c>
      <c r="N27" s="72">
        <v>9.6423342396987994</v>
      </c>
    </row>
    <row r="28" spans="1:14" x14ac:dyDescent="0.25">
      <c r="A28" t="s">
        <v>122</v>
      </c>
      <c r="B28" s="72">
        <v>203</v>
      </c>
      <c r="C28" s="72" t="s">
        <v>949</v>
      </c>
      <c r="D28" s="72" t="s">
        <v>949</v>
      </c>
      <c r="E28" s="72">
        <v>14</v>
      </c>
      <c r="F28" s="72">
        <v>6</v>
      </c>
      <c r="G28" s="72" t="s">
        <v>949</v>
      </c>
      <c r="H28" s="72">
        <v>20</v>
      </c>
      <c r="I28" s="72" t="s">
        <v>949</v>
      </c>
      <c r="J28" s="72" t="s">
        <v>949</v>
      </c>
      <c r="K28" s="72">
        <v>6.8965517241379297</v>
      </c>
      <c r="L28" s="72">
        <v>2.95566502463054</v>
      </c>
      <c r="M28" s="72" t="s">
        <v>949</v>
      </c>
      <c r="N28" s="72">
        <v>9.8522167487684698</v>
      </c>
    </row>
    <row r="29" spans="1:14" x14ac:dyDescent="0.25">
      <c r="A29" t="s">
        <v>123</v>
      </c>
      <c r="B29" s="72">
        <v>259</v>
      </c>
      <c r="C29" s="72">
        <v>4</v>
      </c>
      <c r="D29" s="72" t="s">
        <v>949</v>
      </c>
      <c r="E29" s="72">
        <v>29</v>
      </c>
      <c r="F29" s="72">
        <v>1</v>
      </c>
      <c r="G29" s="72" t="s">
        <v>949</v>
      </c>
      <c r="H29" s="72">
        <v>34</v>
      </c>
      <c r="I29" s="72">
        <v>1.54440154440154</v>
      </c>
      <c r="J29" s="72" t="s">
        <v>949</v>
      </c>
      <c r="K29" s="72">
        <v>11.196911196911101</v>
      </c>
      <c r="L29" s="72">
        <v>0.38610038610038599</v>
      </c>
      <c r="M29" s="72" t="s">
        <v>949</v>
      </c>
      <c r="N29" s="72">
        <v>13.127413127413099</v>
      </c>
    </row>
    <row r="30" spans="1:14" x14ac:dyDescent="0.25">
      <c r="A30" t="s">
        <v>124</v>
      </c>
      <c r="B30" s="72">
        <v>4332</v>
      </c>
      <c r="C30" s="72">
        <v>137</v>
      </c>
      <c r="D30" s="72">
        <v>123</v>
      </c>
      <c r="E30" s="72">
        <v>131</v>
      </c>
      <c r="F30" s="72">
        <v>21</v>
      </c>
      <c r="G30" s="72" t="s">
        <v>949</v>
      </c>
      <c r="H30" s="72">
        <v>412</v>
      </c>
      <c r="I30" s="72">
        <v>3.1625115420129202</v>
      </c>
      <c r="J30" s="72">
        <v>2.8393351800554001</v>
      </c>
      <c r="K30" s="72">
        <v>3.02400738688827</v>
      </c>
      <c r="L30" s="72">
        <v>0.48476454293628801</v>
      </c>
      <c r="M30" s="72" t="s">
        <v>949</v>
      </c>
      <c r="N30" s="72">
        <v>9.5106186518928908</v>
      </c>
    </row>
    <row r="31" spans="1:14" x14ac:dyDescent="0.25">
      <c r="A31" t="s">
        <v>125</v>
      </c>
      <c r="B31" s="72">
        <v>247</v>
      </c>
      <c r="C31" s="72">
        <v>2</v>
      </c>
      <c r="D31" s="72">
        <v>1</v>
      </c>
      <c r="E31" s="72">
        <v>7</v>
      </c>
      <c r="F31" s="72">
        <v>3</v>
      </c>
      <c r="G31" s="72" t="s">
        <v>949</v>
      </c>
      <c r="H31" s="72">
        <v>13</v>
      </c>
      <c r="I31" s="72">
        <v>0.80971659919028305</v>
      </c>
      <c r="J31" s="72">
        <v>0.40485829959514102</v>
      </c>
      <c r="K31" s="72">
        <v>2.8340080971659898</v>
      </c>
      <c r="L31" s="72">
        <v>1.2145748987854199</v>
      </c>
      <c r="M31" s="72" t="s">
        <v>949</v>
      </c>
      <c r="N31" s="72">
        <v>5.2631578947368398</v>
      </c>
    </row>
    <row r="32" spans="1:14" x14ac:dyDescent="0.25">
      <c r="A32" t="s">
        <v>126</v>
      </c>
      <c r="B32" s="72">
        <v>58525</v>
      </c>
      <c r="C32" s="72">
        <v>858</v>
      </c>
      <c r="D32" s="72">
        <v>581</v>
      </c>
      <c r="E32" s="72">
        <v>4758</v>
      </c>
      <c r="F32" s="72">
        <v>234</v>
      </c>
      <c r="G32" s="72" t="s">
        <v>949</v>
      </c>
      <c r="H32" s="72">
        <v>6431</v>
      </c>
      <c r="I32" s="72">
        <v>1.46604015378043</v>
      </c>
      <c r="J32" s="72">
        <v>0.99273814609141398</v>
      </c>
      <c r="K32" s="72">
        <v>8.1298590346005906</v>
      </c>
      <c r="L32" s="72">
        <v>0.39982913284920901</v>
      </c>
      <c r="M32" s="72" t="s">
        <v>949</v>
      </c>
      <c r="N32" s="72">
        <v>10.988466467321601</v>
      </c>
    </row>
    <row r="33" spans="1:14" x14ac:dyDescent="0.25">
      <c r="A33" t="s">
        <v>127</v>
      </c>
      <c r="B33" s="72">
        <v>170</v>
      </c>
      <c r="C33" s="72">
        <v>4</v>
      </c>
      <c r="D33" s="72">
        <v>5</v>
      </c>
      <c r="E33" s="72">
        <v>13</v>
      </c>
      <c r="F33" s="72">
        <v>6</v>
      </c>
      <c r="G33" s="72" t="s">
        <v>949</v>
      </c>
      <c r="H33" s="72">
        <v>28</v>
      </c>
      <c r="I33" s="72">
        <v>2.3529411764705799</v>
      </c>
      <c r="J33" s="72">
        <v>2.9411764705882302</v>
      </c>
      <c r="K33" s="72">
        <v>7.6470588235294104</v>
      </c>
      <c r="L33" s="72">
        <v>3.52941176470588</v>
      </c>
      <c r="M33" s="72" t="s">
        <v>949</v>
      </c>
      <c r="N33" s="72">
        <v>16.470588235294102</v>
      </c>
    </row>
    <row r="34" spans="1:14" x14ac:dyDescent="0.25">
      <c r="A34" t="s">
        <v>128</v>
      </c>
      <c r="B34" s="72">
        <v>3768</v>
      </c>
      <c r="C34" s="72">
        <v>116</v>
      </c>
      <c r="D34" s="72">
        <v>51</v>
      </c>
      <c r="E34" s="72">
        <v>221</v>
      </c>
      <c r="F34" s="72">
        <v>3</v>
      </c>
      <c r="G34" s="72" t="s">
        <v>949</v>
      </c>
      <c r="H34" s="72">
        <v>391</v>
      </c>
      <c r="I34" s="72">
        <v>3.0785562632696299</v>
      </c>
      <c r="J34" s="72">
        <v>1.3535031847133701</v>
      </c>
      <c r="K34" s="72">
        <v>5.8651804670912897</v>
      </c>
      <c r="L34" s="72">
        <v>7.9617834394904399E-2</v>
      </c>
      <c r="M34" s="72" t="s">
        <v>949</v>
      </c>
      <c r="N34" s="72">
        <v>10.376857749469201</v>
      </c>
    </row>
    <row r="35" spans="1:14" x14ac:dyDescent="0.25">
      <c r="A35" t="s">
        <v>129</v>
      </c>
      <c r="B35" s="72">
        <v>1077</v>
      </c>
      <c r="C35" s="72">
        <v>10</v>
      </c>
      <c r="D35" s="72">
        <v>8</v>
      </c>
      <c r="E35" s="72">
        <v>106</v>
      </c>
      <c r="F35" s="72">
        <v>88</v>
      </c>
      <c r="G35" s="72" t="s">
        <v>949</v>
      </c>
      <c r="H35" s="72">
        <v>212</v>
      </c>
      <c r="I35" s="72">
        <v>0.92850510677808695</v>
      </c>
      <c r="J35" s="72">
        <v>0.74280408542246901</v>
      </c>
      <c r="K35" s="72">
        <v>9.8421541318477193</v>
      </c>
      <c r="L35" s="72">
        <v>8.1708449396471607</v>
      </c>
      <c r="M35" s="72" t="s">
        <v>949</v>
      </c>
      <c r="N35" s="72">
        <v>19.684308263695399</v>
      </c>
    </row>
    <row r="36" spans="1:14" x14ac:dyDescent="0.25">
      <c r="A36" t="s">
        <v>130</v>
      </c>
      <c r="B36" s="72">
        <v>1481</v>
      </c>
      <c r="C36" s="72">
        <v>25</v>
      </c>
      <c r="D36" s="72">
        <v>3</v>
      </c>
      <c r="E36" s="72">
        <v>146</v>
      </c>
      <c r="F36" s="72">
        <v>22</v>
      </c>
      <c r="G36" s="72" t="s">
        <v>949</v>
      </c>
      <c r="H36" s="72">
        <v>196</v>
      </c>
      <c r="I36" s="72">
        <v>1.68804861580013</v>
      </c>
      <c r="J36" s="72">
        <v>0.20256583389601601</v>
      </c>
      <c r="K36" s="72">
        <v>9.8582039162727799</v>
      </c>
      <c r="L36" s="72">
        <v>1.4854827819041101</v>
      </c>
      <c r="M36" s="72" t="s">
        <v>949</v>
      </c>
      <c r="N36" s="72">
        <v>13.234301147872999</v>
      </c>
    </row>
    <row r="37" spans="1:14" x14ac:dyDescent="0.25">
      <c r="A37" t="s">
        <v>131</v>
      </c>
      <c r="B37" s="72">
        <v>4185</v>
      </c>
      <c r="C37" s="72">
        <v>23</v>
      </c>
      <c r="D37" s="72">
        <v>14</v>
      </c>
      <c r="E37" s="72">
        <v>420</v>
      </c>
      <c r="F37" s="72">
        <v>2</v>
      </c>
      <c r="G37" s="72" t="s">
        <v>949</v>
      </c>
      <c r="H37" s="72">
        <v>459</v>
      </c>
      <c r="I37" s="72">
        <v>0.54958183990442</v>
      </c>
      <c r="J37" s="72">
        <v>0.33452807646355998</v>
      </c>
      <c r="K37" s="72">
        <v>10.0358422939068</v>
      </c>
      <c r="L37" s="72">
        <v>4.7789725209080001E-2</v>
      </c>
      <c r="M37" s="72" t="s">
        <v>949</v>
      </c>
      <c r="N37" s="72">
        <v>10.967741935483801</v>
      </c>
    </row>
    <row r="38" spans="1:14" x14ac:dyDescent="0.25">
      <c r="A38" t="s">
        <v>132</v>
      </c>
      <c r="B38" s="72">
        <v>3327</v>
      </c>
      <c r="C38" s="72">
        <v>71</v>
      </c>
      <c r="D38" s="72">
        <v>41</v>
      </c>
      <c r="E38" s="72">
        <v>162</v>
      </c>
      <c r="F38" s="72">
        <v>1</v>
      </c>
      <c r="G38" s="72" t="s">
        <v>949</v>
      </c>
      <c r="H38" s="72">
        <v>275</v>
      </c>
      <c r="I38" s="72">
        <v>2.1340547039374802</v>
      </c>
      <c r="J38" s="72">
        <v>1.2323414487526301</v>
      </c>
      <c r="K38" s="72">
        <v>4.86925157799819</v>
      </c>
      <c r="L38" s="72">
        <v>3.0057108506161698E-2</v>
      </c>
      <c r="M38" s="72" t="s">
        <v>949</v>
      </c>
      <c r="N38" s="72">
        <v>8.2657048391944699</v>
      </c>
    </row>
    <row r="39" spans="1:14" x14ac:dyDescent="0.25">
      <c r="A39" t="s">
        <v>133</v>
      </c>
      <c r="B39" s="72">
        <v>6335</v>
      </c>
      <c r="C39" s="72">
        <v>21</v>
      </c>
      <c r="D39" s="72">
        <v>4</v>
      </c>
      <c r="E39" s="72">
        <v>633</v>
      </c>
      <c r="F39" s="72">
        <v>9</v>
      </c>
      <c r="G39" s="72" t="s">
        <v>949</v>
      </c>
      <c r="H39" s="72">
        <v>667</v>
      </c>
      <c r="I39" s="72">
        <v>0.33149171270718197</v>
      </c>
      <c r="J39" s="72">
        <v>6.3141278610891804E-2</v>
      </c>
      <c r="K39" s="72">
        <v>9.9921073401736304</v>
      </c>
      <c r="L39" s="72">
        <v>0.142067876874506</v>
      </c>
      <c r="M39" s="72" t="s">
        <v>949</v>
      </c>
      <c r="N39" s="72">
        <v>10.5288082083662</v>
      </c>
    </row>
    <row r="40" spans="1:14" x14ac:dyDescent="0.25">
      <c r="A40" t="s">
        <v>134</v>
      </c>
      <c r="B40" s="72">
        <v>13116</v>
      </c>
      <c r="C40" s="72">
        <v>127</v>
      </c>
      <c r="D40" s="72">
        <v>33</v>
      </c>
      <c r="E40" s="72">
        <v>1123</v>
      </c>
      <c r="F40" s="72">
        <v>2</v>
      </c>
      <c r="G40" s="72" t="s">
        <v>949</v>
      </c>
      <c r="H40" s="72">
        <v>1285</v>
      </c>
      <c r="I40" s="72">
        <v>0.96828301311375398</v>
      </c>
      <c r="J40" s="72">
        <v>0.25160109789569901</v>
      </c>
      <c r="K40" s="72">
        <v>8.5620616041475994</v>
      </c>
      <c r="L40" s="72">
        <v>1.52485513876181E-2</v>
      </c>
      <c r="M40" s="72" t="s">
        <v>949</v>
      </c>
      <c r="N40" s="72">
        <v>9.7971942665446701</v>
      </c>
    </row>
    <row r="41" spans="1:14" x14ac:dyDescent="0.25">
      <c r="A41" t="s">
        <v>135</v>
      </c>
      <c r="B41" s="72">
        <v>3071</v>
      </c>
      <c r="C41" s="72">
        <v>29</v>
      </c>
      <c r="D41" s="72">
        <v>62</v>
      </c>
      <c r="E41" s="72">
        <v>333</v>
      </c>
      <c r="F41" s="72">
        <v>34</v>
      </c>
      <c r="G41" s="72" t="s">
        <v>949</v>
      </c>
      <c r="H41" s="72">
        <v>458</v>
      </c>
      <c r="I41" s="72">
        <v>0.94431781178769103</v>
      </c>
      <c r="J41" s="72">
        <v>2.01888635623575</v>
      </c>
      <c r="K41" s="72">
        <v>10.8433734939759</v>
      </c>
      <c r="L41" s="72">
        <v>1.10713122761315</v>
      </c>
      <c r="M41" s="72" t="s">
        <v>949</v>
      </c>
      <c r="N41" s="72">
        <v>14.913708889612501</v>
      </c>
    </row>
    <row r="42" spans="1:14" x14ac:dyDescent="0.25">
      <c r="A42" t="s">
        <v>136</v>
      </c>
      <c r="B42" s="72">
        <v>7142</v>
      </c>
      <c r="C42" s="72">
        <v>207</v>
      </c>
      <c r="D42" s="72">
        <v>200</v>
      </c>
      <c r="E42" s="72">
        <v>561</v>
      </c>
      <c r="F42" s="72">
        <v>1</v>
      </c>
      <c r="G42" s="72" t="s">
        <v>949</v>
      </c>
      <c r="H42" s="72">
        <v>969</v>
      </c>
      <c r="I42" s="72">
        <v>2.8983478017361999</v>
      </c>
      <c r="J42" s="72">
        <v>2.8003360403248299</v>
      </c>
      <c r="K42" s="72">
        <v>7.8549425931111703</v>
      </c>
      <c r="L42" s="72">
        <v>1.40016802016241E-2</v>
      </c>
      <c r="M42" s="72" t="s">
        <v>949</v>
      </c>
      <c r="N42" s="72">
        <v>13.5676281153738</v>
      </c>
    </row>
    <row r="43" spans="1:14" x14ac:dyDescent="0.25">
      <c r="A43" t="s">
        <v>137</v>
      </c>
      <c r="B43" s="72">
        <v>9272</v>
      </c>
      <c r="C43" s="72">
        <v>93</v>
      </c>
      <c r="D43" s="72">
        <v>20</v>
      </c>
      <c r="E43" s="72">
        <v>700</v>
      </c>
      <c r="F43" s="72">
        <v>11</v>
      </c>
      <c r="G43" s="72" t="s">
        <v>949</v>
      </c>
      <c r="H43" s="72">
        <v>824</v>
      </c>
      <c r="I43" s="72">
        <v>1.0030198446937</v>
      </c>
      <c r="J43" s="72">
        <v>0.215703192407247</v>
      </c>
      <c r="K43" s="72">
        <v>7.5496117342536602</v>
      </c>
      <c r="L43" s="72">
        <v>0.118636755823986</v>
      </c>
      <c r="M43" s="72" t="s">
        <v>949</v>
      </c>
      <c r="N43" s="72">
        <v>8.8869715271786003</v>
      </c>
    </row>
    <row r="44" spans="1:14" x14ac:dyDescent="0.25">
      <c r="A44" t="s">
        <v>138</v>
      </c>
      <c r="B44" s="72">
        <v>190</v>
      </c>
      <c r="C44" s="72">
        <v>1</v>
      </c>
      <c r="D44" s="72" t="s">
        <v>949</v>
      </c>
      <c r="E44" s="72">
        <v>21</v>
      </c>
      <c r="F44" s="72">
        <v>12</v>
      </c>
      <c r="G44" s="72" t="s">
        <v>949</v>
      </c>
      <c r="H44" s="72">
        <v>34</v>
      </c>
      <c r="I44" s="72">
        <v>0.52631578947368396</v>
      </c>
      <c r="J44" s="72" t="s">
        <v>949</v>
      </c>
      <c r="K44" s="72">
        <v>11.052631578947301</v>
      </c>
      <c r="L44" s="72">
        <v>6.3157894736842097</v>
      </c>
      <c r="M44" s="72" t="s">
        <v>949</v>
      </c>
      <c r="N44" s="72">
        <v>17.8947368421052</v>
      </c>
    </row>
    <row r="45" spans="1:14" x14ac:dyDescent="0.25">
      <c r="A45" t="s">
        <v>139</v>
      </c>
      <c r="B45" s="72">
        <v>287</v>
      </c>
      <c r="C45" s="72" t="s">
        <v>949</v>
      </c>
      <c r="D45" s="72" t="s">
        <v>949</v>
      </c>
      <c r="E45" s="72">
        <v>24</v>
      </c>
      <c r="F45" s="72">
        <v>3</v>
      </c>
      <c r="G45" s="72" t="s">
        <v>949</v>
      </c>
      <c r="H45" s="72">
        <v>27</v>
      </c>
      <c r="I45" s="72" t="s">
        <v>949</v>
      </c>
      <c r="J45" s="72" t="s">
        <v>949</v>
      </c>
      <c r="K45" s="72">
        <v>8.3623693379790893</v>
      </c>
      <c r="L45" s="72">
        <v>1.0452961672473799</v>
      </c>
      <c r="M45" s="72" t="s">
        <v>949</v>
      </c>
      <c r="N45" s="72">
        <v>9.4076655052264808</v>
      </c>
    </row>
    <row r="46" spans="1:14" x14ac:dyDescent="0.25">
      <c r="A46" t="s">
        <v>140</v>
      </c>
      <c r="B46" s="72">
        <v>4351</v>
      </c>
      <c r="C46" s="72">
        <v>183</v>
      </c>
      <c r="D46" s="72">
        <v>100</v>
      </c>
      <c r="E46" s="72">
        <v>119</v>
      </c>
      <c r="F46" s="72">
        <v>26</v>
      </c>
      <c r="G46" s="72" t="s">
        <v>949</v>
      </c>
      <c r="H46" s="72">
        <v>428</v>
      </c>
      <c r="I46" s="72">
        <v>4.2059296713399199</v>
      </c>
      <c r="J46" s="72">
        <v>2.2983222247759101</v>
      </c>
      <c r="K46" s="72">
        <v>2.7350034474833298</v>
      </c>
      <c r="L46" s="72">
        <v>0.59756377844173703</v>
      </c>
      <c r="M46" s="72" t="s">
        <v>949</v>
      </c>
      <c r="N46" s="72">
        <v>9.8368191220409091</v>
      </c>
    </row>
    <row r="47" spans="1:14" x14ac:dyDescent="0.25">
      <c r="A47" t="s">
        <v>141</v>
      </c>
      <c r="B47" s="72">
        <v>222</v>
      </c>
      <c r="C47" s="72">
        <v>1</v>
      </c>
      <c r="D47" s="72" t="s">
        <v>949</v>
      </c>
      <c r="E47" s="72">
        <v>12</v>
      </c>
      <c r="F47" s="72">
        <v>1</v>
      </c>
      <c r="G47" s="72" t="s">
        <v>949</v>
      </c>
      <c r="H47" s="72">
        <v>14</v>
      </c>
      <c r="I47" s="72">
        <v>0.45045045045045001</v>
      </c>
      <c r="J47" s="72" t="s">
        <v>949</v>
      </c>
      <c r="K47" s="72">
        <v>5.4054054054053999</v>
      </c>
      <c r="L47" s="72">
        <v>0.45045045045045001</v>
      </c>
      <c r="M47" s="72" t="s">
        <v>949</v>
      </c>
      <c r="N47" s="72">
        <v>6.3063063063062996</v>
      </c>
    </row>
    <row r="48" spans="1:14" x14ac:dyDescent="0.25">
      <c r="A48" t="s">
        <v>142</v>
      </c>
      <c r="B48" s="72">
        <v>58066</v>
      </c>
      <c r="C48" s="72">
        <v>910</v>
      </c>
      <c r="D48" s="72">
        <v>538</v>
      </c>
      <c r="E48" s="72">
        <v>4596</v>
      </c>
      <c r="F48" s="72">
        <v>218</v>
      </c>
      <c r="G48" s="72" t="s">
        <v>949</v>
      </c>
      <c r="H48" s="72">
        <v>6262</v>
      </c>
      <c r="I48" s="72">
        <v>1.5671821720111501</v>
      </c>
      <c r="J48" s="72">
        <v>0.92653187751868504</v>
      </c>
      <c r="K48" s="72">
        <v>7.9151310577618501</v>
      </c>
      <c r="L48" s="72">
        <v>0.37543484999827698</v>
      </c>
      <c r="M48" s="72" t="s">
        <v>949</v>
      </c>
      <c r="N48" s="72">
        <v>10.7842799572899</v>
      </c>
    </row>
    <row r="49" spans="1:14" x14ac:dyDescent="0.25">
      <c r="A49" t="s">
        <v>143</v>
      </c>
      <c r="B49" s="72">
        <v>242</v>
      </c>
      <c r="C49" s="72">
        <v>3</v>
      </c>
      <c r="D49" s="72">
        <v>2</v>
      </c>
      <c r="E49" s="72">
        <v>15</v>
      </c>
      <c r="F49" s="72">
        <v>3</v>
      </c>
      <c r="G49" s="72" t="s">
        <v>949</v>
      </c>
      <c r="H49" s="72">
        <v>23</v>
      </c>
      <c r="I49" s="72">
        <v>1.2396694214876001</v>
      </c>
      <c r="J49" s="72">
        <v>0.82644628099173501</v>
      </c>
      <c r="K49" s="72">
        <v>6.1983471074380097</v>
      </c>
      <c r="L49" s="72">
        <v>1.2396694214876001</v>
      </c>
      <c r="M49" s="72" t="s">
        <v>949</v>
      </c>
      <c r="N49" s="72">
        <v>9.5041322314049594</v>
      </c>
    </row>
    <row r="50" spans="1:14" x14ac:dyDescent="0.25">
      <c r="A50" t="s">
        <v>144</v>
      </c>
      <c r="B50" s="72">
        <v>3885</v>
      </c>
      <c r="C50" s="72">
        <v>114</v>
      </c>
      <c r="D50" s="72">
        <v>73</v>
      </c>
      <c r="E50" s="72">
        <v>240</v>
      </c>
      <c r="F50" s="72">
        <v>5</v>
      </c>
      <c r="G50" s="72" t="s">
        <v>949</v>
      </c>
      <c r="H50" s="72">
        <v>432</v>
      </c>
      <c r="I50" s="72">
        <v>2.9343629343629298</v>
      </c>
      <c r="J50" s="72">
        <v>1.87902187902187</v>
      </c>
      <c r="K50" s="72">
        <v>6.1776061776061697</v>
      </c>
      <c r="L50" s="72">
        <v>0.12870012870012801</v>
      </c>
      <c r="M50" s="72" t="s">
        <v>949</v>
      </c>
      <c r="N50" s="72">
        <v>11.119691119691099</v>
      </c>
    </row>
    <row r="51" spans="1:14" x14ac:dyDescent="0.25">
      <c r="A51" t="s">
        <v>145</v>
      </c>
      <c r="B51" s="72">
        <v>1072</v>
      </c>
      <c r="C51" s="72">
        <v>18</v>
      </c>
      <c r="D51" s="72">
        <v>12</v>
      </c>
      <c r="E51" s="72">
        <v>86</v>
      </c>
      <c r="F51" s="72">
        <v>84</v>
      </c>
      <c r="G51" s="72" t="s">
        <v>949</v>
      </c>
      <c r="H51" s="72">
        <v>200</v>
      </c>
      <c r="I51" s="72">
        <v>1.6791044776119399</v>
      </c>
      <c r="J51" s="72">
        <v>1.1194029850746201</v>
      </c>
      <c r="K51" s="72">
        <v>8.0223880597014894</v>
      </c>
      <c r="L51" s="72">
        <v>7.8358208955223798</v>
      </c>
      <c r="M51" s="72" t="s">
        <v>949</v>
      </c>
      <c r="N51" s="72">
        <v>18.656716417910399</v>
      </c>
    </row>
    <row r="52" spans="1:14" x14ac:dyDescent="0.25">
      <c r="A52" t="s">
        <v>146</v>
      </c>
      <c r="B52" s="72">
        <v>1421</v>
      </c>
      <c r="C52" s="72">
        <v>18</v>
      </c>
      <c r="D52" s="72">
        <v>7</v>
      </c>
      <c r="E52" s="72">
        <v>144</v>
      </c>
      <c r="F52" s="72">
        <v>14</v>
      </c>
      <c r="G52" s="72" t="s">
        <v>949</v>
      </c>
      <c r="H52" s="72">
        <v>183</v>
      </c>
      <c r="I52" s="72">
        <v>1.2667135819845099</v>
      </c>
      <c r="J52" s="72">
        <v>0.49261083743842299</v>
      </c>
      <c r="K52" s="72">
        <v>10.1337086558761</v>
      </c>
      <c r="L52" s="72">
        <v>0.98522167487684698</v>
      </c>
      <c r="M52" s="72" t="s">
        <v>949</v>
      </c>
      <c r="N52" s="72">
        <v>12.8782547501759</v>
      </c>
    </row>
    <row r="53" spans="1:14" x14ac:dyDescent="0.25">
      <c r="A53" t="s">
        <v>147</v>
      </c>
      <c r="B53" s="72">
        <v>4138</v>
      </c>
      <c r="C53" s="72">
        <v>24</v>
      </c>
      <c r="D53" s="72">
        <v>13</v>
      </c>
      <c r="E53" s="72">
        <v>381</v>
      </c>
      <c r="F53" s="72" t="s">
        <v>949</v>
      </c>
      <c r="G53" s="72" t="s">
        <v>949</v>
      </c>
      <c r="H53" s="72">
        <v>418</v>
      </c>
      <c r="I53" s="72">
        <v>0.57999033349444096</v>
      </c>
      <c r="J53" s="72">
        <v>0.31416143064282198</v>
      </c>
      <c r="K53" s="72">
        <v>9.2073465442242597</v>
      </c>
      <c r="L53" s="72" t="s">
        <v>949</v>
      </c>
      <c r="M53" s="72" t="s">
        <v>949</v>
      </c>
      <c r="N53" s="72">
        <v>10.101498308361499</v>
      </c>
    </row>
    <row r="54" spans="1:14" x14ac:dyDescent="0.25">
      <c r="A54" t="s">
        <v>148</v>
      </c>
      <c r="B54" s="72">
        <v>3215</v>
      </c>
      <c r="C54" s="72">
        <v>93</v>
      </c>
      <c r="D54" s="72">
        <v>30</v>
      </c>
      <c r="E54" s="72">
        <v>144</v>
      </c>
      <c r="F54" s="72" t="s">
        <v>949</v>
      </c>
      <c r="G54" s="72" t="s">
        <v>949</v>
      </c>
      <c r="H54" s="72">
        <v>267</v>
      </c>
      <c r="I54" s="72">
        <v>2.8926905132192799</v>
      </c>
      <c r="J54" s="72">
        <v>0.93312597200622005</v>
      </c>
      <c r="K54" s="72">
        <v>4.4790046656298603</v>
      </c>
      <c r="L54" s="72" t="s">
        <v>949</v>
      </c>
      <c r="M54" s="72" t="s">
        <v>949</v>
      </c>
      <c r="N54" s="72">
        <v>8.3048211508553607</v>
      </c>
    </row>
    <row r="55" spans="1:14" x14ac:dyDescent="0.25">
      <c r="A55" t="s">
        <v>149</v>
      </c>
      <c r="B55" s="72">
        <v>6141</v>
      </c>
      <c r="C55" s="72">
        <v>131</v>
      </c>
      <c r="D55" s="72">
        <v>30</v>
      </c>
      <c r="E55" s="72">
        <v>491</v>
      </c>
      <c r="F55" s="72">
        <v>23</v>
      </c>
      <c r="G55" s="72" t="s">
        <v>949</v>
      </c>
      <c r="H55" s="72">
        <v>675</v>
      </c>
      <c r="I55" s="72">
        <v>2.1332030613906499</v>
      </c>
      <c r="J55" s="72">
        <v>0.48851978505129401</v>
      </c>
      <c r="K55" s="72">
        <v>7.9954404820061802</v>
      </c>
      <c r="L55" s="72">
        <v>0.37453183520599198</v>
      </c>
      <c r="M55" s="72" t="s">
        <v>949</v>
      </c>
      <c r="N55" s="72">
        <v>10.9916951636541</v>
      </c>
    </row>
    <row r="56" spans="1:14" x14ac:dyDescent="0.25">
      <c r="A56" t="s">
        <v>150</v>
      </c>
      <c r="B56" s="72">
        <v>13015</v>
      </c>
      <c r="C56" s="72">
        <v>53</v>
      </c>
      <c r="D56" s="72">
        <v>26</v>
      </c>
      <c r="E56" s="72">
        <v>964</v>
      </c>
      <c r="F56" s="72">
        <v>4</v>
      </c>
      <c r="G56" s="72" t="s">
        <v>949</v>
      </c>
      <c r="H56" s="72">
        <v>1047</v>
      </c>
      <c r="I56" s="72">
        <v>0.407222435651171</v>
      </c>
      <c r="J56" s="72">
        <v>0.19976949673453701</v>
      </c>
      <c r="K56" s="72">
        <v>7.4068382635420598</v>
      </c>
      <c r="L56" s="72">
        <v>3.0733768728390301E-2</v>
      </c>
      <c r="M56" s="72" t="s">
        <v>949</v>
      </c>
      <c r="N56" s="72">
        <v>8.0445639646561595</v>
      </c>
    </row>
    <row r="57" spans="1:14" x14ac:dyDescent="0.25">
      <c r="A57" t="s">
        <v>151</v>
      </c>
      <c r="B57" s="72">
        <v>3089</v>
      </c>
      <c r="C57" s="72">
        <v>17</v>
      </c>
      <c r="D57" s="72">
        <v>16</v>
      </c>
      <c r="E57" s="72">
        <v>326</v>
      </c>
      <c r="F57" s="72">
        <v>25</v>
      </c>
      <c r="G57" s="72" t="s">
        <v>949</v>
      </c>
      <c r="H57" s="72">
        <v>384</v>
      </c>
      <c r="I57" s="72">
        <v>0.55033991583036501</v>
      </c>
      <c r="J57" s="72">
        <v>0.51796697960505</v>
      </c>
      <c r="K57" s="72">
        <v>10.553577209452801</v>
      </c>
      <c r="L57" s="72">
        <v>0.80932340563289096</v>
      </c>
      <c r="M57" s="72" t="s">
        <v>949</v>
      </c>
      <c r="N57" s="72">
        <v>12.431207510521199</v>
      </c>
    </row>
    <row r="58" spans="1:14" x14ac:dyDescent="0.25">
      <c r="A58" t="s">
        <v>152</v>
      </c>
      <c r="B58" s="72">
        <v>7118</v>
      </c>
      <c r="C58" s="72">
        <v>159</v>
      </c>
      <c r="D58" s="72">
        <v>268</v>
      </c>
      <c r="E58" s="72">
        <v>448</v>
      </c>
      <c r="F58" s="72">
        <v>59</v>
      </c>
      <c r="G58" s="72" t="s">
        <v>949</v>
      </c>
      <c r="H58" s="72">
        <v>934</v>
      </c>
      <c r="I58" s="72">
        <v>2.2337735318909799</v>
      </c>
      <c r="J58" s="72">
        <v>3.7651025568979999</v>
      </c>
      <c r="K58" s="72">
        <v>6.2939027816802398</v>
      </c>
      <c r="L58" s="72">
        <v>0.82888451812306796</v>
      </c>
      <c r="M58" s="72" t="s">
        <v>949</v>
      </c>
      <c r="N58" s="72">
        <v>13.1216633885923</v>
      </c>
    </row>
    <row r="59" spans="1:14" x14ac:dyDescent="0.25">
      <c r="A59" t="s">
        <v>153</v>
      </c>
      <c r="B59" s="72">
        <v>9458</v>
      </c>
      <c r="C59" s="72">
        <v>140</v>
      </c>
      <c r="D59" s="72">
        <v>23</v>
      </c>
      <c r="E59" s="72">
        <v>614</v>
      </c>
      <c r="F59" s="72">
        <v>7</v>
      </c>
      <c r="G59" s="72" t="s">
        <v>949</v>
      </c>
      <c r="H59" s="72">
        <v>784</v>
      </c>
      <c r="I59" s="72">
        <v>1.48022837809262</v>
      </c>
      <c r="J59" s="72">
        <v>0.24318037640092999</v>
      </c>
      <c r="K59" s="72">
        <v>6.4918587439204902</v>
      </c>
      <c r="L59" s="72">
        <v>7.4011418904631004E-2</v>
      </c>
      <c r="M59" s="72" t="s">
        <v>949</v>
      </c>
      <c r="N59" s="72">
        <v>8.2892789173186703</v>
      </c>
    </row>
    <row r="60" spans="1:14" x14ac:dyDescent="0.25">
      <c r="A60" t="s">
        <v>154</v>
      </c>
      <c r="B60" s="72">
        <v>196</v>
      </c>
      <c r="C60" s="72">
        <v>4</v>
      </c>
      <c r="D60" s="72" t="s">
        <v>949</v>
      </c>
      <c r="E60" s="72">
        <v>17</v>
      </c>
      <c r="F60" s="72">
        <v>3</v>
      </c>
      <c r="G60" s="72" t="s">
        <v>949</v>
      </c>
      <c r="H60" s="72">
        <v>24</v>
      </c>
      <c r="I60" s="72">
        <v>2.0408163265306101</v>
      </c>
      <c r="J60" s="72" t="s">
        <v>949</v>
      </c>
      <c r="K60" s="72">
        <v>8.6734693877550999</v>
      </c>
      <c r="L60" s="72">
        <v>1.53061224489795</v>
      </c>
      <c r="M60" s="72" t="s">
        <v>949</v>
      </c>
      <c r="N60" s="72">
        <v>12.2448979591836</v>
      </c>
    </row>
    <row r="61" spans="1:14" x14ac:dyDescent="0.25">
      <c r="A61" t="s">
        <v>155</v>
      </c>
      <c r="B61" s="72">
        <v>244</v>
      </c>
      <c r="C61" s="72">
        <v>2</v>
      </c>
      <c r="D61" s="72" t="s">
        <v>949</v>
      </c>
      <c r="E61" s="72">
        <v>17</v>
      </c>
      <c r="F61" s="72">
        <v>1</v>
      </c>
      <c r="G61" s="72" t="s">
        <v>949</v>
      </c>
      <c r="H61" s="72">
        <v>20</v>
      </c>
      <c r="I61" s="72">
        <v>0.81967213114754101</v>
      </c>
      <c r="J61" s="72" t="s">
        <v>949</v>
      </c>
      <c r="K61" s="72">
        <v>6.9672131147540899</v>
      </c>
      <c r="L61" s="72">
        <v>0.40983606557377</v>
      </c>
      <c r="M61" s="72" t="s">
        <v>949</v>
      </c>
      <c r="N61" s="72">
        <v>8.1967213114754092</v>
      </c>
    </row>
    <row r="62" spans="1:14" x14ac:dyDescent="0.25">
      <c r="A62" t="s">
        <v>156</v>
      </c>
      <c r="B62" s="72">
        <v>4277</v>
      </c>
      <c r="C62" s="72">
        <v>156</v>
      </c>
      <c r="D62" s="72">
        <v>123</v>
      </c>
      <c r="E62" s="72">
        <v>98</v>
      </c>
      <c r="F62" s="72">
        <v>15</v>
      </c>
      <c r="G62" s="72" t="s">
        <v>949</v>
      </c>
      <c r="H62" s="72">
        <v>392</v>
      </c>
      <c r="I62" s="72">
        <v>3.6474164133738598</v>
      </c>
      <c r="J62" s="72">
        <v>2.8758475566986199</v>
      </c>
      <c r="K62" s="72">
        <v>2.2913256955810102</v>
      </c>
      <c r="L62" s="72">
        <v>0.35071311667056299</v>
      </c>
      <c r="M62" s="72" t="s">
        <v>949</v>
      </c>
      <c r="N62" s="72">
        <v>9.1653027823240603</v>
      </c>
    </row>
    <row r="63" spans="1:14" x14ac:dyDescent="0.25">
      <c r="A63" t="s">
        <v>157</v>
      </c>
      <c r="B63" s="72">
        <v>212</v>
      </c>
      <c r="C63" s="72">
        <v>2</v>
      </c>
      <c r="D63" s="72">
        <v>1</v>
      </c>
      <c r="E63" s="72">
        <v>6</v>
      </c>
      <c r="F63" s="72">
        <v>13</v>
      </c>
      <c r="G63" s="72" t="s">
        <v>949</v>
      </c>
      <c r="H63" s="72">
        <v>22</v>
      </c>
      <c r="I63" s="72">
        <v>0.94339622641509402</v>
      </c>
      <c r="J63" s="72">
        <v>0.47169811320754701</v>
      </c>
      <c r="K63" s="72">
        <v>2.8301886792452802</v>
      </c>
      <c r="L63" s="72">
        <v>6.1320754716981103</v>
      </c>
      <c r="M63" s="72" t="s">
        <v>949</v>
      </c>
      <c r="N63" s="72">
        <v>10.377358490565999</v>
      </c>
    </row>
    <row r="64" spans="1:14" x14ac:dyDescent="0.25">
      <c r="A64" t="s">
        <v>158</v>
      </c>
      <c r="B64" s="72">
        <v>57696</v>
      </c>
      <c r="C64" s="72">
        <v>936</v>
      </c>
      <c r="D64" s="72">
        <v>625</v>
      </c>
      <c r="E64" s="72">
        <v>3992</v>
      </c>
      <c r="F64" s="72">
        <v>261</v>
      </c>
      <c r="G64" s="72" t="s">
        <v>949</v>
      </c>
      <c r="H64" s="72">
        <v>5814</v>
      </c>
      <c r="I64" s="72">
        <v>1.6222961730449199</v>
      </c>
      <c r="J64" s="72">
        <v>1.0832640044370401</v>
      </c>
      <c r="K64" s="72">
        <v>6.91902384914032</v>
      </c>
      <c r="L64" s="72">
        <v>0.45237104825291102</v>
      </c>
      <c r="M64" s="72" t="s">
        <v>949</v>
      </c>
      <c r="N64" s="72">
        <v>10.076955074875199</v>
      </c>
    </row>
    <row r="65" spans="1:14" x14ac:dyDescent="0.25">
      <c r="A65" t="s">
        <v>159</v>
      </c>
      <c r="B65" s="72">
        <v>215</v>
      </c>
      <c r="C65" s="72">
        <v>5</v>
      </c>
      <c r="D65" s="72">
        <v>3</v>
      </c>
      <c r="E65" s="72">
        <v>16</v>
      </c>
      <c r="F65" s="72">
        <v>8</v>
      </c>
      <c r="G65" s="72" t="s">
        <v>949</v>
      </c>
      <c r="H65" s="72">
        <v>32</v>
      </c>
      <c r="I65" s="72">
        <v>2.3255813953488298</v>
      </c>
      <c r="J65" s="72">
        <v>1.3953488372092999</v>
      </c>
      <c r="K65" s="72">
        <v>7.4418604651162701</v>
      </c>
      <c r="L65" s="72">
        <v>3.7209302325581302</v>
      </c>
      <c r="M65" s="72" t="s">
        <v>949</v>
      </c>
      <c r="N65" s="72">
        <v>14.883720930232499</v>
      </c>
    </row>
    <row r="66" spans="1:14" x14ac:dyDescent="0.25">
      <c r="A66" t="s">
        <v>160</v>
      </c>
      <c r="B66" s="72">
        <v>3805</v>
      </c>
      <c r="C66" s="72">
        <v>112</v>
      </c>
      <c r="D66" s="72">
        <v>60</v>
      </c>
      <c r="E66" s="72">
        <v>243</v>
      </c>
      <c r="F66" s="72">
        <v>3</v>
      </c>
      <c r="G66" s="72" t="s">
        <v>949</v>
      </c>
      <c r="H66" s="72">
        <v>418</v>
      </c>
      <c r="I66" s="72">
        <v>2.94349540078843</v>
      </c>
      <c r="J66" s="72">
        <v>1.57687253613666</v>
      </c>
      <c r="K66" s="72">
        <v>6.3863337713534802</v>
      </c>
      <c r="L66" s="72">
        <v>7.88436268068331E-2</v>
      </c>
      <c r="M66" s="72" t="s">
        <v>949</v>
      </c>
      <c r="N66" s="72">
        <v>10.9855453350854</v>
      </c>
    </row>
    <row r="67" spans="1:14" x14ac:dyDescent="0.25">
      <c r="A67" t="s">
        <v>161</v>
      </c>
      <c r="B67" s="72">
        <v>1019</v>
      </c>
      <c r="C67" s="72">
        <v>17</v>
      </c>
      <c r="D67" s="72">
        <v>5</v>
      </c>
      <c r="E67" s="72">
        <v>96</v>
      </c>
      <c r="F67" s="72">
        <v>95</v>
      </c>
      <c r="G67" s="72" t="s">
        <v>949</v>
      </c>
      <c r="H67" s="72">
        <v>213</v>
      </c>
      <c r="I67" s="72">
        <v>1.6683022571148101</v>
      </c>
      <c r="J67" s="72">
        <v>0.49067713444553401</v>
      </c>
      <c r="K67" s="72">
        <v>9.4210009813542595</v>
      </c>
      <c r="L67" s="72">
        <v>9.3228655544651602</v>
      </c>
      <c r="M67" s="72" t="s">
        <v>949</v>
      </c>
      <c r="N67" s="72">
        <v>20.902845927379701</v>
      </c>
    </row>
    <row r="68" spans="1:14" x14ac:dyDescent="0.25">
      <c r="A68" t="s">
        <v>162</v>
      </c>
      <c r="B68" s="72">
        <v>1389</v>
      </c>
      <c r="C68" s="72">
        <v>27</v>
      </c>
      <c r="D68" s="72">
        <v>4</v>
      </c>
      <c r="E68" s="72">
        <v>129</v>
      </c>
      <c r="F68" s="72">
        <v>17</v>
      </c>
      <c r="G68" s="72" t="s">
        <v>949</v>
      </c>
      <c r="H68" s="72">
        <v>177</v>
      </c>
      <c r="I68" s="72">
        <v>1.9438444924406</v>
      </c>
      <c r="J68" s="72">
        <v>0.28797696184305199</v>
      </c>
      <c r="K68" s="72">
        <v>9.2872570194384405</v>
      </c>
      <c r="L68" s="72">
        <v>1.2239020878329701</v>
      </c>
      <c r="M68" s="72" t="s">
        <v>949</v>
      </c>
      <c r="N68" s="72">
        <v>12.742980561554999</v>
      </c>
    </row>
    <row r="69" spans="1:14" x14ac:dyDescent="0.25">
      <c r="A69" t="s">
        <v>163</v>
      </c>
      <c r="B69" s="72">
        <v>4149</v>
      </c>
      <c r="C69" s="72">
        <v>18</v>
      </c>
      <c r="D69" s="72">
        <v>12</v>
      </c>
      <c r="E69" s="72">
        <v>366</v>
      </c>
      <c r="F69" s="72" t="s">
        <v>949</v>
      </c>
      <c r="G69" s="72" t="s">
        <v>949</v>
      </c>
      <c r="H69" s="72">
        <v>396</v>
      </c>
      <c r="I69" s="72">
        <v>0.43383947939262402</v>
      </c>
      <c r="J69" s="72">
        <v>0.28922631959508299</v>
      </c>
      <c r="K69" s="72">
        <v>8.8214027476500299</v>
      </c>
      <c r="L69" s="72" t="s">
        <v>949</v>
      </c>
      <c r="M69" s="72" t="s">
        <v>949</v>
      </c>
      <c r="N69" s="72">
        <v>9.5444685466377397</v>
      </c>
    </row>
    <row r="70" spans="1:14" x14ac:dyDescent="0.25">
      <c r="A70" t="s">
        <v>164</v>
      </c>
      <c r="B70" s="72">
        <v>3181</v>
      </c>
      <c r="C70" s="72">
        <v>88</v>
      </c>
      <c r="D70" s="72">
        <v>46</v>
      </c>
      <c r="E70" s="72">
        <v>168</v>
      </c>
      <c r="F70" s="72" t="s">
        <v>949</v>
      </c>
      <c r="G70" s="72" t="s">
        <v>949</v>
      </c>
      <c r="H70" s="72">
        <v>302</v>
      </c>
      <c r="I70" s="72">
        <v>2.7664256523105899</v>
      </c>
      <c r="J70" s="72">
        <v>1.4460861364350801</v>
      </c>
      <c r="K70" s="72">
        <v>5.2813580635020401</v>
      </c>
      <c r="L70" s="72" t="s">
        <v>949</v>
      </c>
      <c r="M70" s="72" t="s">
        <v>949</v>
      </c>
      <c r="N70" s="72">
        <v>9.4938698522477196</v>
      </c>
    </row>
    <row r="71" spans="1:14" x14ac:dyDescent="0.25">
      <c r="A71" t="s">
        <v>165</v>
      </c>
      <c r="B71" s="72">
        <v>6145</v>
      </c>
      <c r="C71" s="72">
        <v>203</v>
      </c>
      <c r="D71" s="72">
        <v>64</v>
      </c>
      <c r="E71" s="72">
        <v>450</v>
      </c>
      <c r="F71" s="72">
        <v>21</v>
      </c>
      <c r="G71" s="72" t="s">
        <v>949</v>
      </c>
      <c r="H71" s="72">
        <v>738</v>
      </c>
      <c r="I71" s="72">
        <v>3.30349877949552</v>
      </c>
      <c r="J71" s="72">
        <v>1.04149715215622</v>
      </c>
      <c r="K71" s="72">
        <v>7.32302685109845</v>
      </c>
      <c r="L71" s="72">
        <v>0.34174125305126102</v>
      </c>
      <c r="M71" s="72" t="s">
        <v>949</v>
      </c>
      <c r="N71" s="72">
        <v>12.0097640358014</v>
      </c>
    </row>
    <row r="72" spans="1:14" x14ac:dyDescent="0.25">
      <c r="A72" t="s">
        <v>166</v>
      </c>
      <c r="B72" s="72">
        <v>13043</v>
      </c>
      <c r="C72" s="72">
        <v>146</v>
      </c>
      <c r="D72" s="72">
        <v>60</v>
      </c>
      <c r="E72" s="72">
        <v>1464</v>
      </c>
      <c r="F72" s="72">
        <v>1</v>
      </c>
      <c r="G72" s="72" t="s">
        <v>949</v>
      </c>
      <c r="H72" s="72">
        <v>1671</v>
      </c>
      <c r="I72" s="72">
        <v>1.11937437706049</v>
      </c>
      <c r="J72" s="72">
        <v>0.46001686728513302</v>
      </c>
      <c r="K72" s="72">
        <v>11.224411561757201</v>
      </c>
      <c r="L72" s="72">
        <v>7.6669477880855598E-3</v>
      </c>
      <c r="M72" s="72" t="s">
        <v>949</v>
      </c>
      <c r="N72" s="72">
        <v>12.811469753890901</v>
      </c>
    </row>
    <row r="73" spans="1:14" x14ac:dyDescent="0.25">
      <c r="A73" t="s">
        <v>167</v>
      </c>
      <c r="B73" s="72">
        <v>3112</v>
      </c>
      <c r="C73" s="72">
        <v>31</v>
      </c>
      <c r="D73" s="72">
        <v>9</v>
      </c>
      <c r="E73" s="72">
        <v>355</v>
      </c>
      <c r="F73" s="72">
        <v>11</v>
      </c>
      <c r="G73" s="72" t="s">
        <v>949</v>
      </c>
      <c r="H73" s="72">
        <v>406</v>
      </c>
      <c r="I73" s="72">
        <v>0.99614395886889395</v>
      </c>
      <c r="J73" s="72">
        <v>0.28920308483290402</v>
      </c>
      <c r="K73" s="72">
        <v>11.407455012853401</v>
      </c>
      <c r="L73" s="72">
        <v>0.35347043701799402</v>
      </c>
      <c r="M73" s="72" t="s">
        <v>949</v>
      </c>
      <c r="N73" s="72">
        <v>13.0462724935732</v>
      </c>
    </row>
    <row r="74" spans="1:14" x14ac:dyDescent="0.25">
      <c r="A74" t="s">
        <v>168</v>
      </c>
      <c r="B74" s="72">
        <v>7245</v>
      </c>
      <c r="C74" s="72">
        <v>217</v>
      </c>
      <c r="D74" s="72">
        <v>338</v>
      </c>
      <c r="E74" s="72">
        <v>586</v>
      </c>
      <c r="F74" s="72">
        <v>53</v>
      </c>
      <c r="G74" s="72" t="s">
        <v>949</v>
      </c>
      <c r="H74" s="72">
        <v>1194</v>
      </c>
      <c r="I74" s="72">
        <v>2.9951690821255998</v>
      </c>
      <c r="J74" s="72">
        <v>4.6652864044168396</v>
      </c>
      <c r="K74" s="72">
        <v>8.0883367839889502</v>
      </c>
      <c r="L74" s="72">
        <v>0.73153899240855702</v>
      </c>
      <c r="M74" s="72" t="s">
        <v>949</v>
      </c>
      <c r="N74" s="72">
        <v>16.480331262939899</v>
      </c>
    </row>
    <row r="75" spans="1:14" x14ac:dyDescent="0.25">
      <c r="A75" t="s">
        <v>169</v>
      </c>
      <c r="B75" s="72">
        <v>9532</v>
      </c>
      <c r="C75" s="72">
        <v>165</v>
      </c>
      <c r="D75" s="72">
        <v>21</v>
      </c>
      <c r="E75" s="72">
        <v>713</v>
      </c>
      <c r="F75" s="72">
        <v>3</v>
      </c>
      <c r="G75" s="72" t="s">
        <v>949</v>
      </c>
      <c r="H75" s="72">
        <v>902</v>
      </c>
      <c r="I75" s="72">
        <v>1.73101133025598</v>
      </c>
      <c r="J75" s="72">
        <v>0.22031053294167</v>
      </c>
      <c r="K75" s="72">
        <v>7.4800671422576501</v>
      </c>
      <c r="L75" s="72">
        <v>3.1472933277381397E-2</v>
      </c>
      <c r="M75" s="72" t="s">
        <v>949</v>
      </c>
      <c r="N75" s="72">
        <v>9.46286193873269</v>
      </c>
    </row>
    <row r="76" spans="1:14" x14ac:dyDescent="0.25">
      <c r="A76" t="s">
        <v>170</v>
      </c>
      <c r="B76" s="72">
        <v>200</v>
      </c>
      <c r="C76" s="72">
        <v>10</v>
      </c>
      <c r="D76" s="72" t="s">
        <v>949</v>
      </c>
      <c r="E76" s="72">
        <v>9</v>
      </c>
      <c r="F76" s="72" t="s">
        <v>949</v>
      </c>
      <c r="G76" s="72" t="s">
        <v>949</v>
      </c>
      <c r="H76" s="72">
        <v>19</v>
      </c>
      <c r="I76" s="72">
        <v>5</v>
      </c>
      <c r="J76" s="72" t="s">
        <v>949</v>
      </c>
      <c r="K76" s="72">
        <v>4.5</v>
      </c>
      <c r="L76" s="72" t="s">
        <v>949</v>
      </c>
      <c r="M76" s="72" t="s">
        <v>949</v>
      </c>
      <c r="N76" s="72">
        <v>9.5</v>
      </c>
    </row>
    <row r="77" spans="1:14" x14ac:dyDescent="0.25">
      <c r="A77" t="s">
        <v>171</v>
      </c>
      <c r="B77" s="72">
        <v>248</v>
      </c>
      <c r="C77" s="72">
        <v>10</v>
      </c>
      <c r="D77" s="72" t="s">
        <v>949</v>
      </c>
      <c r="E77" s="72">
        <v>13</v>
      </c>
      <c r="F77" s="72">
        <v>2</v>
      </c>
      <c r="G77" s="72" t="s">
        <v>949</v>
      </c>
      <c r="H77" s="72">
        <v>25</v>
      </c>
      <c r="I77" s="72">
        <v>4.0322580645161201</v>
      </c>
      <c r="J77" s="72" t="s">
        <v>949</v>
      </c>
      <c r="K77" s="72">
        <v>5.24193548387096</v>
      </c>
      <c r="L77" s="72">
        <v>0.80645161290322498</v>
      </c>
      <c r="M77" s="72" t="s">
        <v>949</v>
      </c>
      <c r="N77" s="72">
        <v>10.080645161290301</v>
      </c>
    </row>
    <row r="78" spans="1:14" x14ac:dyDescent="0.25">
      <c r="A78" t="s">
        <v>172</v>
      </c>
      <c r="B78" s="72">
        <v>4380</v>
      </c>
      <c r="C78" s="72">
        <v>139</v>
      </c>
      <c r="D78" s="72">
        <v>148</v>
      </c>
      <c r="E78" s="72">
        <v>138</v>
      </c>
      <c r="F78" s="72">
        <v>12</v>
      </c>
      <c r="G78" s="72" t="s">
        <v>949</v>
      </c>
      <c r="H78" s="72">
        <v>437</v>
      </c>
      <c r="I78" s="72">
        <v>3.1735159817351501</v>
      </c>
      <c r="J78" s="72">
        <v>3.3789954337899499</v>
      </c>
      <c r="K78" s="72">
        <v>3.1506849315068401</v>
      </c>
      <c r="L78" s="72">
        <v>0.27397260273972601</v>
      </c>
      <c r="M78" s="72" t="s">
        <v>949</v>
      </c>
      <c r="N78" s="72">
        <v>9.9771689497716807</v>
      </c>
    </row>
    <row r="79" spans="1:14" x14ac:dyDescent="0.25">
      <c r="A79" t="s">
        <v>173</v>
      </c>
      <c r="B79" s="72">
        <v>245</v>
      </c>
      <c r="C79" s="72">
        <v>2</v>
      </c>
      <c r="D79" s="72" t="s">
        <v>949</v>
      </c>
      <c r="E79" s="72">
        <v>15</v>
      </c>
      <c r="F79" s="72">
        <v>7</v>
      </c>
      <c r="G79" s="72" t="s">
        <v>949</v>
      </c>
      <c r="H79" s="72">
        <v>24</v>
      </c>
      <c r="I79" s="72">
        <v>0.81632653061224403</v>
      </c>
      <c r="J79" s="72" t="s">
        <v>949</v>
      </c>
      <c r="K79" s="72">
        <v>6.1224489795918302</v>
      </c>
      <c r="L79" s="72">
        <v>2.8571428571428501</v>
      </c>
      <c r="M79" s="72" t="s">
        <v>949</v>
      </c>
      <c r="N79" s="72">
        <v>9.7959183673469301</v>
      </c>
    </row>
    <row r="80" spans="1:14" x14ac:dyDescent="0.25">
      <c r="A80" t="s">
        <v>174</v>
      </c>
      <c r="B80" s="72">
        <v>57952</v>
      </c>
      <c r="C80" s="72">
        <v>1192</v>
      </c>
      <c r="D80" s="72">
        <v>772</v>
      </c>
      <c r="E80" s="72">
        <v>4763</v>
      </c>
      <c r="F80" s="72">
        <v>235</v>
      </c>
      <c r="G80" s="72" t="s">
        <v>949</v>
      </c>
      <c r="H80" s="72">
        <v>6962</v>
      </c>
      <c r="I80" s="72">
        <v>2.0568746548868</v>
      </c>
      <c r="J80" s="72">
        <v>1.3321369409166199</v>
      </c>
      <c r="K80" s="72">
        <v>8.2188707896189896</v>
      </c>
      <c r="L80" s="72">
        <v>0.40550800662617298</v>
      </c>
      <c r="M80" s="72" t="s">
        <v>949</v>
      </c>
      <c r="N80" s="72">
        <v>12.0133903920485</v>
      </c>
    </row>
    <row r="81" spans="1:14" x14ac:dyDescent="0.25">
      <c r="A81" t="s">
        <v>175</v>
      </c>
      <c r="B81" s="72">
        <v>259</v>
      </c>
      <c r="C81" s="72">
        <v>7</v>
      </c>
      <c r="D81" s="72">
        <v>5</v>
      </c>
      <c r="E81" s="72">
        <v>18</v>
      </c>
      <c r="F81" s="72">
        <v>10</v>
      </c>
      <c r="G81" s="72" t="s">
        <v>949</v>
      </c>
      <c r="H81" s="72">
        <v>40</v>
      </c>
      <c r="I81" s="72">
        <v>2.7027027027027</v>
      </c>
      <c r="J81" s="72">
        <v>1.93050193050193</v>
      </c>
      <c r="K81" s="72">
        <v>6.9498069498069501</v>
      </c>
      <c r="L81" s="72">
        <v>3.8610038610038599</v>
      </c>
      <c r="M81" s="72" t="s">
        <v>949</v>
      </c>
      <c r="N81" s="72">
        <v>15.444015444015401</v>
      </c>
    </row>
    <row r="82" spans="1:14" x14ac:dyDescent="0.25">
      <c r="A82" t="s">
        <v>176</v>
      </c>
      <c r="B82" s="72">
        <v>3642</v>
      </c>
      <c r="C82" s="72">
        <v>123</v>
      </c>
      <c r="D82" s="72">
        <v>59</v>
      </c>
      <c r="E82" s="72">
        <v>213</v>
      </c>
      <c r="F82" s="72">
        <v>6</v>
      </c>
      <c r="G82" s="72" t="s">
        <v>949</v>
      </c>
      <c r="H82" s="72">
        <v>401</v>
      </c>
      <c r="I82" s="72">
        <v>3.3772652388797302</v>
      </c>
      <c r="J82" s="72">
        <v>1.61998901702361</v>
      </c>
      <c r="K82" s="72">
        <v>5.8484349258649004</v>
      </c>
      <c r="L82" s="72">
        <v>0.16474464579901099</v>
      </c>
      <c r="M82" s="72" t="s">
        <v>949</v>
      </c>
      <c r="N82" s="72">
        <v>11.0104338275672</v>
      </c>
    </row>
    <row r="83" spans="1:14" x14ac:dyDescent="0.25">
      <c r="A83" t="s">
        <v>177</v>
      </c>
      <c r="B83" s="72">
        <v>1020</v>
      </c>
      <c r="C83" s="72">
        <v>16</v>
      </c>
      <c r="D83" s="72">
        <v>10</v>
      </c>
      <c r="E83" s="72">
        <v>82</v>
      </c>
      <c r="F83" s="72">
        <v>101</v>
      </c>
      <c r="G83" s="72" t="s">
        <v>949</v>
      </c>
      <c r="H83" s="72">
        <v>209</v>
      </c>
      <c r="I83" s="72">
        <v>1.5686274509803899</v>
      </c>
      <c r="J83" s="72">
        <v>0.98039215686274495</v>
      </c>
      <c r="K83" s="72">
        <v>8.0392156862745097</v>
      </c>
      <c r="L83" s="72">
        <v>9.9019607843137205</v>
      </c>
      <c r="M83" s="72" t="s">
        <v>949</v>
      </c>
      <c r="N83" s="72">
        <v>20.4901960784313</v>
      </c>
    </row>
    <row r="84" spans="1:14" x14ac:dyDescent="0.25">
      <c r="A84" t="s">
        <v>178</v>
      </c>
      <c r="B84" s="72">
        <v>1352</v>
      </c>
      <c r="C84" s="72">
        <v>23</v>
      </c>
      <c r="D84" s="72">
        <v>6</v>
      </c>
      <c r="E84" s="72">
        <v>150</v>
      </c>
      <c r="F84" s="72">
        <v>22</v>
      </c>
      <c r="G84" s="72" t="s">
        <v>949</v>
      </c>
      <c r="H84" s="72">
        <v>201</v>
      </c>
      <c r="I84" s="72">
        <v>1.70118343195266</v>
      </c>
      <c r="J84" s="72">
        <v>0.44378698224851998</v>
      </c>
      <c r="K84" s="72">
        <v>11.094674556213</v>
      </c>
      <c r="L84" s="72">
        <v>1.62721893491124</v>
      </c>
      <c r="M84" s="72" t="s">
        <v>949</v>
      </c>
      <c r="N84" s="72">
        <v>14.866863905325401</v>
      </c>
    </row>
    <row r="85" spans="1:14" x14ac:dyDescent="0.25">
      <c r="A85" t="s">
        <v>179</v>
      </c>
      <c r="B85" s="72">
        <v>3920</v>
      </c>
      <c r="C85" s="72">
        <v>24</v>
      </c>
      <c r="D85" s="72">
        <v>8</v>
      </c>
      <c r="E85" s="72">
        <v>399</v>
      </c>
      <c r="F85" s="72" t="s">
        <v>949</v>
      </c>
      <c r="G85" s="72" t="s">
        <v>949</v>
      </c>
      <c r="H85" s="72">
        <v>431</v>
      </c>
      <c r="I85" s="72">
        <v>0.61224489795918302</v>
      </c>
      <c r="J85" s="72">
        <v>0.20408163265306101</v>
      </c>
      <c r="K85" s="72">
        <v>10.1785714285714</v>
      </c>
      <c r="L85" s="72" t="s">
        <v>949</v>
      </c>
      <c r="M85" s="72" t="s">
        <v>949</v>
      </c>
      <c r="N85" s="72">
        <v>10.9948979591836</v>
      </c>
    </row>
    <row r="86" spans="1:14" x14ac:dyDescent="0.25">
      <c r="A86" t="s">
        <v>180</v>
      </c>
      <c r="B86" s="72">
        <v>3080</v>
      </c>
      <c r="C86" s="72">
        <v>72</v>
      </c>
      <c r="D86" s="72">
        <v>41</v>
      </c>
      <c r="E86" s="72">
        <v>188</v>
      </c>
      <c r="F86" s="72" t="s">
        <v>949</v>
      </c>
      <c r="G86" s="72" t="s">
        <v>949</v>
      </c>
      <c r="H86" s="72">
        <v>301</v>
      </c>
      <c r="I86" s="72">
        <v>2.33766233766233</v>
      </c>
      <c r="J86" s="72">
        <v>1.3311688311688299</v>
      </c>
      <c r="K86" s="72">
        <v>6.1038961038961004</v>
      </c>
      <c r="L86" s="72" t="s">
        <v>949</v>
      </c>
      <c r="M86" s="72" t="s">
        <v>949</v>
      </c>
      <c r="N86" s="72">
        <v>9.7727272727272698</v>
      </c>
    </row>
    <row r="87" spans="1:14" x14ac:dyDescent="0.25">
      <c r="A87" t="s">
        <v>181</v>
      </c>
      <c r="B87" s="72">
        <v>6248</v>
      </c>
      <c r="C87" s="72">
        <v>229</v>
      </c>
      <c r="D87" s="72">
        <v>100</v>
      </c>
      <c r="E87" s="72">
        <v>452</v>
      </c>
      <c r="F87" s="72">
        <v>2</v>
      </c>
      <c r="G87" s="72" t="s">
        <v>949</v>
      </c>
      <c r="H87" s="72">
        <v>783</v>
      </c>
      <c r="I87" s="72">
        <v>3.6651728553137</v>
      </c>
      <c r="J87" s="72">
        <v>1.60051216389244</v>
      </c>
      <c r="K87" s="72">
        <v>7.23431498079385</v>
      </c>
      <c r="L87" s="72">
        <v>3.2010243277848897E-2</v>
      </c>
      <c r="M87" s="72" t="s">
        <v>949</v>
      </c>
      <c r="N87" s="72">
        <v>12.532010243277799</v>
      </c>
    </row>
    <row r="88" spans="1:14" x14ac:dyDescent="0.25">
      <c r="A88" t="s">
        <v>182</v>
      </c>
      <c r="B88" s="72">
        <v>12838</v>
      </c>
      <c r="C88" s="72">
        <v>165</v>
      </c>
      <c r="D88" s="72">
        <v>75</v>
      </c>
      <c r="E88" s="72">
        <v>1131</v>
      </c>
      <c r="F88" s="72">
        <v>2</v>
      </c>
      <c r="G88" s="72" t="s">
        <v>949</v>
      </c>
      <c r="H88" s="72">
        <v>1373</v>
      </c>
      <c r="I88" s="72">
        <v>1.28524692319675</v>
      </c>
      <c r="J88" s="72">
        <v>0.58420314690761799</v>
      </c>
      <c r="K88" s="72">
        <v>8.8097834553668797</v>
      </c>
      <c r="L88" s="72">
        <v>1.55787505842031E-2</v>
      </c>
      <c r="M88" s="72" t="s">
        <v>949</v>
      </c>
      <c r="N88" s="72">
        <v>10.6948122760554</v>
      </c>
    </row>
    <row r="89" spans="1:14" x14ac:dyDescent="0.25">
      <c r="A89" t="s">
        <v>183</v>
      </c>
      <c r="B89" s="72">
        <v>2954</v>
      </c>
      <c r="C89" s="72">
        <v>13</v>
      </c>
      <c r="D89" s="72">
        <v>7</v>
      </c>
      <c r="E89" s="72">
        <v>291</v>
      </c>
      <c r="F89" s="72">
        <v>17</v>
      </c>
      <c r="G89" s="72" t="s">
        <v>949</v>
      </c>
      <c r="H89" s="72">
        <v>328</v>
      </c>
      <c r="I89" s="72">
        <v>0.44008124576844898</v>
      </c>
      <c r="J89" s="72">
        <v>0.23696682464454899</v>
      </c>
      <c r="K89" s="72">
        <v>9.8510494245091298</v>
      </c>
      <c r="L89" s="72">
        <v>0.57549085985104897</v>
      </c>
      <c r="M89" s="72" t="s">
        <v>949</v>
      </c>
      <c r="N89" s="72">
        <v>11.1035883547731</v>
      </c>
    </row>
    <row r="90" spans="1:14" x14ac:dyDescent="0.25">
      <c r="A90" t="s">
        <v>184</v>
      </c>
      <c r="B90" s="72">
        <v>6955</v>
      </c>
      <c r="C90" s="72">
        <v>195</v>
      </c>
      <c r="D90" s="72">
        <v>258</v>
      </c>
      <c r="E90" s="72">
        <v>726</v>
      </c>
      <c r="F90" s="72">
        <v>41</v>
      </c>
      <c r="G90" s="72" t="s">
        <v>949</v>
      </c>
      <c r="H90" s="72">
        <v>1220</v>
      </c>
      <c r="I90" s="72">
        <v>2.8037383177569999</v>
      </c>
      <c r="J90" s="72">
        <v>3.7095614665708099</v>
      </c>
      <c r="K90" s="72">
        <v>10.438533429187601</v>
      </c>
      <c r="L90" s="72">
        <v>0.58950395398993505</v>
      </c>
      <c r="M90" s="72" t="s">
        <v>949</v>
      </c>
      <c r="N90" s="72">
        <v>17.541337167505301</v>
      </c>
    </row>
    <row r="91" spans="1:14" x14ac:dyDescent="0.25">
      <c r="A91" t="s">
        <v>185</v>
      </c>
      <c r="B91" s="72">
        <v>9333</v>
      </c>
      <c r="C91" s="72">
        <v>182</v>
      </c>
      <c r="D91" s="72">
        <v>19</v>
      </c>
      <c r="E91" s="72">
        <v>714</v>
      </c>
      <c r="F91" s="72">
        <v>9</v>
      </c>
      <c r="G91" s="72" t="s">
        <v>949</v>
      </c>
      <c r="H91" s="72">
        <v>924</v>
      </c>
      <c r="I91" s="72">
        <v>1.9500696453444699</v>
      </c>
      <c r="J91" s="72">
        <v>0.203578699239258</v>
      </c>
      <c r="K91" s="72">
        <v>7.6502732240437101</v>
      </c>
      <c r="L91" s="72">
        <v>9.64320154291224E-2</v>
      </c>
      <c r="M91" s="72" t="s">
        <v>949</v>
      </c>
      <c r="N91" s="72">
        <v>9.9003535840565693</v>
      </c>
    </row>
    <row r="92" spans="1:14" x14ac:dyDescent="0.25">
      <c r="A92" t="s">
        <v>186</v>
      </c>
      <c r="B92" s="72">
        <v>203</v>
      </c>
      <c r="C92" s="72">
        <v>7</v>
      </c>
      <c r="D92" s="72" t="s">
        <v>949</v>
      </c>
      <c r="E92" s="72">
        <v>12</v>
      </c>
      <c r="F92" s="72" t="s">
        <v>949</v>
      </c>
      <c r="G92" s="72" t="s">
        <v>949</v>
      </c>
      <c r="H92" s="72">
        <v>19</v>
      </c>
      <c r="I92" s="72">
        <v>3.44827586206896</v>
      </c>
      <c r="J92" s="72" t="s">
        <v>949</v>
      </c>
      <c r="K92" s="72">
        <v>5.9113300492610801</v>
      </c>
      <c r="L92" s="72" t="s">
        <v>949</v>
      </c>
      <c r="M92" s="72" t="s">
        <v>949</v>
      </c>
      <c r="N92" s="72">
        <v>9.3596059113300498</v>
      </c>
    </row>
    <row r="93" spans="1:14" x14ac:dyDescent="0.25">
      <c r="A93" t="s">
        <v>187</v>
      </c>
      <c r="B93" s="72">
        <v>284</v>
      </c>
      <c r="C93" s="72">
        <v>8</v>
      </c>
      <c r="D93" s="72">
        <v>1</v>
      </c>
      <c r="E93" s="72">
        <v>18</v>
      </c>
      <c r="F93" s="72" t="s">
        <v>949</v>
      </c>
      <c r="G93" s="72" t="s">
        <v>949</v>
      </c>
      <c r="H93" s="72">
        <v>27</v>
      </c>
      <c r="I93" s="72">
        <v>2.8169014084507</v>
      </c>
      <c r="J93" s="72">
        <v>0.352112676056338</v>
      </c>
      <c r="K93" s="72">
        <v>6.3380281690140796</v>
      </c>
      <c r="L93" s="72" t="s">
        <v>949</v>
      </c>
      <c r="M93" s="72" t="s">
        <v>949</v>
      </c>
      <c r="N93" s="72">
        <v>9.5070422535211208</v>
      </c>
    </row>
    <row r="94" spans="1:14" x14ac:dyDescent="0.25">
      <c r="A94" t="s">
        <v>188</v>
      </c>
      <c r="B94" s="72">
        <v>4095</v>
      </c>
      <c r="C94" s="72">
        <v>151</v>
      </c>
      <c r="D94" s="72">
        <v>115</v>
      </c>
      <c r="E94" s="72">
        <v>128</v>
      </c>
      <c r="F94" s="72">
        <v>9</v>
      </c>
      <c r="G94" s="72" t="s">
        <v>949</v>
      </c>
      <c r="H94" s="72">
        <v>403</v>
      </c>
      <c r="I94" s="72">
        <v>3.6874236874236801</v>
      </c>
      <c r="J94" s="72">
        <v>2.8083028083028001</v>
      </c>
      <c r="K94" s="72">
        <v>3.12576312576312</v>
      </c>
      <c r="L94" s="72">
        <v>0.219780219780219</v>
      </c>
      <c r="M94" s="72" t="s">
        <v>949</v>
      </c>
      <c r="N94" s="72">
        <v>9.8412698412698401</v>
      </c>
    </row>
    <row r="95" spans="1:14" x14ac:dyDescent="0.25">
      <c r="A95" t="s">
        <v>189</v>
      </c>
      <c r="B95" s="72">
        <v>237</v>
      </c>
      <c r="C95" s="72">
        <v>2</v>
      </c>
      <c r="D95" s="72">
        <v>1</v>
      </c>
      <c r="E95" s="72">
        <v>7</v>
      </c>
      <c r="F95" s="72">
        <v>4</v>
      </c>
      <c r="G95" s="72" t="s">
        <v>949</v>
      </c>
      <c r="H95" s="72">
        <v>14</v>
      </c>
      <c r="I95" s="72">
        <v>0.84388185654008396</v>
      </c>
      <c r="J95" s="72">
        <v>0.42194092827004198</v>
      </c>
      <c r="K95" s="72">
        <v>2.9535864978902899</v>
      </c>
      <c r="L95" s="72">
        <v>1.6877637130801599</v>
      </c>
      <c r="M95" s="72" t="s">
        <v>949</v>
      </c>
      <c r="N95" s="72">
        <v>5.9071729957805896</v>
      </c>
    </row>
    <row r="96" spans="1:14" x14ac:dyDescent="0.25">
      <c r="A96" t="s">
        <v>190</v>
      </c>
      <c r="B96" s="72">
        <v>56406</v>
      </c>
      <c r="C96" s="72">
        <v>1213</v>
      </c>
      <c r="D96" s="72">
        <v>705</v>
      </c>
      <c r="E96" s="72">
        <v>4525</v>
      </c>
      <c r="F96" s="72">
        <v>229</v>
      </c>
      <c r="G96" s="72" t="s">
        <v>949</v>
      </c>
      <c r="H96" s="72">
        <v>6672</v>
      </c>
      <c r="I96" s="72">
        <v>2.1504804453426898</v>
      </c>
      <c r="J96" s="72">
        <v>1.24986703542176</v>
      </c>
      <c r="K96" s="72">
        <v>8.0221962202602501</v>
      </c>
      <c r="L96" s="72">
        <v>0.40598517888167901</v>
      </c>
      <c r="M96" s="72" t="s">
        <v>949</v>
      </c>
      <c r="N96" s="72">
        <v>11.828528879906299</v>
      </c>
    </row>
    <row r="97" spans="1:14" x14ac:dyDescent="0.25">
      <c r="A97" t="s">
        <v>191</v>
      </c>
      <c r="B97" s="72">
        <v>245</v>
      </c>
      <c r="C97" s="72">
        <v>3</v>
      </c>
      <c r="D97" s="72">
        <v>5</v>
      </c>
      <c r="E97" s="72">
        <v>14</v>
      </c>
      <c r="F97" s="72">
        <v>16</v>
      </c>
      <c r="G97" s="72" t="s">
        <v>949</v>
      </c>
      <c r="H97" s="72">
        <v>38</v>
      </c>
      <c r="I97" s="72">
        <v>1.22448979591836</v>
      </c>
      <c r="J97" s="72">
        <v>2.0408163265306101</v>
      </c>
      <c r="K97" s="72">
        <v>5.71428571428571</v>
      </c>
      <c r="L97" s="72">
        <v>6.5306122448979496</v>
      </c>
      <c r="M97" s="72" t="s">
        <v>949</v>
      </c>
      <c r="N97" s="72">
        <v>15.510204081632599</v>
      </c>
    </row>
    <row r="98" spans="1:14" x14ac:dyDescent="0.25">
      <c r="A98" t="s">
        <v>192</v>
      </c>
      <c r="B98" s="72">
        <v>3539</v>
      </c>
      <c r="C98" s="72">
        <v>144</v>
      </c>
      <c r="D98" s="72">
        <v>37</v>
      </c>
      <c r="E98" s="72">
        <v>187</v>
      </c>
      <c r="F98" s="72">
        <v>4</v>
      </c>
      <c r="G98" s="72" t="s">
        <v>949</v>
      </c>
      <c r="H98" s="72">
        <v>372</v>
      </c>
      <c r="I98" s="72">
        <v>4.0689460299519604</v>
      </c>
      <c r="J98" s="72">
        <v>1.04549307714043</v>
      </c>
      <c r="K98" s="72">
        <v>5.2839785250070603</v>
      </c>
      <c r="L98" s="72">
        <v>0.113026278609776</v>
      </c>
      <c r="M98" s="72" t="s">
        <v>949</v>
      </c>
      <c r="N98" s="72">
        <v>10.5114439107092</v>
      </c>
    </row>
    <row r="99" spans="1:14" x14ac:dyDescent="0.25">
      <c r="A99" t="s">
        <v>193</v>
      </c>
      <c r="B99" s="72">
        <v>1041</v>
      </c>
      <c r="C99" s="72">
        <v>15</v>
      </c>
      <c r="D99" s="72">
        <v>18</v>
      </c>
      <c r="E99" s="72">
        <v>94</v>
      </c>
      <c r="F99" s="72">
        <v>116</v>
      </c>
      <c r="G99" s="72" t="s">
        <v>949</v>
      </c>
      <c r="H99" s="72">
        <v>243</v>
      </c>
      <c r="I99" s="72">
        <v>1.44092219020172</v>
      </c>
      <c r="J99" s="72">
        <v>1.72910662824207</v>
      </c>
      <c r="K99" s="72">
        <v>9.0297790585974997</v>
      </c>
      <c r="L99" s="72">
        <v>11.143131604226699</v>
      </c>
      <c r="M99" s="72" t="s">
        <v>949</v>
      </c>
      <c r="N99" s="72">
        <v>23.342939481268001</v>
      </c>
    </row>
    <row r="100" spans="1:14" x14ac:dyDescent="0.25">
      <c r="A100" t="s">
        <v>194</v>
      </c>
      <c r="B100" s="72">
        <v>1275</v>
      </c>
      <c r="C100" s="72">
        <v>22</v>
      </c>
      <c r="D100" s="72">
        <v>3</v>
      </c>
      <c r="E100" s="72">
        <v>108</v>
      </c>
      <c r="F100" s="72">
        <v>17</v>
      </c>
      <c r="G100" s="72" t="s">
        <v>949</v>
      </c>
      <c r="H100" s="72">
        <v>150</v>
      </c>
      <c r="I100" s="72">
        <v>1.7254901960784299</v>
      </c>
      <c r="J100" s="72">
        <v>0.23529411764705799</v>
      </c>
      <c r="K100" s="72">
        <v>8.4705882352941106</v>
      </c>
      <c r="L100" s="72">
        <v>1.3333333333333299</v>
      </c>
      <c r="M100" s="72" t="s">
        <v>949</v>
      </c>
      <c r="N100" s="72">
        <v>11.764705882352899</v>
      </c>
    </row>
    <row r="101" spans="1:14" x14ac:dyDescent="0.25">
      <c r="A101" t="s">
        <v>195</v>
      </c>
      <c r="B101" s="72">
        <v>3897</v>
      </c>
      <c r="C101" s="72">
        <v>25</v>
      </c>
      <c r="D101" s="72">
        <v>2</v>
      </c>
      <c r="E101" s="72">
        <v>363</v>
      </c>
      <c r="F101" s="72" t="s">
        <v>949</v>
      </c>
      <c r="G101" s="72" t="s">
        <v>949</v>
      </c>
      <c r="H101" s="72">
        <v>390</v>
      </c>
      <c r="I101" s="72">
        <v>0.64151911726969402</v>
      </c>
      <c r="J101" s="72">
        <v>5.1321529381575498E-2</v>
      </c>
      <c r="K101" s="72">
        <v>9.3148575827559608</v>
      </c>
      <c r="L101" s="72" t="s">
        <v>949</v>
      </c>
      <c r="M101" s="72" t="s">
        <v>949</v>
      </c>
      <c r="N101" s="72">
        <v>10.0076982294072</v>
      </c>
    </row>
    <row r="102" spans="1:14" x14ac:dyDescent="0.25">
      <c r="A102" t="s">
        <v>196</v>
      </c>
      <c r="B102" s="72">
        <v>3057</v>
      </c>
      <c r="C102" s="72">
        <v>91</v>
      </c>
      <c r="D102" s="72">
        <v>38</v>
      </c>
      <c r="E102" s="72">
        <v>124</v>
      </c>
      <c r="F102" s="72" t="s">
        <v>949</v>
      </c>
      <c r="G102" s="72" t="s">
        <v>949</v>
      </c>
      <c r="H102" s="72">
        <v>253</v>
      </c>
      <c r="I102" s="72">
        <v>2.97677461563624</v>
      </c>
      <c r="J102" s="72">
        <v>1.2430487405953501</v>
      </c>
      <c r="K102" s="72">
        <v>4.0562643114164203</v>
      </c>
      <c r="L102" s="72" t="s">
        <v>949</v>
      </c>
      <c r="M102" s="72" t="s">
        <v>949</v>
      </c>
      <c r="N102" s="72">
        <v>8.2760876676480208</v>
      </c>
    </row>
    <row r="103" spans="1:14" x14ac:dyDescent="0.25">
      <c r="A103" t="s">
        <v>197</v>
      </c>
      <c r="B103" s="72">
        <v>6166</v>
      </c>
      <c r="C103" s="72">
        <v>262</v>
      </c>
      <c r="D103" s="72">
        <v>48</v>
      </c>
      <c r="E103" s="72">
        <v>456</v>
      </c>
      <c r="F103" s="72">
        <v>1</v>
      </c>
      <c r="G103" s="72" t="s">
        <v>949</v>
      </c>
      <c r="H103" s="72">
        <v>767</v>
      </c>
      <c r="I103" s="72">
        <v>4.2491080116769302</v>
      </c>
      <c r="J103" s="72">
        <v>0.77846253649043096</v>
      </c>
      <c r="K103" s="72">
        <v>7.3953940966590901</v>
      </c>
      <c r="L103" s="72">
        <v>1.6217969510217301E-2</v>
      </c>
      <c r="M103" s="72" t="s">
        <v>949</v>
      </c>
      <c r="N103" s="72">
        <v>12.4391826143366</v>
      </c>
    </row>
    <row r="104" spans="1:14" x14ac:dyDescent="0.25">
      <c r="A104" t="s">
        <v>198</v>
      </c>
      <c r="B104" s="72">
        <v>12054</v>
      </c>
      <c r="C104" s="72">
        <v>169</v>
      </c>
      <c r="D104" s="72">
        <v>85</v>
      </c>
      <c r="E104" s="72">
        <v>786</v>
      </c>
      <c r="F104" s="72">
        <v>6</v>
      </c>
      <c r="G104" s="72" t="s">
        <v>949</v>
      </c>
      <c r="H104" s="72">
        <v>1046</v>
      </c>
      <c r="I104" s="72">
        <v>1.4020242243238701</v>
      </c>
      <c r="J104" s="72">
        <v>0.70516011282561797</v>
      </c>
      <c r="K104" s="72">
        <v>6.5206570433051203</v>
      </c>
      <c r="L104" s="72">
        <v>4.9776007964161199E-2</v>
      </c>
      <c r="M104" s="72" t="s">
        <v>949</v>
      </c>
      <c r="N104" s="72">
        <v>8.6776173884187795</v>
      </c>
    </row>
    <row r="105" spans="1:14" x14ac:dyDescent="0.25">
      <c r="A105" t="s">
        <v>199</v>
      </c>
      <c r="B105" s="72">
        <v>2939</v>
      </c>
      <c r="C105" s="72">
        <v>29</v>
      </c>
      <c r="D105" s="72">
        <v>17</v>
      </c>
      <c r="E105" s="72">
        <v>270</v>
      </c>
      <c r="F105" s="72">
        <v>21</v>
      </c>
      <c r="G105" s="72" t="s">
        <v>949</v>
      </c>
      <c r="H105" s="72">
        <v>337</v>
      </c>
      <c r="I105" s="72">
        <v>0.98673018033344595</v>
      </c>
      <c r="J105" s="72">
        <v>0.57842803674719201</v>
      </c>
      <c r="K105" s="72">
        <v>9.1867982306907106</v>
      </c>
      <c r="L105" s="72">
        <v>0.71452875127594395</v>
      </c>
      <c r="M105" s="72" t="s">
        <v>949</v>
      </c>
      <c r="N105" s="72">
        <v>11.466485199047201</v>
      </c>
    </row>
    <row r="106" spans="1:14" x14ac:dyDescent="0.25">
      <c r="A106" t="s">
        <v>200</v>
      </c>
      <c r="B106" s="72">
        <v>6906</v>
      </c>
      <c r="C106" s="72">
        <v>250</v>
      </c>
      <c r="D106" s="72">
        <v>244</v>
      </c>
      <c r="E106" s="72">
        <v>603</v>
      </c>
      <c r="F106" s="72">
        <v>42</v>
      </c>
      <c r="G106" s="72" t="s">
        <v>949</v>
      </c>
      <c r="H106" s="72">
        <v>1139</v>
      </c>
      <c r="I106" s="72">
        <v>3.6200405444540902</v>
      </c>
      <c r="J106" s="72">
        <v>3.5331595713871899</v>
      </c>
      <c r="K106" s="72">
        <v>8.7315377932232803</v>
      </c>
      <c r="L106" s="72">
        <v>0.60816681146828799</v>
      </c>
      <c r="M106" s="72" t="s">
        <v>949</v>
      </c>
      <c r="N106" s="72">
        <v>16.492904720532799</v>
      </c>
    </row>
    <row r="107" spans="1:14" x14ac:dyDescent="0.25">
      <c r="A107" t="s">
        <v>201</v>
      </c>
      <c r="B107" s="72">
        <v>9554</v>
      </c>
      <c r="C107" s="72">
        <v>208</v>
      </c>
      <c r="D107" s="72">
        <v>28</v>
      </c>
      <c r="E107" s="72">
        <v>751</v>
      </c>
      <c r="F107" s="72">
        <v>5</v>
      </c>
      <c r="G107" s="72" t="s">
        <v>949</v>
      </c>
      <c r="H107" s="72">
        <v>992</v>
      </c>
      <c r="I107" s="72">
        <v>2.1770985974460899</v>
      </c>
      <c r="J107" s="72">
        <v>0.29307096504081998</v>
      </c>
      <c r="K107" s="72">
        <v>7.860581955202</v>
      </c>
      <c r="L107" s="72">
        <v>5.23341009001465E-2</v>
      </c>
      <c r="M107" s="72" t="s">
        <v>949</v>
      </c>
      <c r="N107" s="72">
        <v>10.383085618589</v>
      </c>
    </row>
    <row r="108" spans="1:14" x14ac:dyDescent="0.25">
      <c r="A108" t="s">
        <v>202</v>
      </c>
      <c r="B108" s="72">
        <v>184</v>
      </c>
      <c r="C108" s="72">
        <v>6</v>
      </c>
      <c r="D108" s="72" t="s">
        <v>949</v>
      </c>
      <c r="E108" s="72">
        <v>11</v>
      </c>
      <c r="F108" s="72" t="s">
        <v>949</v>
      </c>
      <c r="G108" s="72" t="s">
        <v>949</v>
      </c>
      <c r="H108" s="72">
        <v>17</v>
      </c>
      <c r="I108" s="72">
        <v>3.2608695652173898</v>
      </c>
      <c r="J108" s="72" t="s">
        <v>949</v>
      </c>
      <c r="K108" s="72">
        <v>5.9782608695652097</v>
      </c>
      <c r="L108" s="72" t="s">
        <v>949</v>
      </c>
      <c r="M108" s="72" t="s">
        <v>949</v>
      </c>
      <c r="N108" s="72">
        <v>9.2391304347826093</v>
      </c>
    </row>
    <row r="109" spans="1:14" x14ac:dyDescent="0.25">
      <c r="A109" t="s">
        <v>203</v>
      </c>
      <c r="B109" s="72">
        <v>234</v>
      </c>
      <c r="C109" s="72">
        <v>10</v>
      </c>
      <c r="D109" s="72" t="s">
        <v>949</v>
      </c>
      <c r="E109" s="72">
        <v>16</v>
      </c>
      <c r="F109" s="72">
        <v>2</v>
      </c>
      <c r="G109" s="72" t="s">
        <v>949</v>
      </c>
      <c r="H109" s="72">
        <v>28</v>
      </c>
      <c r="I109" s="72">
        <v>4.2735042735042699</v>
      </c>
      <c r="J109" s="72" t="s">
        <v>949</v>
      </c>
      <c r="K109" s="72">
        <v>6.8376068376068302</v>
      </c>
      <c r="L109" s="72">
        <v>0.854700854700854</v>
      </c>
      <c r="M109" s="72" t="s">
        <v>949</v>
      </c>
      <c r="N109" s="72">
        <v>11.9658119658119</v>
      </c>
    </row>
    <row r="110" spans="1:14" x14ac:dyDescent="0.25">
      <c r="A110" t="s">
        <v>204</v>
      </c>
      <c r="B110" s="72">
        <v>4001</v>
      </c>
      <c r="C110" s="72">
        <v>144</v>
      </c>
      <c r="D110" s="72">
        <v>67</v>
      </c>
      <c r="E110" s="72">
        <v>140</v>
      </c>
      <c r="F110" s="72">
        <v>10</v>
      </c>
      <c r="G110" s="72" t="s">
        <v>949</v>
      </c>
      <c r="H110" s="72">
        <v>361</v>
      </c>
      <c r="I110" s="72">
        <v>3.59910022494376</v>
      </c>
      <c r="J110" s="72">
        <v>1.67458135466133</v>
      </c>
      <c r="K110" s="72">
        <v>3.4991252186953199</v>
      </c>
      <c r="L110" s="72">
        <v>0.24993751562109401</v>
      </c>
      <c r="M110" s="72" t="s">
        <v>949</v>
      </c>
      <c r="N110" s="72">
        <v>9.0227443139215193</v>
      </c>
    </row>
    <row r="111" spans="1:14" x14ac:dyDescent="0.25">
      <c r="A111" t="s">
        <v>205</v>
      </c>
      <c r="B111" s="72">
        <v>250</v>
      </c>
      <c r="C111" s="72">
        <v>6</v>
      </c>
      <c r="D111" s="72">
        <v>1</v>
      </c>
      <c r="E111" s="72">
        <v>16</v>
      </c>
      <c r="F111" s="72">
        <v>1</v>
      </c>
      <c r="G111" s="72" t="s">
        <v>949</v>
      </c>
      <c r="H111" s="72">
        <v>24</v>
      </c>
      <c r="I111" s="72">
        <v>2.4</v>
      </c>
      <c r="J111" s="72">
        <v>0.4</v>
      </c>
      <c r="K111" s="72">
        <v>6.4</v>
      </c>
      <c r="L111" s="72">
        <v>0.4</v>
      </c>
      <c r="M111" s="72" t="s">
        <v>949</v>
      </c>
      <c r="N111" s="72">
        <v>9.6</v>
      </c>
    </row>
    <row r="112" spans="1:14" x14ac:dyDescent="0.25">
      <c r="A112" t="s">
        <v>206</v>
      </c>
      <c r="B112" s="72">
        <v>55274</v>
      </c>
      <c r="C112" s="72">
        <v>1394</v>
      </c>
      <c r="D112" s="72">
        <v>591</v>
      </c>
      <c r="E112" s="72">
        <v>3945</v>
      </c>
      <c r="F112" s="72">
        <v>237</v>
      </c>
      <c r="G112" s="72" t="s">
        <v>949</v>
      </c>
      <c r="H112" s="72">
        <v>6167</v>
      </c>
      <c r="I112" s="72">
        <v>2.5219814017440298</v>
      </c>
      <c r="J112" s="72">
        <v>1.06921880088287</v>
      </c>
      <c r="K112" s="72">
        <v>7.1371711835582703</v>
      </c>
      <c r="L112" s="72">
        <v>0.42877302167384301</v>
      </c>
      <c r="M112" s="72" t="s">
        <v>949</v>
      </c>
      <c r="N112" s="72">
        <v>11.157144407859001</v>
      </c>
    </row>
    <row r="113" spans="1:14" x14ac:dyDescent="0.25">
      <c r="A113" t="s">
        <v>207</v>
      </c>
      <c r="B113" s="72">
        <v>177</v>
      </c>
      <c r="C113" s="72">
        <v>13</v>
      </c>
      <c r="D113" s="72">
        <v>3</v>
      </c>
      <c r="E113" s="72">
        <v>20</v>
      </c>
      <c r="F113" s="72">
        <v>12</v>
      </c>
      <c r="G113" s="72" t="s">
        <v>949</v>
      </c>
      <c r="H113" s="72">
        <v>48</v>
      </c>
      <c r="I113" s="72">
        <v>7.3446327683615804</v>
      </c>
      <c r="J113" s="72">
        <v>1.6949152542372801</v>
      </c>
      <c r="K113" s="72">
        <v>11.299435028248499</v>
      </c>
      <c r="L113" s="72">
        <v>6.7796610169491496</v>
      </c>
      <c r="M113" s="72" t="s">
        <v>949</v>
      </c>
      <c r="N113" s="72">
        <v>27.118644067796598</v>
      </c>
    </row>
    <row r="114" spans="1:14" x14ac:dyDescent="0.25">
      <c r="A114" t="s">
        <v>208</v>
      </c>
      <c r="B114" s="72">
        <v>3597</v>
      </c>
      <c r="C114" s="72">
        <v>157</v>
      </c>
      <c r="D114" s="72">
        <v>48</v>
      </c>
      <c r="E114" s="72">
        <v>158</v>
      </c>
      <c r="F114" s="72">
        <v>5</v>
      </c>
      <c r="G114" s="72" t="s">
        <v>949</v>
      </c>
      <c r="H114" s="72">
        <v>368</v>
      </c>
      <c r="I114" s="72">
        <v>4.3647484014456399</v>
      </c>
      <c r="J114" s="72">
        <v>1.3344453711426101</v>
      </c>
      <c r="K114" s="72">
        <v>4.3925493466777796</v>
      </c>
      <c r="L114" s="72">
        <v>0.13900472616068901</v>
      </c>
      <c r="M114" s="72" t="s">
        <v>949</v>
      </c>
      <c r="N114" s="72">
        <v>10.2307478454267</v>
      </c>
    </row>
    <row r="115" spans="1:14" x14ac:dyDescent="0.25">
      <c r="A115" t="s">
        <v>209</v>
      </c>
      <c r="B115" s="72">
        <v>916</v>
      </c>
      <c r="C115" s="72">
        <v>10</v>
      </c>
      <c r="D115" s="72">
        <v>13</v>
      </c>
      <c r="E115" s="72">
        <v>81</v>
      </c>
      <c r="F115" s="72">
        <v>127</v>
      </c>
      <c r="G115" s="72" t="s">
        <v>949</v>
      </c>
      <c r="H115" s="72">
        <v>231</v>
      </c>
      <c r="I115" s="72">
        <v>1.09170305676855</v>
      </c>
      <c r="J115" s="72">
        <v>1.4192139737991201</v>
      </c>
      <c r="K115" s="72">
        <v>8.8427947598253205</v>
      </c>
      <c r="L115" s="72">
        <v>13.864628820960601</v>
      </c>
      <c r="M115" s="72" t="s">
        <v>949</v>
      </c>
      <c r="N115" s="72">
        <v>25.2183406113537</v>
      </c>
    </row>
    <row r="116" spans="1:14" x14ac:dyDescent="0.25">
      <c r="A116" t="s">
        <v>210</v>
      </c>
      <c r="B116" s="72">
        <v>1226</v>
      </c>
      <c r="C116" s="72">
        <v>29</v>
      </c>
      <c r="D116" s="72">
        <v>6</v>
      </c>
      <c r="E116" s="72">
        <v>118</v>
      </c>
      <c r="F116" s="72">
        <v>20</v>
      </c>
      <c r="G116" s="72" t="s">
        <v>949</v>
      </c>
      <c r="H116" s="72">
        <v>173</v>
      </c>
      <c r="I116" s="72">
        <v>2.36541598694942</v>
      </c>
      <c r="J116" s="72">
        <v>0.48939641109298498</v>
      </c>
      <c r="K116" s="72">
        <v>9.6247960848287093</v>
      </c>
      <c r="L116" s="72">
        <v>1.6313213703099501</v>
      </c>
      <c r="M116" s="72" t="s">
        <v>949</v>
      </c>
      <c r="N116" s="72">
        <v>14.110929853181</v>
      </c>
    </row>
    <row r="117" spans="1:14" x14ac:dyDescent="0.25">
      <c r="A117" t="s">
        <v>211</v>
      </c>
      <c r="B117" s="72">
        <v>3782</v>
      </c>
      <c r="C117" s="72">
        <v>29</v>
      </c>
      <c r="D117" s="72">
        <v>3</v>
      </c>
      <c r="E117" s="72">
        <v>394</v>
      </c>
      <c r="F117" s="72" t="s">
        <v>949</v>
      </c>
      <c r="G117" s="72" t="s">
        <v>949</v>
      </c>
      <c r="H117" s="72">
        <v>426</v>
      </c>
      <c r="I117" s="72">
        <v>0.76679005817028001</v>
      </c>
      <c r="J117" s="72">
        <v>7.9323109465890995E-2</v>
      </c>
      <c r="K117" s="72">
        <v>10.4177683765203</v>
      </c>
      <c r="L117" s="72" t="s">
        <v>949</v>
      </c>
      <c r="M117" s="72" t="s">
        <v>949</v>
      </c>
      <c r="N117" s="72">
        <v>11.263881544156501</v>
      </c>
    </row>
    <row r="118" spans="1:14" x14ac:dyDescent="0.25">
      <c r="A118" t="s">
        <v>212</v>
      </c>
      <c r="B118" s="72">
        <v>3002</v>
      </c>
      <c r="C118" s="72">
        <v>100</v>
      </c>
      <c r="D118" s="72">
        <v>59</v>
      </c>
      <c r="E118" s="72">
        <v>115</v>
      </c>
      <c r="F118" s="72" t="s">
        <v>949</v>
      </c>
      <c r="G118" s="72" t="s">
        <v>949</v>
      </c>
      <c r="H118" s="72">
        <v>274</v>
      </c>
      <c r="I118" s="72">
        <v>3.3311125916055899</v>
      </c>
      <c r="J118" s="72">
        <v>1.9653564290473</v>
      </c>
      <c r="K118" s="72">
        <v>3.8307794803464299</v>
      </c>
      <c r="L118" s="72" t="s">
        <v>949</v>
      </c>
      <c r="M118" s="72" t="s">
        <v>949</v>
      </c>
      <c r="N118" s="72">
        <v>9.1272485009993307</v>
      </c>
    </row>
    <row r="119" spans="1:14" x14ac:dyDescent="0.25">
      <c r="A119" t="s">
        <v>213</v>
      </c>
      <c r="B119" s="72">
        <v>6211</v>
      </c>
      <c r="C119" s="72">
        <v>195</v>
      </c>
      <c r="D119" s="72">
        <v>85</v>
      </c>
      <c r="E119" s="72">
        <v>479</v>
      </c>
      <c r="F119" s="72" t="s">
        <v>949</v>
      </c>
      <c r="G119" s="72" t="s">
        <v>949</v>
      </c>
      <c r="H119" s="72">
        <v>759</v>
      </c>
      <c r="I119" s="72">
        <v>3.1395910481403901</v>
      </c>
      <c r="J119" s="72">
        <v>1.3685396876509399</v>
      </c>
      <c r="K119" s="72">
        <v>7.7121236515858902</v>
      </c>
      <c r="L119" s="72" t="s">
        <v>949</v>
      </c>
      <c r="M119" s="72" t="s">
        <v>949</v>
      </c>
      <c r="N119" s="72">
        <v>12.220254387377199</v>
      </c>
    </row>
    <row r="120" spans="1:14" x14ac:dyDescent="0.25">
      <c r="A120" t="s">
        <v>214</v>
      </c>
      <c r="B120" s="72">
        <v>12337</v>
      </c>
      <c r="C120" s="72">
        <v>302</v>
      </c>
      <c r="D120" s="72">
        <v>170</v>
      </c>
      <c r="E120" s="72">
        <v>530</v>
      </c>
      <c r="F120" s="72">
        <v>22</v>
      </c>
      <c r="G120" s="72" t="s">
        <v>949</v>
      </c>
      <c r="H120" s="72">
        <v>1024</v>
      </c>
      <c r="I120" s="72">
        <v>2.4479208883845298</v>
      </c>
      <c r="J120" s="72">
        <v>1.3779687120045301</v>
      </c>
      <c r="K120" s="72">
        <v>4.2960201021317896</v>
      </c>
      <c r="L120" s="72">
        <v>0.17832536272999899</v>
      </c>
      <c r="M120" s="72" t="s">
        <v>949</v>
      </c>
      <c r="N120" s="72">
        <v>8.3002350652508703</v>
      </c>
    </row>
    <row r="121" spans="1:14" x14ac:dyDescent="0.25">
      <c r="A121" t="s">
        <v>215</v>
      </c>
      <c r="B121" s="72">
        <v>2952</v>
      </c>
      <c r="C121" s="72">
        <v>84</v>
      </c>
      <c r="D121" s="72">
        <v>49</v>
      </c>
      <c r="E121" s="72">
        <v>171</v>
      </c>
      <c r="F121" s="72">
        <v>15</v>
      </c>
      <c r="G121" s="72" t="s">
        <v>949</v>
      </c>
      <c r="H121" s="72">
        <v>319</v>
      </c>
      <c r="I121" s="72">
        <v>2.8455284552845499</v>
      </c>
      <c r="J121" s="72">
        <v>1.6598915989159799</v>
      </c>
      <c r="K121" s="72">
        <v>5.7926829268292597</v>
      </c>
      <c r="L121" s="72">
        <v>0.50813008130081205</v>
      </c>
      <c r="M121" s="72" t="s">
        <v>949</v>
      </c>
      <c r="N121" s="72">
        <v>10.8062330623306</v>
      </c>
    </row>
    <row r="122" spans="1:14" x14ac:dyDescent="0.25">
      <c r="A122" t="s">
        <v>216</v>
      </c>
      <c r="B122" s="72">
        <v>7064</v>
      </c>
      <c r="C122" s="72">
        <v>277</v>
      </c>
      <c r="D122" s="72">
        <v>195</v>
      </c>
      <c r="E122" s="72">
        <v>576</v>
      </c>
      <c r="F122" s="72">
        <v>51</v>
      </c>
      <c r="G122" s="72" t="s">
        <v>949</v>
      </c>
      <c r="H122" s="72">
        <v>1099</v>
      </c>
      <c r="I122" s="72">
        <v>3.9212910532276299</v>
      </c>
      <c r="J122" s="72">
        <v>2.76047565118912</v>
      </c>
      <c r="K122" s="72">
        <v>8.1540203850509592</v>
      </c>
      <c r="L122" s="72">
        <v>0.72197055492638695</v>
      </c>
      <c r="M122" s="72" t="s">
        <v>949</v>
      </c>
      <c r="N122" s="72">
        <v>15.557757644394099</v>
      </c>
    </row>
    <row r="123" spans="1:14" x14ac:dyDescent="0.25">
      <c r="A123" t="s">
        <v>217</v>
      </c>
      <c r="B123" s="72">
        <v>9320</v>
      </c>
      <c r="C123" s="72">
        <v>212</v>
      </c>
      <c r="D123" s="72">
        <v>8</v>
      </c>
      <c r="E123" s="72">
        <v>704</v>
      </c>
      <c r="F123" s="72">
        <v>10</v>
      </c>
      <c r="G123" s="72" t="s">
        <v>949</v>
      </c>
      <c r="H123" s="72">
        <v>934</v>
      </c>
      <c r="I123" s="72">
        <v>2.2746781115879799</v>
      </c>
      <c r="J123" s="72">
        <v>8.5836909871244593E-2</v>
      </c>
      <c r="K123" s="72">
        <v>7.5536480686695198</v>
      </c>
      <c r="L123" s="72">
        <v>0.10729613733905501</v>
      </c>
      <c r="M123" s="72" t="s">
        <v>949</v>
      </c>
      <c r="N123" s="72">
        <v>10.021459227467799</v>
      </c>
    </row>
    <row r="124" spans="1:14" x14ac:dyDescent="0.25">
      <c r="A124" t="s">
        <v>218</v>
      </c>
      <c r="B124" s="72">
        <v>174</v>
      </c>
      <c r="C124" s="72">
        <v>5</v>
      </c>
      <c r="D124" s="72">
        <v>1</v>
      </c>
      <c r="E124" s="72">
        <v>8</v>
      </c>
      <c r="F124" s="72" t="s">
        <v>949</v>
      </c>
      <c r="G124" s="72" t="s">
        <v>949</v>
      </c>
      <c r="H124" s="72">
        <v>14</v>
      </c>
      <c r="I124" s="72">
        <v>2.8735632183908</v>
      </c>
      <c r="J124" s="72">
        <v>0.57471264367816</v>
      </c>
      <c r="K124" s="72">
        <v>4.59770114942528</v>
      </c>
      <c r="L124" s="72" t="s">
        <v>949</v>
      </c>
      <c r="M124" s="72" t="s">
        <v>949</v>
      </c>
      <c r="N124" s="72">
        <v>8.0459770114942497</v>
      </c>
    </row>
    <row r="125" spans="1:14" x14ac:dyDescent="0.25">
      <c r="A125" t="s">
        <v>219</v>
      </c>
      <c r="B125" s="72">
        <v>250</v>
      </c>
      <c r="C125" s="72">
        <v>6</v>
      </c>
      <c r="D125" s="72">
        <v>4</v>
      </c>
      <c r="E125" s="72">
        <v>18</v>
      </c>
      <c r="F125" s="72" t="s">
        <v>949</v>
      </c>
      <c r="G125" s="72" t="s">
        <v>949</v>
      </c>
      <c r="H125" s="72">
        <v>28</v>
      </c>
      <c r="I125" s="72">
        <v>2.4</v>
      </c>
      <c r="J125" s="72">
        <v>1.6</v>
      </c>
      <c r="K125" s="72">
        <v>7.1999999999999904</v>
      </c>
      <c r="L125" s="72" t="s">
        <v>949</v>
      </c>
      <c r="M125" s="72" t="s">
        <v>949</v>
      </c>
      <c r="N125" s="72">
        <v>11.2</v>
      </c>
    </row>
    <row r="126" spans="1:14" x14ac:dyDescent="0.25">
      <c r="A126" t="s">
        <v>220</v>
      </c>
      <c r="B126" s="72">
        <v>4185</v>
      </c>
      <c r="C126" s="72">
        <v>126</v>
      </c>
      <c r="D126" s="72">
        <v>50</v>
      </c>
      <c r="E126" s="72">
        <v>240</v>
      </c>
      <c r="F126" s="72" t="s">
        <v>949</v>
      </c>
      <c r="G126" s="72" t="s">
        <v>949</v>
      </c>
      <c r="H126" s="72">
        <v>416</v>
      </c>
      <c r="I126" s="72">
        <v>3.0107526881720399</v>
      </c>
      <c r="J126" s="72">
        <v>1.194743130227</v>
      </c>
      <c r="K126" s="72">
        <v>5.7347670250896003</v>
      </c>
      <c r="L126" s="72" t="s">
        <v>949</v>
      </c>
      <c r="M126" s="72" t="s">
        <v>949</v>
      </c>
      <c r="N126" s="72">
        <v>9.9402628434886502</v>
      </c>
    </row>
    <row r="127" spans="1:14" x14ac:dyDescent="0.25">
      <c r="A127" t="s">
        <v>221</v>
      </c>
      <c r="B127" s="72">
        <v>205</v>
      </c>
      <c r="C127" s="72">
        <v>3</v>
      </c>
      <c r="D127" s="72">
        <v>1</v>
      </c>
      <c r="E127" s="72">
        <v>5</v>
      </c>
      <c r="F127" s="72" t="s">
        <v>949</v>
      </c>
      <c r="G127" s="72" t="s">
        <v>949</v>
      </c>
      <c r="H127" s="72">
        <v>9</v>
      </c>
      <c r="I127" s="72">
        <v>1.4634146341463401</v>
      </c>
      <c r="J127" s="72">
        <v>0.48780487804877998</v>
      </c>
      <c r="K127" s="72">
        <v>2.4390243902439002</v>
      </c>
      <c r="L127" s="72" t="s">
        <v>949</v>
      </c>
      <c r="M127" s="72" t="s">
        <v>949</v>
      </c>
      <c r="N127" s="72">
        <v>4.3902439024390203</v>
      </c>
    </row>
    <row r="128" spans="1:14" x14ac:dyDescent="0.25">
      <c r="A128" t="s">
        <v>222</v>
      </c>
      <c r="B128" s="72">
        <v>55365</v>
      </c>
      <c r="C128" s="72">
        <v>1555</v>
      </c>
      <c r="D128" s="72">
        <v>703</v>
      </c>
      <c r="E128" s="72">
        <v>3652</v>
      </c>
      <c r="F128" s="72">
        <v>260</v>
      </c>
      <c r="G128" s="72" t="s">
        <v>949</v>
      </c>
      <c r="H128" s="72">
        <v>6170</v>
      </c>
      <c r="I128" s="72">
        <v>2.8086336132935901</v>
      </c>
      <c r="J128" s="72">
        <v>1.2697552605436599</v>
      </c>
      <c r="K128" s="72">
        <v>6.5962250519281103</v>
      </c>
      <c r="L128" s="72">
        <v>0.46961076492368797</v>
      </c>
      <c r="M128" s="72" t="s">
        <v>949</v>
      </c>
      <c r="N128" s="72">
        <v>11.144224690689001</v>
      </c>
    </row>
    <row r="129" spans="1:14" x14ac:dyDescent="0.25">
      <c r="A129" t="s">
        <v>223</v>
      </c>
      <c r="B129" s="72">
        <v>144</v>
      </c>
      <c r="C129" s="72">
        <v>20</v>
      </c>
      <c r="D129" s="72">
        <v>11</v>
      </c>
      <c r="E129" s="72">
        <v>55</v>
      </c>
      <c r="F129" s="72">
        <v>10</v>
      </c>
      <c r="G129" s="72" t="s">
        <v>949</v>
      </c>
      <c r="H129" s="72">
        <v>96</v>
      </c>
      <c r="I129" s="72">
        <v>13.8888888888888</v>
      </c>
      <c r="J129" s="72">
        <v>7.6388888888888804</v>
      </c>
      <c r="K129" s="72">
        <v>38.1944444444444</v>
      </c>
      <c r="L129" s="72">
        <v>6.9444444444444402</v>
      </c>
      <c r="M129" s="72" t="s">
        <v>949</v>
      </c>
      <c r="N129" s="72">
        <v>66.6666666666666</v>
      </c>
    </row>
    <row r="130" spans="1:14" x14ac:dyDescent="0.25">
      <c r="A130" t="s">
        <v>224</v>
      </c>
      <c r="B130" s="72">
        <v>3530</v>
      </c>
      <c r="C130" s="72">
        <v>152</v>
      </c>
      <c r="D130" s="72">
        <v>54</v>
      </c>
      <c r="E130" s="72">
        <v>194</v>
      </c>
      <c r="F130" s="72">
        <v>2</v>
      </c>
      <c r="G130" s="72" t="s">
        <v>949</v>
      </c>
      <c r="H130" s="72">
        <v>402</v>
      </c>
      <c r="I130" s="72">
        <v>4.3059490084985796</v>
      </c>
      <c r="J130" s="72">
        <v>1.52974504249291</v>
      </c>
      <c r="K130" s="72">
        <v>5.4957507082152901</v>
      </c>
      <c r="L130" s="72">
        <v>5.6657223796033898E-2</v>
      </c>
      <c r="M130" s="72" t="s">
        <v>949</v>
      </c>
      <c r="N130" s="72">
        <v>11.3881019830028</v>
      </c>
    </row>
    <row r="131" spans="1:14" x14ac:dyDescent="0.25">
      <c r="A131" t="s">
        <v>225</v>
      </c>
      <c r="B131" s="72">
        <v>967</v>
      </c>
      <c r="C131" s="72">
        <v>16</v>
      </c>
      <c r="D131" s="72">
        <v>14</v>
      </c>
      <c r="E131" s="72">
        <v>66</v>
      </c>
      <c r="F131" s="72">
        <v>167</v>
      </c>
      <c r="G131" s="72" t="s">
        <v>949</v>
      </c>
      <c r="H131" s="72">
        <v>263</v>
      </c>
      <c r="I131" s="72">
        <v>1.6546018614270901</v>
      </c>
      <c r="J131" s="72">
        <v>1.4477766287486999</v>
      </c>
      <c r="K131" s="72">
        <v>6.8252326783867598</v>
      </c>
      <c r="L131" s="72">
        <v>17.269906928645199</v>
      </c>
      <c r="M131" s="72" t="s">
        <v>949</v>
      </c>
      <c r="N131" s="72">
        <v>27.197518097207801</v>
      </c>
    </row>
    <row r="132" spans="1:14" x14ac:dyDescent="0.25">
      <c r="A132" t="s">
        <v>226</v>
      </c>
      <c r="B132" s="72">
        <v>1262</v>
      </c>
      <c r="C132" s="72">
        <v>23</v>
      </c>
      <c r="D132" s="72">
        <v>11</v>
      </c>
      <c r="E132" s="72">
        <v>128</v>
      </c>
      <c r="F132" s="72">
        <v>16</v>
      </c>
      <c r="G132" s="72" t="s">
        <v>949</v>
      </c>
      <c r="H132" s="72">
        <v>178</v>
      </c>
      <c r="I132" s="72">
        <v>1.82250396196513</v>
      </c>
      <c r="J132" s="72">
        <v>0.87163232963549897</v>
      </c>
      <c r="K132" s="72">
        <v>10.1426307448494</v>
      </c>
      <c r="L132" s="72">
        <v>1.2678288431061799</v>
      </c>
      <c r="M132" s="72" t="s">
        <v>949</v>
      </c>
      <c r="N132" s="72">
        <v>14.1045958795562</v>
      </c>
    </row>
    <row r="133" spans="1:14" x14ac:dyDescent="0.25">
      <c r="A133" t="s">
        <v>227</v>
      </c>
      <c r="B133" s="72">
        <v>3712</v>
      </c>
      <c r="C133" s="72">
        <v>16</v>
      </c>
      <c r="D133" s="72">
        <v>9</v>
      </c>
      <c r="E133" s="72">
        <v>366</v>
      </c>
      <c r="F133" s="72" t="s">
        <v>949</v>
      </c>
      <c r="G133" s="72" t="s">
        <v>949</v>
      </c>
      <c r="H133" s="72">
        <v>391</v>
      </c>
      <c r="I133" s="72">
        <v>0.43103448275862</v>
      </c>
      <c r="J133" s="72">
        <v>0.242456896551724</v>
      </c>
      <c r="K133" s="72">
        <v>9.8599137931034395</v>
      </c>
      <c r="L133" s="72" t="s">
        <v>949</v>
      </c>
      <c r="M133" s="72" t="s">
        <v>949</v>
      </c>
      <c r="N133" s="72">
        <v>10.533405172413699</v>
      </c>
    </row>
    <row r="134" spans="1:14" x14ac:dyDescent="0.25">
      <c r="A134" t="s">
        <v>228</v>
      </c>
      <c r="B134" s="72">
        <v>2952</v>
      </c>
      <c r="C134" s="72">
        <v>77</v>
      </c>
      <c r="D134" s="72">
        <v>57</v>
      </c>
      <c r="E134" s="72">
        <v>109</v>
      </c>
      <c r="F134" s="72" t="s">
        <v>949</v>
      </c>
      <c r="G134" s="72" t="s">
        <v>949</v>
      </c>
      <c r="H134" s="72">
        <v>243</v>
      </c>
      <c r="I134" s="72">
        <v>2.6084010840108398</v>
      </c>
      <c r="J134" s="72">
        <v>1.9308943089430799</v>
      </c>
      <c r="K134" s="72">
        <v>3.6924119241192401</v>
      </c>
      <c r="L134" s="72" t="s">
        <v>949</v>
      </c>
      <c r="M134" s="72" t="s">
        <v>949</v>
      </c>
      <c r="N134" s="72">
        <v>8.2317073170731696</v>
      </c>
    </row>
    <row r="135" spans="1:14" x14ac:dyDescent="0.25">
      <c r="A135" t="s">
        <v>229</v>
      </c>
      <c r="B135" s="72">
        <v>6357</v>
      </c>
      <c r="C135" s="72">
        <v>181</v>
      </c>
      <c r="D135" s="72">
        <v>167</v>
      </c>
      <c r="E135" s="72">
        <v>519</v>
      </c>
      <c r="F135" s="72">
        <v>1</v>
      </c>
      <c r="G135" s="72" t="s">
        <v>949</v>
      </c>
      <c r="H135" s="72">
        <v>868</v>
      </c>
      <c r="I135" s="72">
        <v>2.84725499449425</v>
      </c>
      <c r="J135" s="72">
        <v>2.62702532641182</v>
      </c>
      <c r="K135" s="72">
        <v>8.1642284096271798</v>
      </c>
      <c r="L135" s="72">
        <v>1.5730690577316301E-2</v>
      </c>
      <c r="M135" s="72" t="s">
        <v>949</v>
      </c>
      <c r="N135" s="72">
        <v>13.6542394211105</v>
      </c>
    </row>
    <row r="136" spans="1:14" x14ac:dyDescent="0.25">
      <c r="A136" t="s">
        <v>230</v>
      </c>
      <c r="B136" s="72">
        <v>12234</v>
      </c>
      <c r="C136" s="72">
        <v>430</v>
      </c>
      <c r="D136" s="72">
        <v>219</v>
      </c>
      <c r="E136" s="72">
        <v>546</v>
      </c>
      <c r="F136" s="72">
        <v>33</v>
      </c>
      <c r="G136" s="72" t="s">
        <v>949</v>
      </c>
      <c r="H136" s="72">
        <v>1228</v>
      </c>
      <c r="I136" s="72">
        <v>3.5147948340689799</v>
      </c>
      <c r="J136" s="72">
        <v>1.7900931829328099</v>
      </c>
      <c r="K136" s="72">
        <v>4.46297204512015</v>
      </c>
      <c r="L136" s="72">
        <v>0.269740068661108</v>
      </c>
      <c r="M136" s="72" t="s">
        <v>949</v>
      </c>
      <c r="N136" s="72">
        <v>10.037600130783</v>
      </c>
    </row>
    <row r="137" spans="1:14" x14ac:dyDescent="0.25">
      <c r="A137" t="s">
        <v>231</v>
      </c>
      <c r="B137" s="72">
        <v>2812</v>
      </c>
      <c r="C137" s="72">
        <v>95</v>
      </c>
      <c r="D137" s="72">
        <v>74</v>
      </c>
      <c r="E137" s="72">
        <v>176</v>
      </c>
      <c r="F137" s="72">
        <v>16</v>
      </c>
      <c r="G137" s="72" t="s">
        <v>949</v>
      </c>
      <c r="H137" s="72">
        <v>361</v>
      </c>
      <c r="I137" s="72">
        <v>3.3783783783783701</v>
      </c>
      <c r="J137" s="72">
        <v>2.6315789473684199</v>
      </c>
      <c r="K137" s="72">
        <v>6.2588904694167802</v>
      </c>
      <c r="L137" s="72">
        <v>0.56899004267425302</v>
      </c>
      <c r="M137" s="72" t="s">
        <v>949</v>
      </c>
      <c r="N137" s="72">
        <v>12.8378378378378</v>
      </c>
    </row>
    <row r="138" spans="1:14" x14ac:dyDescent="0.25">
      <c r="A138" t="s">
        <v>232</v>
      </c>
      <c r="B138" s="72">
        <v>6756</v>
      </c>
      <c r="C138" s="72">
        <v>263</v>
      </c>
      <c r="D138" s="72">
        <v>227</v>
      </c>
      <c r="E138" s="72">
        <v>806</v>
      </c>
      <c r="F138" s="72">
        <v>44</v>
      </c>
      <c r="G138" s="72" t="s">
        <v>949</v>
      </c>
      <c r="H138" s="72">
        <v>1340</v>
      </c>
      <c r="I138" s="72">
        <v>3.8928359976317299</v>
      </c>
      <c r="J138" s="72">
        <v>3.3599763173475399</v>
      </c>
      <c r="K138" s="72">
        <v>11.930136175251601</v>
      </c>
      <c r="L138" s="72">
        <v>0.65127294256956703</v>
      </c>
      <c r="M138" s="72" t="s">
        <v>949</v>
      </c>
      <c r="N138" s="72">
        <v>19.834221432800401</v>
      </c>
    </row>
    <row r="139" spans="1:14" x14ac:dyDescent="0.25">
      <c r="A139" t="s">
        <v>233</v>
      </c>
      <c r="B139" s="72">
        <v>9314</v>
      </c>
      <c r="C139" s="72">
        <v>137</v>
      </c>
      <c r="D139" s="72">
        <v>16</v>
      </c>
      <c r="E139" s="72">
        <v>745</v>
      </c>
      <c r="F139" s="72">
        <v>8</v>
      </c>
      <c r="G139" s="72" t="s">
        <v>949</v>
      </c>
      <c r="H139" s="72">
        <v>906</v>
      </c>
      <c r="I139" s="72">
        <v>1.4709040154605899</v>
      </c>
      <c r="J139" s="72">
        <v>0.171784410564741</v>
      </c>
      <c r="K139" s="72">
        <v>7.9987116169207599</v>
      </c>
      <c r="L139" s="72">
        <v>8.5892205282370598E-2</v>
      </c>
      <c r="M139" s="72" t="s">
        <v>949</v>
      </c>
      <c r="N139" s="72">
        <v>9.7272922482284692</v>
      </c>
    </row>
    <row r="140" spans="1:14" x14ac:dyDescent="0.25">
      <c r="A140" t="s">
        <v>234</v>
      </c>
      <c r="B140" s="72">
        <v>188</v>
      </c>
      <c r="C140" s="72">
        <v>7</v>
      </c>
      <c r="D140" s="72">
        <v>7</v>
      </c>
      <c r="E140" s="72">
        <v>8</v>
      </c>
      <c r="F140" s="72" t="s">
        <v>949</v>
      </c>
      <c r="G140" s="72" t="s">
        <v>949</v>
      </c>
      <c r="H140" s="72">
        <v>22</v>
      </c>
      <c r="I140" s="72">
        <v>3.72340425531914</v>
      </c>
      <c r="J140" s="72">
        <v>3.72340425531914</v>
      </c>
      <c r="K140" s="72">
        <v>4.2553191489361701</v>
      </c>
      <c r="L140" s="72" t="s">
        <v>949</v>
      </c>
      <c r="M140" s="72" t="s">
        <v>949</v>
      </c>
      <c r="N140" s="72">
        <v>11.702127659574399</v>
      </c>
    </row>
    <row r="141" spans="1:14" x14ac:dyDescent="0.25">
      <c r="A141" t="s">
        <v>235</v>
      </c>
      <c r="B141" s="72">
        <v>217</v>
      </c>
      <c r="C141" s="72">
        <v>4</v>
      </c>
      <c r="D141" s="72">
        <v>4</v>
      </c>
      <c r="E141" s="72">
        <v>9</v>
      </c>
      <c r="F141" s="72">
        <v>3</v>
      </c>
      <c r="G141" s="72" t="s">
        <v>949</v>
      </c>
      <c r="H141" s="72">
        <v>20</v>
      </c>
      <c r="I141" s="72">
        <v>1.84331797235023</v>
      </c>
      <c r="J141" s="72">
        <v>1.84331797235023</v>
      </c>
      <c r="K141" s="72">
        <v>4.1474654377880098</v>
      </c>
      <c r="L141" s="72">
        <v>1.3824884792626699</v>
      </c>
      <c r="M141" s="72" t="s">
        <v>949</v>
      </c>
      <c r="N141" s="72">
        <v>9.2165898617511495</v>
      </c>
    </row>
    <row r="142" spans="1:14" x14ac:dyDescent="0.25">
      <c r="A142" t="s">
        <v>236</v>
      </c>
      <c r="B142" s="72">
        <v>3916</v>
      </c>
      <c r="C142" s="72">
        <v>121</v>
      </c>
      <c r="D142" s="72">
        <v>70</v>
      </c>
      <c r="E142" s="72">
        <v>231</v>
      </c>
      <c r="F142" s="72">
        <v>2</v>
      </c>
      <c r="G142" s="72" t="s">
        <v>949</v>
      </c>
      <c r="H142" s="72">
        <v>424</v>
      </c>
      <c r="I142" s="72">
        <v>3.08988764044943</v>
      </c>
      <c r="J142" s="72">
        <v>1.7875383043922299</v>
      </c>
      <c r="K142" s="72">
        <v>5.8988764044943798</v>
      </c>
      <c r="L142" s="72">
        <v>5.1072522982635302E-2</v>
      </c>
      <c r="M142" s="72" t="s">
        <v>949</v>
      </c>
      <c r="N142" s="72">
        <v>10.8273748723186</v>
      </c>
    </row>
    <row r="143" spans="1:14" x14ac:dyDescent="0.25">
      <c r="A143" t="s">
        <v>237</v>
      </c>
      <c r="B143" s="72">
        <v>219</v>
      </c>
      <c r="C143" s="72">
        <v>8</v>
      </c>
      <c r="D143" s="72">
        <v>3</v>
      </c>
      <c r="E143" s="72">
        <v>2</v>
      </c>
      <c r="F143" s="72">
        <v>1</v>
      </c>
      <c r="G143" s="72" t="s">
        <v>949</v>
      </c>
      <c r="H143" s="72">
        <v>14</v>
      </c>
      <c r="I143" s="72">
        <v>3.6529680365296802</v>
      </c>
      <c r="J143" s="72">
        <v>1.3698630136986301</v>
      </c>
      <c r="K143" s="72">
        <v>0.91324200913242004</v>
      </c>
      <c r="L143" s="72">
        <v>0.45662100456621002</v>
      </c>
      <c r="M143" s="72" t="s">
        <v>949</v>
      </c>
      <c r="N143" s="72">
        <v>6.3926940639269398</v>
      </c>
    </row>
    <row r="144" spans="1:14" x14ac:dyDescent="0.25">
      <c r="A144" t="s">
        <v>238</v>
      </c>
      <c r="B144" s="72">
        <v>54572</v>
      </c>
      <c r="C144" s="72">
        <v>1544</v>
      </c>
      <c r="D144" s="72">
        <v>937</v>
      </c>
      <c r="E144" s="72">
        <v>3944</v>
      </c>
      <c r="F144" s="72">
        <v>300</v>
      </c>
      <c r="G144" s="72" t="s">
        <v>949</v>
      </c>
      <c r="H144" s="72">
        <v>6725</v>
      </c>
      <c r="I144" s="72">
        <v>2.82928974565711</v>
      </c>
      <c r="J144" s="72">
        <v>1.7169977277724799</v>
      </c>
      <c r="K144" s="72">
        <v>7.2271494539324204</v>
      </c>
      <c r="L144" s="72">
        <v>0.54973246353441296</v>
      </c>
      <c r="M144" s="72" t="s">
        <v>949</v>
      </c>
      <c r="N144" s="72">
        <v>12.3231693908964</v>
      </c>
    </row>
    <row r="145" spans="1:14" x14ac:dyDescent="0.25">
      <c r="A145" t="s">
        <v>239</v>
      </c>
      <c r="B145" s="72">
        <v>136</v>
      </c>
      <c r="C145" s="72">
        <v>14</v>
      </c>
      <c r="D145" s="72">
        <v>5</v>
      </c>
      <c r="E145" s="72">
        <v>39</v>
      </c>
      <c r="F145" s="72">
        <v>7</v>
      </c>
      <c r="G145" s="72" t="s">
        <v>949</v>
      </c>
      <c r="H145" s="72">
        <v>65</v>
      </c>
      <c r="I145" s="72">
        <v>10.294117647058799</v>
      </c>
      <c r="J145" s="72">
        <v>3.6764705882352899</v>
      </c>
      <c r="K145" s="72">
        <v>28.676470588235201</v>
      </c>
      <c r="L145" s="72">
        <v>5.1470588235294104</v>
      </c>
      <c r="M145" s="72" t="s">
        <v>949</v>
      </c>
      <c r="N145" s="72">
        <v>47.794117647058798</v>
      </c>
    </row>
    <row r="146" spans="1:14" x14ac:dyDescent="0.25">
      <c r="A146" t="s">
        <v>240</v>
      </c>
      <c r="B146" s="72">
        <v>3386</v>
      </c>
      <c r="C146" s="72">
        <v>160</v>
      </c>
      <c r="D146" s="72">
        <v>51</v>
      </c>
      <c r="E146" s="72">
        <v>185</v>
      </c>
      <c r="F146" s="72">
        <v>6</v>
      </c>
      <c r="G146" s="72" t="s">
        <v>949</v>
      </c>
      <c r="H146" s="72">
        <v>402</v>
      </c>
      <c r="I146" s="72">
        <v>4.7253396337861702</v>
      </c>
      <c r="J146" s="72">
        <v>1.5062020082693399</v>
      </c>
      <c r="K146" s="72">
        <v>5.4636739515652604</v>
      </c>
      <c r="L146" s="72">
        <v>0.177200236266981</v>
      </c>
      <c r="M146" s="72" t="s">
        <v>949</v>
      </c>
      <c r="N146" s="72">
        <v>11.8724158298877</v>
      </c>
    </row>
    <row r="147" spans="1:14" x14ac:dyDescent="0.25">
      <c r="A147" t="s">
        <v>241</v>
      </c>
      <c r="B147" s="72">
        <v>910</v>
      </c>
      <c r="C147" s="72">
        <v>24</v>
      </c>
      <c r="D147" s="72">
        <v>9</v>
      </c>
      <c r="E147" s="72">
        <v>61</v>
      </c>
      <c r="F147" s="72">
        <v>147</v>
      </c>
      <c r="G147" s="72" t="s">
        <v>949</v>
      </c>
      <c r="H147" s="72">
        <v>241</v>
      </c>
      <c r="I147" s="72">
        <v>2.6373626373626302</v>
      </c>
      <c r="J147" s="72">
        <v>0.98901098901098805</v>
      </c>
      <c r="K147" s="72">
        <v>6.7032967032966999</v>
      </c>
      <c r="L147" s="72">
        <v>16.1538461538461</v>
      </c>
      <c r="M147" s="72" t="s">
        <v>949</v>
      </c>
      <c r="N147" s="72">
        <v>26.4835164835164</v>
      </c>
    </row>
    <row r="148" spans="1:14" x14ac:dyDescent="0.25">
      <c r="A148" t="s">
        <v>242</v>
      </c>
      <c r="B148" s="72">
        <v>1247</v>
      </c>
      <c r="C148" s="72">
        <v>22</v>
      </c>
      <c r="D148" s="72">
        <v>10</v>
      </c>
      <c r="E148" s="72">
        <v>64</v>
      </c>
      <c r="F148" s="72">
        <v>7</v>
      </c>
      <c r="G148" s="72">
        <v>82</v>
      </c>
      <c r="H148" s="72">
        <v>185</v>
      </c>
      <c r="I148" s="72">
        <v>1.76423416198877</v>
      </c>
      <c r="J148" s="72">
        <v>0.80192461908580503</v>
      </c>
      <c r="K148" s="72">
        <v>5.1323175621491499</v>
      </c>
      <c r="L148" s="72">
        <v>0.56134723336006398</v>
      </c>
      <c r="M148" s="72">
        <v>6.5757818765035996</v>
      </c>
      <c r="N148" s="72">
        <v>14.8356054530874</v>
      </c>
    </row>
    <row r="149" spans="1:14" x14ac:dyDescent="0.25">
      <c r="A149" t="s">
        <v>243</v>
      </c>
      <c r="B149" s="72">
        <v>3644</v>
      </c>
      <c r="C149" s="72">
        <v>18</v>
      </c>
      <c r="D149" s="72">
        <v>9</v>
      </c>
      <c r="E149" s="72">
        <v>309</v>
      </c>
      <c r="F149" s="72" t="s">
        <v>949</v>
      </c>
      <c r="G149" s="72" t="s">
        <v>949</v>
      </c>
      <c r="H149" s="72">
        <v>336</v>
      </c>
      <c r="I149" s="72">
        <v>0.49396267837541102</v>
      </c>
      <c r="J149" s="72">
        <v>0.24698133918770501</v>
      </c>
      <c r="K149" s="72">
        <v>8.47969264544456</v>
      </c>
      <c r="L149" s="72" t="s">
        <v>949</v>
      </c>
      <c r="M149" s="72" t="s">
        <v>949</v>
      </c>
      <c r="N149" s="72">
        <v>9.2206366630076797</v>
      </c>
    </row>
    <row r="150" spans="1:14" x14ac:dyDescent="0.25">
      <c r="A150" t="s">
        <v>244</v>
      </c>
      <c r="B150" s="72">
        <v>2900</v>
      </c>
      <c r="C150" s="72">
        <v>118</v>
      </c>
      <c r="D150" s="72">
        <v>68</v>
      </c>
      <c r="E150" s="72">
        <v>127</v>
      </c>
      <c r="F150" s="72" t="s">
        <v>949</v>
      </c>
      <c r="G150" s="72" t="s">
        <v>949</v>
      </c>
      <c r="H150" s="72">
        <v>313</v>
      </c>
      <c r="I150" s="72">
        <v>4.0689655172413701</v>
      </c>
      <c r="J150" s="72">
        <v>2.3448275862068901</v>
      </c>
      <c r="K150" s="72">
        <v>4.3793103448275801</v>
      </c>
      <c r="L150" s="72" t="s">
        <v>949</v>
      </c>
      <c r="M150" s="72" t="s">
        <v>949</v>
      </c>
      <c r="N150" s="72">
        <v>10.793103448275801</v>
      </c>
    </row>
    <row r="151" spans="1:14" x14ac:dyDescent="0.25">
      <c r="A151" t="s">
        <v>245</v>
      </c>
      <c r="B151" s="72">
        <v>6142</v>
      </c>
      <c r="C151" s="72">
        <v>129</v>
      </c>
      <c r="D151" s="72">
        <v>180</v>
      </c>
      <c r="E151" s="72">
        <v>483</v>
      </c>
      <c r="F151" s="72" t="s">
        <v>949</v>
      </c>
      <c r="G151" s="72" t="s">
        <v>949</v>
      </c>
      <c r="H151" s="72">
        <v>792</v>
      </c>
      <c r="I151" s="72">
        <v>2.10029306414848</v>
      </c>
      <c r="J151" s="72">
        <v>2.93064148485835</v>
      </c>
      <c r="K151" s="72">
        <v>7.8638879843699101</v>
      </c>
      <c r="L151" s="72" t="s">
        <v>949</v>
      </c>
      <c r="M151" s="72" t="s">
        <v>949</v>
      </c>
      <c r="N151" s="72">
        <v>12.894822533376701</v>
      </c>
    </row>
    <row r="152" spans="1:14" x14ac:dyDescent="0.25">
      <c r="A152" t="s">
        <v>246</v>
      </c>
      <c r="B152" s="72">
        <v>12032</v>
      </c>
      <c r="C152" s="72">
        <v>394</v>
      </c>
      <c r="D152" s="72">
        <v>246</v>
      </c>
      <c r="E152" s="72">
        <v>513</v>
      </c>
      <c r="F152" s="72">
        <v>29</v>
      </c>
      <c r="G152" s="72" t="s">
        <v>949</v>
      </c>
      <c r="H152" s="72">
        <v>1182</v>
      </c>
      <c r="I152" s="72">
        <v>3.2746010638297798</v>
      </c>
      <c r="J152" s="72">
        <v>2.04454787234042</v>
      </c>
      <c r="K152" s="72">
        <v>4.2636303191489304</v>
      </c>
      <c r="L152" s="72">
        <v>0.24102393617021201</v>
      </c>
      <c r="M152" s="72" t="s">
        <v>949</v>
      </c>
      <c r="N152" s="72">
        <v>9.8238031914893593</v>
      </c>
    </row>
    <row r="153" spans="1:14" x14ac:dyDescent="0.25">
      <c r="A153" t="s">
        <v>247</v>
      </c>
      <c r="B153" s="72">
        <v>2785</v>
      </c>
      <c r="C153" s="72">
        <v>76</v>
      </c>
      <c r="D153" s="72">
        <v>77</v>
      </c>
      <c r="E153" s="72">
        <v>149</v>
      </c>
      <c r="F153" s="72">
        <v>20</v>
      </c>
      <c r="G153" s="72" t="s">
        <v>949</v>
      </c>
      <c r="H153" s="72">
        <v>322</v>
      </c>
      <c r="I153" s="72">
        <v>2.7289048473967599</v>
      </c>
      <c r="J153" s="72">
        <v>2.7648114901256702</v>
      </c>
      <c r="K153" s="72">
        <v>5.3500897666068203</v>
      </c>
      <c r="L153" s="72">
        <v>0.71813285457809695</v>
      </c>
      <c r="M153" s="72" t="s">
        <v>949</v>
      </c>
      <c r="N153" s="72">
        <v>11.5619389587073</v>
      </c>
    </row>
    <row r="154" spans="1:14" x14ac:dyDescent="0.25">
      <c r="A154" t="s">
        <v>248</v>
      </c>
      <c r="B154" s="72">
        <v>6731</v>
      </c>
      <c r="C154" s="72">
        <v>235</v>
      </c>
      <c r="D154" s="72">
        <v>239</v>
      </c>
      <c r="E154" s="72">
        <v>751</v>
      </c>
      <c r="F154" s="72">
        <v>41</v>
      </c>
      <c r="G154" s="72" t="s">
        <v>949</v>
      </c>
      <c r="H154" s="72">
        <v>1266</v>
      </c>
      <c r="I154" s="72">
        <v>3.4913088694101901</v>
      </c>
      <c r="J154" s="72">
        <v>3.55073540335759</v>
      </c>
      <c r="K154" s="72">
        <v>11.157331748625699</v>
      </c>
      <c r="L154" s="72">
        <v>0.60912197296092696</v>
      </c>
      <c r="M154" s="72" t="s">
        <v>949</v>
      </c>
      <c r="N154" s="72">
        <v>18.808497994354401</v>
      </c>
    </row>
    <row r="155" spans="1:14" x14ac:dyDescent="0.25">
      <c r="A155" t="s">
        <v>249</v>
      </c>
      <c r="B155" s="72">
        <v>9193</v>
      </c>
      <c r="C155" s="72">
        <v>154</v>
      </c>
      <c r="D155" s="72">
        <v>11</v>
      </c>
      <c r="E155" s="72">
        <v>661</v>
      </c>
      <c r="F155" s="72">
        <v>11</v>
      </c>
      <c r="G155" s="72" t="s">
        <v>949</v>
      </c>
      <c r="H155" s="72">
        <v>837</v>
      </c>
      <c r="I155" s="72">
        <v>1.6751876427716701</v>
      </c>
      <c r="J155" s="72">
        <v>0.119656260197976</v>
      </c>
      <c r="K155" s="72">
        <v>7.1902534537147798</v>
      </c>
      <c r="L155" s="72">
        <v>0.119656260197976</v>
      </c>
      <c r="M155" s="72" t="s">
        <v>949</v>
      </c>
      <c r="N155" s="72">
        <v>9.1047536168824106</v>
      </c>
    </row>
    <row r="156" spans="1:14" x14ac:dyDescent="0.25">
      <c r="A156" t="s">
        <v>250</v>
      </c>
      <c r="B156" s="72">
        <v>178</v>
      </c>
      <c r="C156" s="72" t="s">
        <v>949</v>
      </c>
      <c r="D156" s="72">
        <v>3</v>
      </c>
      <c r="E156" s="72">
        <v>12</v>
      </c>
      <c r="F156" s="72" t="s">
        <v>949</v>
      </c>
      <c r="G156" s="72" t="s">
        <v>949</v>
      </c>
      <c r="H156" s="72">
        <v>15</v>
      </c>
      <c r="I156" s="72" t="s">
        <v>949</v>
      </c>
      <c r="J156" s="72">
        <v>1.68539325842696</v>
      </c>
      <c r="K156" s="72">
        <v>6.7415730337078603</v>
      </c>
      <c r="L156" s="72" t="s">
        <v>949</v>
      </c>
      <c r="M156" s="72" t="s">
        <v>949</v>
      </c>
      <c r="N156" s="72">
        <v>8.4269662921348303</v>
      </c>
    </row>
    <row r="157" spans="1:14" x14ac:dyDescent="0.25">
      <c r="A157" t="s">
        <v>251</v>
      </c>
      <c r="B157" s="72">
        <v>256</v>
      </c>
      <c r="C157" s="72">
        <v>6</v>
      </c>
      <c r="D157" s="72">
        <v>6</v>
      </c>
      <c r="E157" s="72">
        <v>13</v>
      </c>
      <c r="F157" s="72">
        <v>1</v>
      </c>
      <c r="G157" s="72" t="s">
        <v>949</v>
      </c>
      <c r="H157" s="72">
        <v>26</v>
      </c>
      <c r="I157" s="72">
        <v>2.34375</v>
      </c>
      <c r="J157" s="72">
        <v>2.34375</v>
      </c>
      <c r="K157" s="72">
        <v>5.078125</v>
      </c>
      <c r="L157" s="72">
        <v>0.390625</v>
      </c>
      <c r="M157" s="72" t="s">
        <v>949</v>
      </c>
      <c r="N157" s="72">
        <v>10.15625</v>
      </c>
    </row>
    <row r="158" spans="1:14" x14ac:dyDescent="0.25">
      <c r="A158" t="s">
        <v>252</v>
      </c>
      <c r="B158" s="72">
        <v>3881</v>
      </c>
      <c r="C158" s="72">
        <v>89</v>
      </c>
      <c r="D158" s="72">
        <v>77</v>
      </c>
      <c r="E158" s="72">
        <v>258</v>
      </c>
      <c r="F158" s="72">
        <v>2</v>
      </c>
      <c r="G158" s="72" t="s">
        <v>949</v>
      </c>
      <c r="H158" s="72">
        <v>426</v>
      </c>
      <c r="I158" s="72">
        <v>2.2932233960319501</v>
      </c>
      <c r="J158" s="72">
        <v>1.98402473589281</v>
      </c>
      <c r="K158" s="72">
        <v>6.64777119299149</v>
      </c>
      <c r="L158" s="72">
        <v>5.1533110023189901E-2</v>
      </c>
      <c r="M158" s="72" t="s">
        <v>949</v>
      </c>
      <c r="N158" s="72">
        <v>10.9765524349394</v>
      </c>
    </row>
    <row r="159" spans="1:14" x14ac:dyDescent="0.25">
      <c r="A159" t="s">
        <v>253</v>
      </c>
      <c r="B159" s="72">
        <v>234</v>
      </c>
      <c r="C159" s="72">
        <v>10</v>
      </c>
      <c r="D159" s="72">
        <v>5</v>
      </c>
      <c r="E159" s="72">
        <v>3</v>
      </c>
      <c r="F159" s="72">
        <v>2</v>
      </c>
      <c r="G159" s="72" t="s">
        <v>949</v>
      </c>
      <c r="H159" s="72">
        <v>20</v>
      </c>
      <c r="I159" s="72">
        <v>4.2735042735042699</v>
      </c>
      <c r="J159" s="72">
        <v>2.13675213675213</v>
      </c>
      <c r="K159" s="72">
        <v>1.2820512820512799</v>
      </c>
      <c r="L159" s="72">
        <v>0.854700854700854</v>
      </c>
      <c r="M159" s="72" t="s">
        <v>949</v>
      </c>
      <c r="N159" s="72">
        <v>8.5470085470085397</v>
      </c>
    </row>
    <row r="160" spans="1:14" x14ac:dyDescent="0.25">
      <c r="A160" t="s">
        <v>254</v>
      </c>
      <c r="B160" s="72">
        <v>53644</v>
      </c>
      <c r="C160" s="72">
        <v>1447</v>
      </c>
      <c r="D160" s="72">
        <v>998</v>
      </c>
      <c r="E160" s="72">
        <v>3619</v>
      </c>
      <c r="F160" s="72">
        <v>283</v>
      </c>
      <c r="G160" s="72">
        <v>82</v>
      </c>
      <c r="H160" s="72">
        <v>6429</v>
      </c>
      <c r="I160" s="72">
        <v>2.6974125717694402</v>
      </c>
      <c r="J160" s="72">
        <v>1.86041309372902</v>
      </c>
      <c r="K160" s="72">
        <v>6.74632764148833</v>
      </c>
      <c r="L160" s="72">
        <v>0.52755200954440296</v>
      </c>
      <c r="M160" s="72">
        <v>0.15285959287152301</v>
      </c>
      <c r="N160" s="72">
        <v>11.9845649094027</v>
      </c>
    </row>
    <row r="161" spans="1:14" x14ac:dyDescent="0.25">
      <c r="A161" t="s">
        <v>255</v>
      </c>
      <c r="B161" s="72">
        <v>125</v>
      </c>
      <c r="C161" s="72">
        <v>12</v>
      </c>
      <c r="D161" s="72">
        <v>7</v>
      </c>
      <c r="E161" s="72">
        <v>30</v>
      </c>
      <c r="F161" s="72">
        <v>17</v>
      </c>
      <c r="G161" s="72" t="s">
        <v>949</v>
      </c>
      <c r="H161" s="72">
        <v>66</v>
      </c>
      <c r="I161" s="72">
        <v>9.6</v>
      </c>
      <c r="J161" s="72">
        <v>5.6</v>
      </c>
      <c r="K161" s="72">
        <v>24</v>
      </c>
      <c r="L161" s="72">
        <v>13.6</v>
      </c>
      <c r="M161" s="72" t="s">
        <v>949</v>
      </c>
      <c r="N161" s="72">
        <v>52.8</v>
      </c>
    </row>
    <row r="162" spans="1:14" x14ac:dyDescent="0.25">
      <c r="A162" t="s">
        <v>256</v>
      </c>
      <c r="B162" s="72">
        <v>3304</v>
      </c>
      <c r="C162" s="72">
        <v>130</v>
      </c>
      <c r="D162" s="72">
        <v>48</v>
      </c>
      <c r="E162" s="72">
        <v>187</v>
      </c>
      <c r="F162" s="72">
        <v>4</v>
      </c>
      <c r="G162" s="72" t="s">
        <v>949</v>
      </c>
      <c r="H162" s="72">
        <v>369</v>
      </c>
      <c r="I162" s="72">
        <v>3.93462469733656</v>
      </c>
      <c r="J162" s="72">
        <v>1.45278450363196</v>
      </c>
      <c r="K162" s="72">
        <v>5.6598062953995099</v>
      </c>
      <c r="L162" s="72">
        <v>0.12106537530266299</v>
      </c>
      <c r="M162" s="72" t="s">
        <v>949</v>
      </c>
      <c r="N162" s="72">
        <v>11.168280871670699</v>
      </c>
    </row>
    <row r="163" spans="1:14" x14ac:dyDescent="0.25">
      <c r="A163" t="s">
        <v>257</v>
      </c>
      <c r="B163" s="72">
        <v>931</v>
      </c>
      <c r="C163" s="72">
        <v>11</v>
      </c>
      <c r="D163" s="72">
        <v>3</v>
      </c>
      <c r="E163" s="72">
        <v>11</v>
      </c>
      <c r="F163" s="72">
        <v>38</v>
      </c>
      <c r="G163" s="72" t="s">
        <v>949</v>
      </c>
      <c r="H163" s="72">
        <v>63</v>
      </c>
      <c r="I163" s="72">
        <v>1.1815252416756099</v>
      </c>
      <c r="J163" s="72">
        <v>0.32223415682062301</v>
      </c>
      <c r="K163" s="72">
        <v>1.1815252416756099</v>
      </c>
      <c r="L163" s="72">
        <v>4.0816326530612201</v>
      </c>
      <c r="M163" s="72" t="s">
        <v>949</v>
      </c>
      <c r="N163" s="72">
        <v>6.7669172932330799</v>
      </c>
    </row>
    <row r="164" spans="1:14" x14ac:dyDescent="0.25">
      <c r="A164" t="s">
        <v>258</v>
      </c>
      <c r="B164" s="72">
        <v>1269</v>
      </c>
      <c r="C164" s="72">
        <v>10</v>
      </c>
      <c r="D164" s="72">
        <v>2</v>
      </c>
      <c r="E164" s="72">
        <v>2</v>
      </c>
      <c r="F164" s="72" t="s">
        <v>949</v>
      </c>
      <c r="G164" s="72">
        <v>141</v>
      </c>
      <c r="H164" s="72">
        <v>155</v>
      </c>
      <c r="I164" s="72">
        <v>0.78802206461780899</v>
      </c>
      <c r="J164" s="72">
        <v>0.157604412923561</v>
      </c>
      <c r="K164" s="72">
        <v>0.157604412923561</v>
      </c>
      <c r="L164" s="72" t="s">
        <v>949</v>
      </c>
      <c r="M164" s="72">
        <v>11.1111111111111</v>
      </c>
      <c r="N164" s="72">
        <v>12.214342001576</v>
      </c>
    </row>
    <row r="165" spans="1:14" x14ac:dyDescent="0.25">
      <c r="A165" t="s">
        <v>259</v>
      </c>
      <c r="B165" s="72">
        <v>3430</v>
      </c>
      <c r="C165" s="72">
        <v>16</v>
      </c>
      <c r="D165" s="72">
        <v>9</v>
      </c>
      <c r="E165" s="72">
        <v>302</v>
      </c>
      <c r="F165" s="72" t="s">
        <v>949</v>
      </c>
      <c r="G165" s="72" t="s">
        <v>949</v>
      </c>
      <c r="H165" s="72">
        <v>327</v>
      </c>
      <c r="I165" s="72">
        <v>0.46647230320699701</v>
      </c>
      <c r="J165" s="72">
        <v>0.262390670553935</v>
      </c>
      <c r="K165" s="72">
        <v>8.8046647230320705</v>
      </c>
      <c r="L165" s="72" t="s">
        <v>949</v>
      </c>
      <c r="M165" s="72" t="s">
        <v>949</v>
      </c>
      <c r="N165" s="72">
        <v>9.5335276967929996</v>
      </c>
    </row>
    <row r="166" spans="1:14" x14ac:dyDescent="0.25">
      <c r="A166" t="s">
        <v>260</v>
      </c>
      <c r="B166" s="72">
        <v>2806</v>
      </c>
      <c r="C166" s="72">
        <v>114</v>
      </c>
      <c r="D166" s="72">
        <v>66</v>
      </c>
      <c r="E166" s="72">
        <v>112</v>
      </c>
      <c r="F166" s="72">
        <v>1</v>
      </c>
      <c r="G166" s="72" t="s">
        <v>949</v>
      </c>
      <c r="H166" s="72">
        <v>293</v>
      </c>
      <c r="I166" s="72">
        <v>4.0627227369921597</v>
      </c>
      <c r="J166" s="72">
        <v>2.3521026372059799</v>
      </c>
      <c r="K166" s="72">
        <v>3.9914468995010601</v>
      </c>
      <c r="L166" s="72">
        <v>3.56379187455452E-2</v>
      </c>
      <c r="M166" s="72" t="s">
        <v>949</v>
      </c>
      <c r="N166" s="72">
        <v>10.4419101924447</v>
      </c>
    </row>
    <row r="167" spans="1:14" x14ac:dyDescent="0.25">
      <c r="A167" t="s">
        <v>261</v>
      </c>
      <c r="B167" s="72">
        <v>5851</v>
      </c>
      <c r="C167" s="72">
        <v>123</v>
      </c>
      <c r="D167" s="72">
        <v>165</v>
      </c>
      <c r="E167" s="72">
        <v>488</v>
      </c>
      <c r="F167" s="72" t="s">
        <v>949</v>
      </c>
      <c r="G167" s="72" t="s">
        <v>949</v>
      </c>
      <c r="H167" s="72">
        <v>776</v>
      </c>
      <c r="I167" s="72">
        <v>2.1022047513245599</v>
      </c>
      <c r="J167" s="72">
        <v>2.8200307639719702</v>
      </c>
      <c r="K167" s="72">
        <v>8.3404546231413406</v>
      </c>
      <c r="L167" s="72" t="s">
        <v>949</v>
      </c>
      <c r="M167" s="72" t="s">
        <v>949</v>
      </c>
      <c r="N167" s="72">
        <v>13.262690138437801</v>
      </c>
    </row>
    <row r="168" spans="1:14" x14ac:dyDescent="0.25">
      <c r="A168" t="s">
        <v>262</v>
      </c>
      <c r="B168" s="72">
        <v>11804</v>
      </c>
      <c r="C168" s="72">
        <v>419</v>
      </c>
      <c r="D168" s="72">
        <v>284</v>
      </c>
      <c r="E168" s="72">
        <v>450</v>
      </c>
      <c r="F168" s="72">
        <v>9</v>
      </c>
      <c r="G168" s="72" t="s">
        <v>949</v>
      </c>
      <c r="H168" s="72">
        <v>1162</v>
      </c>
      <c r="I168" s="72">
        <v>3.5496441884107002</v>
      </c>
      <c r="J168" s="72">
        <v>2.4059640799728901</v>
      </c>
      <c r="K168" s="72">
        <v>3.8122670281260498</v>
      </c>
      <c r="L168" s="72">
        <v>7.6245340562521094E-2</v>
      </c>
      <c r="M168" s="72" t="s">
        <v>949</v>
      </c>
      <c r="N168" s="72">
        <v>9.8441206370721694</v>
      </c>
    </row>
    <row r="169" spans="1:14" x14ac:dyDescent="0.25">
      <c r="A169" t="s">
        <v>263</v>
      </c>
      <c r="B169" s="72">
        <v>2648</v>
      </c>
      <c r="C169" s="72">
        <v>79</v>
      </c>
      <c r="D169" s="72">
        <v>84</v>
      </c>
      <c r="E169" s="72">
        <v>111</v>
      </c>
      <c r="F169" s="72">
        <v>14</v>
      </c>
      <c r="G169" s="72" t="s">
        <v>949</v>
      </c>
      <c r="H169" s="72">
        <v>288</v>
      </c>
      <c r="I169" s="72">
        <v>2.9833836858006002</v>
      </c>
      <c r="J169" s="72">
        <v>3.1722054380664599</v>
      </c>
      <c r="K169" s="72">
        <v>4.1918429003021096</v>
      </c>
      <c r="L169" s="72">
        <v>0.52870090634441003</v>
      </c>
      <c r="M169" s="72" t="s">
        <v>949</v>
      </c>
      <c r="N169" s="72">
        <v>10.876132930513499</v>
      </c>
    </row>
    <row r="170" spans="1:14" x14ac:dyDescent="0.25">
      <c r="A170" t="s">
        <v>264</v>
      </c>
      <c r="B170" s="72">
        <v>6725</v>
      </c>
      <c r="C170" s="72">
        <v>248</v>
      </c>
      <c r="D170" s="72">
        <v>243</v>
      </c>
      <c r="E170" s="72">
        <v>729</v>
      </c>
      <c r="F170" s="72">
        <v>40</v>
      </c>
      <c r="G170" s="72" t="s">
        <v>949</v>
      </c>
      <c r="H170" s="72">
        <v>1260</v>
      </c>
      <c r="I170" s="72">
        <v>3.6877323420074299</v>
      </c>
      <c r="J170" s="72">
        <v>3.6133828996282502</v>
      </c>
      <c r="K170" s="72">
        <v>10.8401486988847</v>
      </c>
      <c r="L170" s="72">
        <v>0.59479553903345705</v>
      </c>
      <c r="M170" s="72" t="s">
        <v>949</v>
      </c>
      <c r="N170" s="72">
        <v>18.736059479553901</v>
      </c>
    </row>
    <row r="171" spans="1:14" x14ac:dyDescent="0.25">
      <c r="A171" t="s">
        <v>265</v>
      </c>
      <c r="B171" s="72">
        <v>8840</v>
      </c>
      <c r="C171" s="72">
        <v>124</v>
      </c>
      <c r="D171" s="72">
        <v>25</v>
      </c>
      <c r="E171" s="72">
        <v>667</v>
      </c>
      <c r="F171" s="72">
        <v>2</v>
      </c>
      <c r="G171" s="72" t="s">
        <v>949</v>
      </c>
      <c r="H171" s="72">
        <v>818</v>
      </c>
      <c r="I171" s="72">
        <v>1.4027149321266901</v>
      </c>
      <c r="J171" s="72">
        <v>0.282805429864253</v>
      </c>
      <c r="K171" s="72">
        <v>7.5452488687782804</v>
      </c>
      <c r="L171" s="72">
        <v>2.2624434389140202E-2</v>
      </c>
      <c r="M171" s="72" t="s">
        <v>949</v>
      </c>
      <c r="N171" s="72">
        <v>9.2533936651583701</v>
      </c>
    </row>
    <row r="172" spans="1:14" x14ac:dyDescent="0.25">
      <c r="A172" t="s">
        <v>266</v>
      </c>
      <c r="B172" s="72">
        <v>169</v>
      </c>
      <c r="C172" s="72">
        <v>3</v>
      </c>
      <c r="D172" s="72">
        <v>3</v>
      </c>
      <c r="E172" s="72">
        <v>8</v>
      </c>
      <c r="F172" s="72" t="s">
        <v>949</v>
      </c>
      <c r="G172" s="72" t="s">
        <v>949</v>
      </c>
      <c r="H172" s="72">
        <v>14</v>
      </c>
      <c r="I172" s="72">
        <v>1.7751479289940799</v>
      </c>
      <c r="J172" s="72">
        <v>1.7751479289940799</v>
      </c>
      <c r="K172" s="72">
        <v>4.7337278106508798</v>
      </c>
      <c r="L172" s="72" t="s">
        <v>949</v>
      </c>
      <c r="M172" s="72" t="s">
        <v>949</v>
      </c>
      <c r="N172" s="72">
        <v>8.2840236686390494</v>
      </c>
    </row>
    <row r="173" spans="1:14" x14ac:dyDescent="0.25">
      <c r="A173" t="s">
        <v>267</v>
      </c>
      <c r="B173" s="72">
        <v>210</v>
      </c>
      <c r="C173" s="72">
        <v>9</v>
      </c>
      <c r="D173" s="72">
        <v>4</v>
      </c>
      <c r="E173" s="72">
        <v>7</v>
      </c>
      <c r="F173" s="72" t="s">
        <v>949</v>
      </c>
      <c r="G173" s="72" t="s">
        <v>949</v>
      </c>
      <c r="H173" s="72">
        <v>20</v>
      </c>
      <c r="I173" s="72">
        <v>4.2857142857142803</v>
      </c>
      <c r="J173" s="72">
        <v>1.9047619047619</v>
      </c>
      <c r="K173" s="72">
        <v>3.3333333333333299</v>
      </c>
      <c r="L173" s="72" t="s">
        <v>949</v>
      </c>
      <c r="M173" s="72" t="s">
        <v>949</v>
      </c>
      <c r="N173" s="72">
        <v>9.5238095238095202</v>
      </c>
    </row>
    <row r="174" spans="1:14" x14ac:dyDescent="0.25">
      <c r="A174" t="s">
        <v>268</v>
      </c>
      <c r="B174" s="72">
        <v>3648</v>
      </c>
      <c r="C174" s="72">
        <v>88</v>
      </c>
      <c r="D174" s="72">
        <v>67</v>
      </c>
      <c r="E174" s="72">
        <v>249</v>
      </c>
      <c r="F174" s="72">
        <v>12</v>
      </c>
      <c r="G174" s="72">
        <v>1</v>
      </c>
      <c r="H174" s="72">
        <v>417</v>
      </c>
      <c r="I174" s="72">
        <v>2.4122807017543799</v>
      </c>
      <c r="J174" s="72">
        <v>1.8366228070175401</v>
      </c>
      <c r="K174" s="72">
        <v>6.8256578947368398</v>
      </c>
      <c r="L174" s="72">
        <v>0.32894736842105199</v>
      </c>
      <c r="M174" s="72">
        <v>2.7412280701754301E-2</v>
      </c>
      <c r="N174" s="72">
        <v>11.430921052631501</v>
      </c>
    </row>
    <row r="175" spans="1:14" x14ac:dyDescent="0.25">
      <c r="A175" t="s">
        <v>269</v>
      </c>
      <c r="B175" s="72">
        <v>199</v>
      </c>
      <c r="C175" s="72">
        <v>3</v>
      </c>
      <c r="D175" s="72">
        <v>5</v>
      </c>
      <c r="E175" s="72">
        <v>3</v>
      </c>
      <c r="F175" s="72" t="s">
        <v>949</v>
      </c>
      <c r="G175" s="72" t="s">
        <v>949</v>
      </c>
      <c r="H175" s="72">
        <v>11</v>
      </c>
      <c r="I175" s="72">
        <v>1.50753768844221</v>
      </c>
      <c r="J175" s="72">
        <v>2.5125628140703502</v>
      </c>
      <c r="K175" s="72">
        <v>1.50753768844221</v>
      </c>
      <c r="L175" s="72" t="s">
        <v>949</v>
      </c>
      <c r="M175" s="72" t="s">
        <v>949</v>
      </c>
      <c r="N175" s="72">
        <v>5.5276381909547698</v>
      </c>
    </row>
    <row r="176" spans="1:14" x14ac:dyDescent="0.25">
      <c r="A176" t="s">
        <v>270</v>
      </c>
      <c r="B176" s="72">
        <v>51937</v>
      </c>
      <c r="C176" s="72">
        <v>1391</v>
      </c>
      <c r="D176" s="72">
        <v>1014</v>
      </c>
      <c r="E176" s="72">
        <v>3359</v>
      </c>
      <c r="F176" s="72">
        <v>127</v>
      </c>
      <c r="G176" s="72">
        <v>142</v>
      </c>
      <c r="H176" s="72">
        <v>6033</v>
      </c>
      <c r="I176" s="72">
        <v>2.6782447965804699</v>
      </c>
      <c r="J176" s="72">
        <v>1.9523653657315501</v>
      </c>
      <c r="K176" s="72">
        <v>6.46745095018965</v>
      </c>
      <c r="L176" s="72">
        <v>0.24452702312416899</v>
      </c>
      <c r="M176" s="72">
        <v>0.27340816758765402</v>
      </c>
      <c r="N176" s="72">
        <v>11.6159963032135</v>
      </c>
    </row>
    <row r="177" spans="1:14" x14ac:dyDescent="0.25">
      <c r="A177" t="s">
        <v>271</v>
      </c>
      <c r="B177" s="72">
        <v>103</v>
      </c>
      <c r="C177" s="72">
        <v>14</v>
      </c>
      <c r="D177" s="72">
        <v>6</v>
      </c>
      <c r="E177" s="72">
        <v>33</v>
      </c>
      <c r="F177" s="72">
        <v>7</v>
      </c>
      <c r="G177" s="72" t="s">
        <v>949</v>
      </c>
      <c r="H177" s="72">
        <v>60</v>
      </c>
      <c r="I177" s="72">
        <v>13.5922330097087</v>
      </c>
      <c r="J177" s="72">
        <v>5.8252427184466002</v>
      </c>
      <c r="K177" s="72">
        <v>32.038834951456302</v>
      </c>
      <c r="L177" s="72">
        <v>6.7961165048543597</v>
      </c>
      <c r="M177" s="72" t="s">
        <v>949</v>
      </c>
      <c r="N177" s="72">
        <v>58.252427184466001</v>
      </c>
    </row>
    <row r="178" spans="1:14" x14ac:dyDescent="0.25">
      <c r="A178" t="s">
        <v>272</v>
      </c>
      <c r="B178" s="72">
        <v>3107</v>
      </c>
      <c r="C178" s="72">
        <v>161</v>
      </c>
      <c r="D178" s="72">
        <v>49</v>
      </c>
      <c r="E178" s="72">
        <v>184</v>
      </c>
      <c r="F178" s="72">
        <v>7</v>
      </c>
      <c r="G178" s="72">
        <v>1</v>
      </c>
      <c r="H178" s="72">
        <v>402</v>
      </c>
      <c r="I178" s="72">
        <v>5.1818474412616604</v>
      </c>
      <c r="J178" s="72">
        <v>1.57708400386224</v>
      </c>
      <c r="K178" s="72">
        <v>5.9221113614418996</v>
      </c>
      <c r="L178" s="72">
        <v>0.225297714837463</v>
      </c>
      <c r="M178" s="72">
        <v>3.2185387833923398E-2</v>
      </c>
      <c r="N178" s="72">
        <v>12.9385259092372</v>
      </c>
    </row>
    <row r="179" spans="1:14" x14ac:dyDescent="0.25">
      <c r="A179" t="s">
        <v>273</v>
      </c>
      <c r="B179" s="72">
        <v>901</v>
      </c>
      <c r="C179" s="72">
        <v>7</v>
      </c>
      <c r="D179" s="72">
        <v>1</v>
      </c>
      <c r="E179" s="72">
        <v>1</v>
      </c>
      <c r="F179" s="72" t="s">
        <v>949</v>
      </c>
      <c r="G179" s="72" t="s">
        <v>949</v>
      </c>
      <c r="H179" s="72">
        <v>9</v>
      </c>
      <c r="I179" s="72">
        <v>0.77691453940066602</v>
      </c>
      <c r="J179" s="72">
        <v>0.110987791342952</v>
      </c>
      <c r="K179" s="72">
        <v>0.110987791342952</v>
      </c>
      <c r="L179" s="72" t="s">
        <v>949</v>
      </c>
      <c r="M179" s="72" t="s">
        <v>949</v>
      </c>
      <c r="N179" s="72">
        <v>0.99889012208657002</v>
      </c>
    </row>
    <row r="180" spans="1:14" x14ac:dyDescent="0.25">
      <c r="A180" t="s">
        <v>274</v>
      </c>
      <c r="B180" s="72">
        <v>1152</v>
      </c>
      <c r="C180" s="72">
        <v>18</v>
      </c>
      <c r="D180" s="72">
        <v>2</v>
      </c>
      <c r="E180" s="72">
        <v>4</v>
      </c>
      <c r="F180" s="72" t="s">
        <v>949</v>
      </c>
      <c r="G180" s="72">
        <v>118</v>
      </c>
      <c r="H180" s="72">
        <v>142</v>
      </c>
      <c r="I180" s="72">
        <v>1.5625</v>
      </c>
      <c r="J180" s="72">
        <v>0.17361111111111099</v>
      </c>
      <c r="K180" s="72">
        <v>0.34722222222222199</v>
      </c>
      <c r="L180" s="72" t="s">
        <v>949</v>
      </c>
      <c r="M180" s="72">
        <v>10.2430555555555</v>
      </c>
      <c r="N180" s="72">
        <v>12.3263888888888</v>
      </c>
    </row>
    <row r="181" spans="1:14" x14ac:dyDescent="0.25">
      <c r="A181" t="s">
        <v>275</v>
      </c>
      <c r="B181" s="72">
        <v>3424</v>
      </c>
      <c r="C181" s="72">
        <v>15</v>
      </c>
      <c r="D181" s="72">
        <v>13</v>
      </c>
      <c r="E181" s="72">
        <v>321</v>
      </c>
      <c r="F181" s="72" t="s">
        <v>949</v>
      </c>
      <c r="G181" s="72" t="s">
        <v>949</v>
      </c>
      <c r="H181" s="72">
        <v>349</v>
      </c>
      <c r="I181" s="72">
        <v>0.43808411214953202</v>
      </c>
      <c r="J181" s="72">
        <v>0.37967289719626102</v>
      </c>
      <c r="K181" s="72">
        <v>9.375</v>
      </c>
      <c r="L181" s="72" t="s">
        <v>949</v>
      </c>
      <c r="M181" s="72" t="s">
        <v>949</v>
      </c>
      <c r="N181" s="72">
        <v>10.1927570093457</v>
      </c>
    </row>
    <row r="182" spans="1:14" x14ac:dyDescent="0.25">
      <c r="A182" t="s">
        <v>276</v>
      </c>
      <c r="B182" s="72">
        <v>2706</v>
      </c>
      <c r="C182" s="72">
        <v>56</v>
      </c>
      <c r="D182" s="72">
        <v>94</v>
      </c>
      <c r="E182" s="72">
        <v>117</v>
      </c>
      <c r="F182" s="72">
        <v>2</v>
      </c>
      <c r="G182" s="72" t="s">
        <v>949</v>
      </c>
      <c r="H182" s="72">
        <v>269</v>
      </c>
      <c r="I182" s="72">
        <v>2.0694752402069398</v>
      </c>
      <c r="J182" s="72">
        <v>3.4737620103473699</v>
      </c>
      <c r="K182" s="72">
        <v>4.3237250554323703</v>
      </c>
      <c r="L182" s="72">
        <v>7.3909830007390903E-2</v>
      </c>
      <c r="M182" s="72" t="s">
        <v>949</v>
      </c>
      <c r="N182" s="72">
        <v>9.9408721359940806</v>
      </c>
    </row>
    <row r="183" spans="1:14" x14ac:dyDescent="0.25">
      <c r="A183" t="s">
        <v>277</v>
      </c>
      <c r="B183" s="72">
        <v>5768</v>
      </c>
      <c r="C183" s="72">
        <v>128</v>
      </c>
      <c r="D183" s="72">
        <v>204</v>
      </c>
      <c r="E183" s="72">
        <v>486</v>
      </c>
      <c r="F183" s="72">
        <v>1</v>
      </c>
      <c r="G183" s="72" t="s">
        <v>949</v>
      </c>
      <c r="H183" s="72">
        <v>819</v>
      </c>
      <c r="I183" s="72">
        <v>2.2191400832177499</v>
      </c>
      <c r="J183" s="72">
        <v>3.5367545076282898</v>
      </c>
      <c r="K183" s="72">
        <v>8.4257975034674004</v>
      </c>
      <c r="L183" s="72">
        <v>1.7337031900138598E-2</v>
      </c>
      <c r="M183" s="72" t="s">
        <v>949</v>
      </c>
      <c r="N183" s="72">
        <v>14.1990291262135</v>
      </c>
    </row>
    <row r="184" spans="1:14" x14ac:dyDescent="0.25">
      <c r="A184" t="s">
        <v>278</v>
      </c>
      <c r="B184" s="72">
        <v>11607</v>
      </c>
      <c r="C184" s="72">
        <v>413</v>
      </c>
      <c r="D184" s="72">
        <v>270</v>
      </c>
      <c r="E184" s="72">
        <v>493</v>
      </c>
      <c r="F184" s="72">
        <v>2</v>
      </c>
      <c r="G184" s="72">
        <v>1</v>
      </c>
      <c r="H184" s="72">
        <v>1179</v>
      </c>
      <c r="I184" s="72">
        <v>3.5581976393555599</v>
      </c>
      <c r="J184" s="72">
        <v>2.32618247609201</v>
      </c>
      <c r="K184" s="72">
        <v>4.2474368915309704</v>
      </c>
      <c r="L184" s="72">
        <v>1.72309813043852E-2</v>
      </c>
      <c r="M184" s="72">
        <v>8.6154906521926401E-3</v>
      </c>
      <c r="N184" s="72">
        <v>10.157663478935101</v>
      </c>
    </row>
    <row r="185" spans="1:14" x14ac:dyDescent="0.25">
      <c r="A185" t="s">
        <v>279</v>
      </c>
      <c r="B185" s="72">
        <v>2549</v>
      </c>
      <c r="C185" s="72">
        <v>84</v>
      </c>
      <c r="D185" s="72">
        <v>86</v>
      </c>
      <c r="E185" s="72">
        <v>121</v>
      </c>
      <c r="F185" s="72">
        <v>13</v>
      </c>
      <c r="G185" s="72" t="s">
        <v>949</v>
      </c>
      <c r="H185" s="72">
        <v>304</v>
      </c>
      <c r="I185" s="72">
        <v>3.2954099646920301</v>
      </c>
      <c r="J185" s="72">
        <v>3.37387210670851</v>
      </c>
      <c r="K185" s="72">
        <v>4.7469595919968599</v>
      </c>
      <c r="L185" s="72">
        <v>0.51000392310709997</v>
      </c>
      <c r="M185" s="72" t="s">
        <v>949</v>
      </c>
      <c r="N185" s="72">
        <v>11.9262455865045</v>
      </c>
    </row>
    <row r="186" spans="1:14" x14ac:dyDescent="0.25">
      <c r="A186" t="s">
        <v>280</v>
      </c>
      <c r="B186" s="72">
        <v>6471</v>
      </c>
      <c r="C186" s="72">
        <v>214</v>
      </c>
      <c r="D186" s="72">
        <v>199</v>
      </c>
      <c r="E186" s="72">
        <v>578</v>
      </c>
      <c r="F186" s="72">
        <v>16</v>
      </c>
      <c r="G186" s="72">
        <v>1</v>
      </c>
      <c r="H186" s="72">
        <v>1008</v>
      </c>
      <c r="I186" s="72">
        <v>3.30706227785504</v>
      </c>
      <c r="J186" s="72">
        <v>3.0752588471642701</v>
      </c>
      <c r="K186" s="72">
        <v>8.9321588626178308</v>
      </c>
      <c r="L186" s="72">
        <v>0.247256992736825</v>
      </c>
      <c r="M186" s="72">
        <v>1.5453562046051601E-2</v>
      </c>
      <c r="N186" s="72">
        <v>15.57719054242</v>
      </c>
    </row>
    <row r="187" spans="1:14" x14ac:dyDescent="0.25">
      <c r="A187" t="s">
        <v>281</v>
      </c>
      <c r="B187" s="72">
        <v>8648</v>
      </c>
      <c r="C187" s="72">
        <v>94</v>
      </c>
      <c r="D187" s="72">
        <v>70</v>
      </c>
      <c r="E187" s="72">
        <v>595</v>
      </c>
      <c r="F187" s="72">
        <v>1</v>
      </c>
      <c r="G187" s="72" t="s">
        <v>949</v>
      </c>
      <c r="H187" s="72">
        <v>760</v>
      </c>
      <c r="I187" s="72">
        <v>1.0869565217391299</v>
      </c>
      <c r="J187" s="72">
        <v>0.80943570767807504</v>
      </c>
      <c r="K187" s="72">
        <v>6.8802035152636396</v>
      </c>
      <c r="L187" s="72">
        <v>1.15633672525439E-2</v>
      </c>
      <c r="M187" s="72" t="s">
        <v>949</v>
      </c>
      <c r="N187" s="72">
        <v>8.7881591119333908</v>
      </c>
    </row>
    <row r="188" spans="1:14" x14ac:dyDescent="0.25">
      <c r="A188" t="s">
        <v>282</v>
      </c>
      <c r="B188" s="72">
        <v>177</v>
      </c>
      <c r="C188" s="72">
        <v>5</v>
      </c>
      <c r="D188" s="72">
        <v>4</v>
      </c>
      <c r="E188" s="72">
        <v>9</v>
      </c>
      <c r="F188" s="72" t="s">
        <v>949</v>
      </c>
      <c r="G188" s="72" t="s">
        <v>949</v>
      </c>
      <c r="H188" s="72">
        <v>18</v>
      </c>
      <c r="I188" s="72">
        <v>2.82485875706214</v>
      </c>
      <c r="J188" s="72">
        <v>2.25988700564971</v>
      </c>
      <c r="K188" s="72">
        <v>5.0847457627118597</v>
      </c>
      <c r="L188" s="72" t="s">
        <v>949</v>
      </c>
      <c r="M188" s="72" t="s">
        <v>949</v>
      </c>
      <c r="N188" s="72">
        <v>10.1694915254237</v>
      </c>
    </row>
    <row r="189" spans="1:14" x14ac:dyDescent="0.25">
      <c r="A189" t="s">
        <v>283</v>
      </c>
      <c r="B189" s="72">
        <v>207</v>
      </c>
      <c r="C189" s="72">
        <v>2</v>
      </c>
      <c r="D189" s="72">
        <v>1</v>
      </c>
      <c r="E189" s="72">
        <v>16</v>
      </c>
      <c r="F189" s="72" t="s">
        <v>949</v>
      </c>
      <c r="G189" s="72" t="s">
        <v>949</v>
      </c>
      <c r="H189" s="72">
        <v>19</v>
      </c>
      <c r="I189" s="72">
        <v>0.96618357487922701</v>
      </c>
      <c r="J189" s="72">
        <v>0.48309178743961301</v>
      </c>
      <c r="K189" s="72">
        <v>7.7294685990338099</v>
      </c>
      <c r="L189" s="72" t="s">
        <v>949</v>
      </c>
      <c r="M189" s="72" t="s">
        <v>949</v>
      </c>
      <c r="N189" s="72">
        <v>9.1787439613526498</v>
      </c>
    </row>
    <row r="190" spans="1:14" x14ac:dyDescent="0.25">
      <c r="A190" t="s">
        <v>284</v>
      </c>
      <c r="B190" s="72">
        <v>3517</v>
      </c>
      <c r="C190" s="72">
        <v>100</v>
      </c>
      <c r="D190" s="72">
        <v>103</v>
      </c>
      <c r="E190" s="72">
        <v>187</v>
      </c>
      <c r="F190" s="72">
        <v>1</v>
      </c>
      <c r="G190" s="72" t="s">
        <v>949</v>
      </c>
      <c r="H190" s="72">
        <v>391</v>
      </c>
      <c r="I190" s="72">
        <v>2.8433323855558701</v>
      </c>
      <c r="J190" s="72">
        <v>2.9286323571225399</v>
      </c>
      <c r="K190" s="72">
        <v>5.3170315609894798</v>
      </c>
      <c r="L190" s="72">
        <v>2.84333238555587E-2</v>
      </c>
      <c r="M190" s="72" t="s">
        <v>949</v>
      </c>
      <c r="N190" s="72">
        <v>11.1174296275234</v>
      </c>
    </row>
    <row r="191" spans="1:14" x14ac:dyDescent="0.25">
      <c r="A191" t="s">
        <v>285</v>
      </c>
      <c r="B191" s="72">
        <v>205</v>
      </c>
      <c r="C191" s="72">
        <v>6</v>
      </c>
      <c r="D191" s="72">
        <v>4</v>
      </c>
      <c r="E191" s="72">
        <v>7</v>
      </c>
      <c r="F191" s="72">
        <v>1</v>
      </c>
      <c r="G191" s="72" t="s">
        <v>949</v>
      </c>
      <c r="H191" s="72">
        <v>18</v>
      </c>
      <c r="I191" s="72">
        <v>2.9268292682926802</v>
      </c>
      <c r="J191" s="72">
        <v>1.9512195121951199</v>
      </c>
      <c r="K191" s="72">
        <v>3.4146341463414598</v>
      </c>
      <c r="L191" s="72">
        <v>0.48780487804877998</v>
      </c>
      <c r="M191" s="72" t="s">
        <v>949</v>
      </c>
      <c r="N191" s="72">
        <v>8.7804878048780495</v>
      </c>
    </row>
    <row r="192" spans="1:14" x14ac:dyDescent="0.25">
      <c r="A192" t="s">
        <v>286</v>
      </c>
      <c r="B192" s="72">
        <v>50559</v>
      </c>
      <c r="C192" s="72">
        <v>1316</v>
      </c>
      <c r="D192" s="72">
        <v>1107</v>
      </c>
      <c r="E192" s="72">
        <v>3132</v>
      </c>
      <c r="F192" s="72">
        <v>44</v>
      </c>
      <c r="G192" s="72">
        <v>122</v>
      </c>
      <c r="H192" s="72">
        <v>5721</v>
      </c>
      <c r="I192" s="72">
        <v>2.6028995826657901</v>
      </c>
      <c r="J192" s="72">
        <v>2.1895211535038199</v>
      </c>
      <c r="K192" s="72">
        <v>6.1947427757669198</v>
      </c>
      <c r="L192" s="72">
        <v>8.7027037718309302E-2</v>
      </c>
      <c r="M192" s="72">
        <v>0.24130224094622099</v>
      </c>
      <c r="N192" s="72">
        <v>11.315492790601001</v>
      </c>
    </row>
    <row r="193" spans="1:14" x14ac:dyDescent="0.25">
      <c r="A193" t="s">
        <v>287</v>
      </c>
      <c r="B193" s="72">
        <v>120</v>
      </c>
      <c r="C193" s="72">
        <v>13</v>
      </c>
      <c r="D193" s="72">
        <v>7</v>
      </c>
      <c r="E193" s="72">
        <v>13</v>
      </c>
      <c r="F193" s="72" t="s">
        <v>949</v>
      </c>
      <c r="G193" s="72">
        <v>1</v>
      </c>
      <c r="H193" s="72">
        <v>34</v>
      </c>
      <c r="I193" s="72">
        <v>10.8333333333333</v>
      </c>
      <c r="J193" s="72">
        <v>5.8333333333333304</v>
      </c>
      <c r="K193" s="72">
        <v>10.8333333333333</v>
      </c>
      <c r="L193" s="72" t="s">
        <v>949</v>
      </c>
      <c r="M193" s="72">
        <v>0.83333333333333304</v>
      </c>
      <c r="N193" s="72">
        <v>28.3333333333333</v>
      </c>
    </row>
    <row r="194" spans="1:14" x14ac:dyDescent="0.25">
      <c r="A194" t="s">
        <v>288</v>
      </c>
      <c r="B194" s="72">
        <v>3175</v>
      </c>
      <c r="C194" s="72">
        <v>167</v>
      </c>
      <c r="D194" s="72">
        <v>30</v>
      </c>
      <c r="E194" s="72">
        <v>167</v>
      </c>
      <c r="F194" s="72">
        <v>12</v>
      </c>
      <c r="G194" s="72">
        <v>1</v>
      </c>
      <c r="H194" s="72">
        <v>377</v>
      </c>
      <c r="I194" s="72">
        <v>5.2598425196850398</v>
      </c>
      <c r="J194" s="72">
        <v>0.94488188976377896</v>
      </c>
      <c r="K194" s="72">
        <v>5.2598425196850398</v>
      </c>
      <c r="L194" s="72">
        <v>0.37795275590551097</v>
      </c>
      <c r="M194" s="72">
        <v>3.1496062992125901E-2</v>
      </c>
      <c r="N194" s="72">
        <v>11.8740157480314</v>
      </c>
    </row>
    <row r="195" spans="1:14" x14ac:dyDescent="0.25">
      <c r="A195" t="s">
        <v>289</v>
      </c>
      <c r="B195" s="72">
        <v>832</v>
      </c>
      <c r="C195" s="72">
        <v>1</v>
      </c>
      <c r="D195" s="72">
        <v>2</v>
      </c>
      <c r="E195" s="72">
        <v>3</v>
      </c>
      <c r="F195" s="72" t="s">
        <v>949</v>
      </c>
      <c r="G195" s="72" t="s">
        <v>949</v>
      </c>
      <c r="H195" s="72">
        <v>6</v>
      </c>
      <c r="I195" s="72">
        <v>0.120192307692307</v>
      </c>
      <c r="J195" s="72">
        <v>0.240384615384615</v>
      </c>
      <c r="K195" s="72">
        <v>0.36057692307692302</v>
      </c>
      <c r="L195" s="72" t="s">
        <v>949</v>
      </c>
      <c r="M195" s="72" t="s">
        <v>949</v>
      </c>
      <c r="N195" s="72">
        <v>0.72115384615384603</v>
      </c>
    </row>
    <row r="196" spans="1:14" x14ac:dyDescent="0.25">
      <c r="A196" t="s">
        <v>290</v>
      </c>
      <c r="B196" s="72">
        <v>1125</v>
      </c>
      <c r="C196" s="72">
        <v>8</v>
      </c>
      <c r="D196" s="72">
        <v>2</v>
      </c>
      <c r="E196" s="72">
        <v>1</v>
      </c>
      <c r="F196" s="72" t="s">
        <v>949</v>
      </c>
      <c r="G196" s="72">
        <v>123</v>
      </c>
      <c r="H196" s="72">
        <v>134</v>
      </c>
      <c r="I196" s="72">
        <v>0.71111111111111103</v>
      </c>
      <c r="J196" s="72">
        <v>0.17777777777777701</v>
      </c>
      <c r="K196" s="72">
        <v>8.8888888888888795E-2</v>
      </c>
      <c r="L196" s="72" t="s">
        <v>949</v>
      </c>
      <c r="M196" s="72">
        <v>10.9333333333333</v>
      </c>
      <c r="N196" s="72">
        <v>11.911111111111101</v>
      </c>
    </row>
    <row r="197" spans="1:14" x14ac:dyDescent="0.25">
      <c r="A197" t="s">
        <v>291</v>
      </c>
      <c r="B197" s="72">
        <v>3197</v>
      </c>
      <c r="C197" s="72">
        <v>15</v>
      </c>
      <c r="D197" s="72">
        <v>12</v>
      </c>
      <c r="E197" s="72">
        <v>330</v>
      </c>
      <c r="F197" s="72">
        <v>12</v>
      </c>
      <c r="G197" s="72" t="s">
        <v>949</v>
      </c>
      <c r="H197" s="72">
        <v>369</v>
      </c>
      <c r="I197" s="72">
        <v>0.46918986549890501</v>
      </c>
      <c r="J197" s="72">
        <v>0.37535189239912398</v>
      </c>
      <c r="K197" s="72">
        <v>10.3221770409759</v>
      </c>
      <c r="L197" s="72">
        <v>0.37535189239912398</v>
      </c>
      <c r="M197" s="72" t="s">
        <v>949</v>
      </c>
      <c r="N197" s="72">
        <v>11.542070691273</v>
      </c>
    </row>
    <row r="198" spans="1:14" x14ac:dyDescent="0.25">
      <c r="A198" t="s">
        <v>292</v>
      </c>
      <c r="B198" s="72">
        <v>2557</v>
      </c>
      <c r="C198" s="72">
        <v>56</v>
      </c>
      <c r="D198" s="72">
        <v>61</v>
      </c>
      <c r="E198" s="72">
        <v>107</v>
      </c>
      <c r="F198" s="72" t="s">
        <v>949</v>
      </c>
      <c r="G198" s="72" t="s">
        <v>949</v>
      </c>
      <c r="H198" s="72">
        <v>224</v>
      </c>
      <c r="I198" s="72">
        <v>2.1900664841611199</v>
      </c>
      <c r="J198" s="72">
        <v>2.3856081345326499</v>
      </c>
      <c r="K198" s="72">
        <v>4.1845913179507201</v>
      </c>
      <c r="L198" s="72" t="s">
        <v>949</v>
      </c>
      <c r="M198" s="72" t="s">
        <v>949</v>
      </c>
      <c r="N198" s="72">
        <v>8.7602659366444993</v>
      </c>
    </row>
    <row r="199" spans="1:14" x14ac:dyDescent="0.25">
      <c r="A199" t="s">
        <v>293</v>
      </c>
      <c r="B199" s="72">
        <v>5361</v>
      </c>
      <c r="C199" s="72">
        <v>91</v>
      </c>
      <c r="D199" s="72">
        <v>171</v>
      </c>
      <c r="E199" s="72">
        <v>419</v>
      </c>
      <c r="F199" s="72" t="s">
        <v>949</v>
      </c>
      <c r="G199" s="72" t="s">
        <v>949</v>
      </c>
      <c r="H199" s="72">
        <v>681</v>
      </c>
      <c r="I199" s="72">
        <v>1.6974445066218899</v>
      </c>
      <c r="J199" s="72">
        <v>3.18970341354225</v>
      </c>
      <c r="K199" s="72">
        <v>7.8157060249953298</v>
      </c>
      <c r="L199" s="72" t="s">
        <v>949</v>
      </c>
      <c r="M199" s="72" t="s">
        <v>949</v>
      </c>
      <c r="N199" s="72">
        <v>12.702853945159401</v>
      </c>
    </row>
    <row r="200" spans="1:14" x14ac:dyDescent="0.25">
      <c r="A200" t="s">
        <v>294</v>
      </c>
      <c r="B200" s="72">
        <v>11155</v>
      </c>
      <c r="C200" s="72">
        <v>320</v>
      </c>
      <c r="D200" s="72">
        <v>321</v>
      </c>
      <c r="E200" s="72">
        <v>428</v>
      </c>
      <c r="F200" s="72" t="s">
        <v>949</v>
      </c>
      <c r="G200" s="72" t="s">
        <v>949</v>
      </c>
      <c r="H200" s="72">
        <v>1069</v>
      </c>
      <c r="I200" s="72">
        <v>2.8686687584042998</v>
      </c>
      <c r="J200" s="72">
        <v>2.8776333482743102</v>
      </c>
      <c r="K200" s="72">
        <v>3.83684446436575</v>
      </c>
      <c r="L200" s="72" t="s">
        <v>949</v>
      </c>
      <c r="M200" s="72" t="s">
        <v>949</v>
      </c>
      <c r="N200" s="72">
        <v>9.5831465710443702</v>
      </c>
    </row>
    <row r="201" spans="1:14" x14ac:dyDescent="0.25">
      <c r="A201" t="s">
        <v>295</v>
      </c>
      <c r="B201" s="72">
        <v>2530</v>
      </c>
      <c r="C201" s="72">
        <v>77</v>
      </c>
      <c r="D201" s="72">
        <v>87</v>
      </c>
      <c r="E201" s="72">
        <v>136</v>
      </c>
      <c r="F201" s="72">
        <v>14</v>
      </c>
      <c r="G201" s="72">
        <v>1</v>
      </c>
      <c r="H201" s="72">
        <v>315</v>
      </c>
      <c r="I201" s="72">
        <v>3.0434782608695601</v>
      </c>
      <c r="J201" s="72">
        <v>3.4387351778656101</v>
      </c>
      <c r="K201" s="72">
        <v>5.3754940711462398</v>
      </c>
      <c r="L201" s="72">
        <v>0.55335968379446598</v>
      </c>
      <c r="M201" s="72">
        <v>3.9525691699604702E-2</v>
      </c>
      <c r="N201" s="72">
        <v>12.4505928853754</v>
      </c>
    </row>
    <row r="202" spans="1:14" x14ac:dyDescent="0.25">
      <c r="A202" t="s">
        <v>296</v>
      </c>
      <c r="B202" s="72">
        <v>6368</v>
      </c>
      <c r="C202" s="72">
        <v>178</v>
      </c>
      <c r="D202" s="72">
        <v>206</v>
      </c>
      <c r="E202" s="72">
        <v>486</v>
      </c>
      <c r="F202" s="72">
        <v>39</v>
      </c>
      <c r="G202" s="72">
        <v>1</v>
      </c>
      <c r="H202" s="72">
        <v>910</v>
      </c>
      <c r="I202" s="72">
        <v>2.7952261306532602</v>
      </c>
      <c r="J202" s="72">
        <v>3.2349246231155702</v>
      </c>
      <c r="K202" s="72">
        <v>7.6319095477386902</v>
      </c>
      <c r="L202" s="72">
        <v>0.61243718592964802</v>
      </c>
      <c r="M202" s="72">
        <v>1.57035175879396E-2</v>
      </c>
      <c r="N202" s="72">
        <v>14.2902010050251</v>
      </c>
    </row>
    <row r="203" spans="1:14" x14ac:dyDescent="0.25">
      <c r="A203" t="s">
        <v>297</v>
      </c>
      <c r="B203" s="72">
        <v>8174</v>
      </c>
      <c r="C203" s="72">
        <v>90</v>
      </c>
      <c r="D203" s="72">
        <v>68</v>
      </c>
      <c r="E203" s="72">
        <v>544</v>
      </c>
      <c r="F203" s="72">
        <v>3</v>
      </c>
      <c r="G203" s="72" t="s">
        <v>949</v>
      </c>
      <c r="H203" s="72">
        <v>705</v>
      </c>
      <c r="I203" s="72">
        <v>1.1010521164668401</v>
      </c>
      <c r="J203" s="72">
        <v>0.83190604355272801</v>
      </c>
      <c r="K203" s="72">
        <v>6.6552483484218197</v>
      </c>
      <c r="L203" s="72">
        <v>3.6701737215561497E-2</v>
      </c>
      <c r="M203" s="72" t="s">
        <v>949</v>
      </c>
      <c r="N203" s="72">
        <v>8.6249082456569592</v>
      </c>
    </row>
    <row r="204" spans="1:14" x14ac:dyDescent="0.25">
      <c r="A204" t="s">
        <v>298</v>
      </c>
      <c r="B204" s="72">
        <v>181</v>
      </c>
      <c r="C204" s="72">
        <v>3</v>
      </c>
      <c r="D204" s="72">
        <v>1</v>
      </c>
      <c r="E204" s="72">
        <v>3</v>
      </c>
      <c r="F204" s="72" t="s">
        <v>949</v>
      </c>
      <c r="G204" s="72" t="s">
        <v>949</v>
      </c>
      <c r="H204" s="72">
        <v>7</v>
      </c>
      <c r="I204" s="72">
        <v>1.65745856353591</v>
      </c>
      <c r="J204" s="72">
        <v>0.55248618784530301</v>
      </c>
      <c r="K204" s="72">
        <v>1.65745856353591</v>
      </c>
      <c r="L204" s="72" t="s">
        <v>949</v>
      </c>
      <c r="M204" s="72" t="s">
        <v>949</v>
      </c>
      <c r="N204" s="72">
        <v>3.8674033149171199</v>
      </c>
    </row>
    <row r="205" spans="1:14" x14ac:dyDescent="0.25">
      <c r="A205" t="s">
        <v>299</v>
      </c>
      <c r="B205" s="72">
        <v>188</v>
      </c>
      <c r="C205" s="72">
        <v>3</v>
      </c>
      <c r="D205" s="72">
        <v>5</v>
      </c>
      <c r="E205" s="72">
        <v>7</v>
      </c>
      <c r="F205" s="72" t="s">
        <v>949</v>
      </c>
      <c r="G205" s="72" t="s">
        <v>949</v>
      </c>
      <c r="H205" s="72">
        <v>15</v>
      </c>
      <c r="I205" s="72">
        <v>1.59574468085106</v>
      </c>
      <c r="J205" s="72">
        <v>2.6595744680851001</v>
      </c>
      <c r="K205" s="72">
        <v>3.72340425531914</v>
      </c>
      <c r="L205" s="72" t="s">
        <v>949</v>
      </c>
      <c r="M205" s="72" t="s">
        <v>949</v>
      </c>
      <c r="N205" s="72">
        <v>7.9787234042553097</v>
      </c>
    </row>
    <row r="206" spans="1:14" x14ac:dyDescent="0.25">
      <c r="A206" t="s">
        <v>300</v>
      </c>
      <c r="B206" s="72">
        <v>3497</v>
      </c>
      <c r="C206" s="72">
        <v>83</v>
      </c>
      <c r="D206" s="72">
        <v>108</v>
      </c>
      <c r="E206" s="72">
        <v>208</v>
      </c>
      <c r="F206" s="72" t="s">
        <v>949</v>
      </c>
      <c r="G206" s="72" t="s">
        <v>949</v>
      </c>
      <c r="H206" s="72">
        <v>399</v>
      </c>
      <c r="I206" s="72">
        <v>2.3734629682585</v>
      </c>
      <c r="J206" s="72">
        <v>3.0883614526737202</v>
      </c>
      <c r="K206" s="72">
        <v>5.9479553903345703</v>
      </c>
      <c r="L206" s="72" t="s">
        <v>949</v>
      </c>
      <c r="M206" s="72" t="s">
        <v>949</v>
      </c>
      <c r="N206" s="72">
        <v>11.4097798112668</v>
      </c>
    </row>
    <row r="207" spans="1:14" x14ac:dyDescent="0.25">
      <c r="A207" t="s">
        <v>301</v>
      </c>
      <c r="B207" s="72">
        <v>198</v>
      </c>
      <c r="C207" s="72">
        <v>7</v>
      </c>
      <c r="D207" s="72">
        <v>2</v>
      </c>
      <c r="E207" s="72">
        <v>10</v>
      </c>
      <c r="F207" s="72" t="s">
        <v>949</v>
      </c>
      <c r="G207" s="72" t="s">
        <v>949</v>
      </c>
      <c r="H207" s="72">
        <v>19</v>
      </c>
      <c r="I207" s="72">
        <v>3.5353535353535301</v>
      </c>
      <c r="J207" s="72">
        <v>1.0101010101010099</v>
      </c>
      <c r="K207" s="72">
        <v>5.0505050505050502</v>
      </c>
      <c r="L207" s="72" t="s">
        <v>949</v>
      </c>
      <c r="M207" s="72" t="s">
        <v>949</v>
      </c>
      <c r="N207" s="72">
        <v>9.5959595959595898</v>
      </c>
    </row>
    <row r="208" spans="1:14" x14ac:dyDescent="0.25">
      <c r="A208" t="s">
        <v>302</v>
      </c>
      <c r="B208" s="72">
        <v>48648</v>
      </c>
      <c r="C208" s="72">
        <v>1106</v>
      </c>
      <c r="D208" s="72">
        <v>1080</v>
      </c>
      <c r="E208" s="72">
        <v>2854</v>
      </c>
      <c r="F208" s="72">
        <v>80</v>
      </c>
      <c r="G208" s="72">
        <v>127</v>
      </c>
      <c r="H208" s="72">
        <v>5247</v>
      </c>
      <c r="I208" s="72">
        <v>2.27347475744121</v>
      </c>
      <c r="J208" s="72">
        <v>2.2200296003946698</v>
      </c>
      <c r="K208" s="72">
        <v>5.8666337773392501</v>
      </c>
      <c r="L208" s="72">
        <v>0.16444663706627199</v>
      </c>
      <c r="M208" s="72">
        <v>0.261059036342706</v>
      </c>
      <c r="N208" s="72">
        <v>10.7856438085841</v>
      </c>
    </row>
    <row r="209" spans="1:14" x14ac:dyDescent="0.25">
      <c r="A209" t="s">
        <v>303</v>
      </c>
      <c r="B209" s="72">
        <v>110</v>
      </c>
      <c r="C209" s="72">
        <v>7</v>
      </c>
      <c r="D209" s="72">
        <v>4</v>
      </c>
      <c r="E209" s="72">
        <v>5</v>
      </c>
      <c r="F209" s="72" t="s">
        <v>949</v>
      </c>
      <c r="G209" s="72">
        <v>1</v>
      </c>
      <c r="H209" s="72">
        <v>17</v>
      </c>
      <c r="I209" s="72">
        <v>6.3636363636363598</v>
      </c>
      <c r="J209" s="72">
        <v>3.63636363636363</v>
      </c>
      <c r="K209" s="72">
        <v>4.5454545454545396</v>
      </c>
      <c r="L209" s="72" t="s">
        <v>949</v>
      </c>
      <c r="M209" s="72">
        <v>0.90909090909090895</v>
      </c>
      <c r="N209" s="72">
        <v>15.4545454545454</v>
      </c>
    </row>
    <row r="210" spans="1:14" x14ac:dyDescent="0.25">
      <c r="A210" t="s">
        <v>304</v>
      </c>
      <c r="B210" s="72">
        <v>2883</v>
      </c>
      <c r="C210" s="72">
        <v>128</v>
      </c>
      <c r="D210" s="72">
        <v>36</v>
      </c>
      <c r="E210" s="72">
        <v>154</v>
      </c>
      <c r="F210" s="72">
        <v>20</v>
      </c>
      <c r="G210" s="72" t="s">
        <v>949</v>
      </c>
      <c r="H210" s="72">
        <v>338</v>
      </c>
      <c r="I210" s="72">
        <v>4.4398196323274304</v>
      </c>
      <c r="J210" s="72">
        <v>1.2486992715920899</v>
      </c>
      <c r="K210" s="72">
        <v>5.3416579951439402</v>
      </c>
      <c r="L210" s="72">
        <v>0.69372181755116202</v>
      </c>
      <c r="M210" s="72" t="s">
        <v>949</v>
      </c>
      <c r="N210" s="72">
        <v>11.723898716614601</v>
      </c>
    </row>
    <row r="211" spans="1:14" x14ac:dyDescent="0.25">
      <c r="A211" t="s">
        <v>305</v>
      </c>
      <c r="B211" s="72">
        <v>774</v>
      </c>
      <c r="C211" s="72">
        <v>5</v>
      </c>
      <c r="D211" s="72" t="s">
        <v>949</v>
      </c>
      <c r="E211" s="72">
        <v>6</v>
      </c>
      <c r="F211" s="72" t="s">
        <v>949</v>
      </c>
      <c r="G211" s="72" t="s">
        <v>949</v>
      </c>
      <c r="H211" s="72">
        <v>11</v>
      </c>
      <c r="I211" s="72">
        <v>0.645994832041343</v>
      </c>
      <c r="J211" s="72" t="s">
        <v>949</v>
      </c>
      <c r="K211" s="72">
        <v>0.775193798449612</v>
      </c>
      <c r="L211" s="72" t="s">
        <v>949</v>
      </c>
      <c r="M211" s="72" t="s">
        <v>949</v>
      </c>
      <c r="N211" s="72">
        <v>1.42118863049095</v>
      </c>
    </row>
    <row r="212" spans="1:14" x14ac:dyDescent="0.25">
      <c r="A212" t="s">
        <v>306</v>
      </c>
      <c r="B212" s="72">
        <v>1110</v>
      </c>
      <c r="C212" s="72">
        <v>15</v>
      </c>
      <c r="D212" s="72">
        <v>3</v>
      </c>
      <c r="E212" s="72">
        <v>5</v>
      </c>
      <c r="F212" s="72" t="s">
        <v>949</v>
      </c>
      <c r="G212" s="72">
        <v>105</v>
      </c>
      <c r="H212" s="72">
        <v>128</v>
      </c>
      <c r="I212" s="72">
        <v>1.35135135135135</v>
      </c>
      <c r="J212" s="72">
        <v>0.27027027027027001</v>
      </c>
      <c r="K212" s="72">
        <v>0.45045045045045001</v>
      </c>
      <c r="L212" s="72" t="s">
        <v>949</v>
      </c>
      <c r="M212" s="72">
        <v>9.4594594594594597</v>
      </c>
      <c r="N212" s="72">
        <v>11.531531531531501</v>
      </c>
    </row>
    <row r="213" spans="1:14" x14ac:dyDescent="0.25">
      <c r="A213" t="s">
        <v>307</v>
      </c>
      <c r="B213" s="72">
        <v>2999</v>
      </c>
      <c r="C213" s="72">
        <v>21</v>
      </c>
      <c r="D213" s="72">
        <v>10</v>
      </c>
      <c r="E213" s="72">
        <v>272</v>
      </c>
      <c r="F213" s="72">
        <v>17</v>
      </c>
      <c r="G213" s="72" t="s">
        <v>949</v>
      </c>
      <c r="H213" s="72">
        <v>320</v>
      </c>
      <c r="I213" s="72">
        <v>0.70023341113704496</v>
      </c>
      <c r="J213" s="72">
        <v>0.33344448149383099</v>
      </c>
      <c r="K213" s="72">
        <v>9.0696898966322106</v>
      </c>
      <c r="L213" s="72">
        <v>0.56685561853951305</v>
      </c>
      <c r="M213" s="72" t="s">
        <v>949</v>
      </c>
      <c r="N213" s="72">
        <v>10.670223407802601</v>
      </c>
    </row>
    <row r="214" spans="1:14" x14ac:dyDescent="0.25">
      <c r="A214" t="s">
        <v>308</v>
      </c>
      <c r="B214" s="72">
        <v>2583</v>
      </c>
      <c r="C214" s="72">
        <v>60</v>
      </c>
      <c r="D214" s="72">
        <v>44</v>
      </c>
      <c r="E214" s="72">
        <v>88</v>
      </c>
      <c r="F214" s="72" t="s">
        <v>949</v>
      </c>
      <c r="G214" s="72" t="s">
        <v>949</v>
      </c>
      <c r="H214" s="72">
        <v>192</v>
      </c>
      <c r="I214" s="72">
        <v>2.3228803716608502</v>
      </c>
      <c r="J214" s="72">
        <v>1.7034456058846299</v>
      </c>
      <c r="K214" s="72">
        <v>3.4068912117692598</v>
      </c>
      <c r="L214" s="72" t="s">
        <v>949</v>
      </c>
      <c r="M214" s="72" t="s">
        <v>949</v>
      </c>
      <c r="N214" s="72">
        <v>7.4332171893147496</v>
      </c>
    </row>
    <row r="215" spans="1:14" x14ac:dyDescent="0.25">
      <c r="A215" t="s">
        <v>309</v>
      </c>
      <c r="B215" s="72">
        <v>4899</v>
      </c>
      <c r="C215" s="72">
        <v>126</v>
      </c>
      <c r="D215" s="72">
        <v>176</v>
      </c>
      <c r="E215" s="72">
        <v>233</v>
      </c>
      <c r="F215" s="72" t="s">
        <v>949</v>
      </c>
      <c r="G215" s="72" t="s">
        <v>949</v>
      </c>
      <c r="H215" s="72">
        <v>535</v>
      </c>
      <c r="I215" s="72">
        <v>2.57195345988977</v>
      </c>
      <c r="J215" s="72">
        <v>3.5925699122269799</v>
      </c>
      <c r="K215" s="72">
        <v>4.7560726678913996</v>
      </c>
      <c r="L215" s="72" t="s">
        <v>949</v>
      </c>
      <c r="M215" s="72" t="s">
        <v>949</v>
      </c>
      <c r="N215" s="72">
        <v>10.9205960400081</v>
      </c>
    </row>
    <row r="216" spans="1:14" x14ac:dyDescent="0.25">
      <c r="A216" t="s">
        <v>310</v>
      </c>
      <c r="B216" s="72">
        <v>10531</v>
      </c>
      <c r="C216" s="72">
        <v>336</v>
      </c>
      <c r="D216" s="72">
        <v>365</v>
      </c>
      <c r="E216" s="72">
        <v>446</v>
      </c>
      <c r="F216" s="72" t="s">
        <v>949</v>
      </c>
      <c r="G216" s="72" t="s">
        <v>949</v>
      </c>
      <c r="H216" s="72">
        <v>1147</v>
      </c>
      <c r="I216" s="72">
        <v>3.1905801918146399</v>
      </c>
      <c r="J216" s="72">
        <v>3.4659576488462598</v>
      </c>
      <c r="K216" s="72">
        <v>4.2351153736587204</v>
      </c>
      <c r="L216" s="72" t="s">
        <v>949</v>
      </c>
      <c r="M216" s="72" t="s">
        <v>949</v>
      </c>
      <c r="N216" s="72">
        <v>10.8916532143196</v>
      </c>
    </row>
    <row r="217" spans="1:14" x14ac:dyDescent="0.25">
      <c r="A217" t="s">
        <v>311</v>
      </c>
      <c r="B217" s="72">
        <v>2394</v>
      </c>
      <c r="C217" s="72">
        <v>37</v>
      </c>
      <c r="D217" s="72">
        <v>25</v>
      </c>
      <c r="E217" s="72">
        <v>31</v>
      </c>
      <c r="F217" s="72">
        <v>7</v>
      </c>
      <c r="G217" s="72" t="s">
        <v>949</v>
      </c>
      <c r="H217" s="72">
        <v>100</v>
      </c>
      <c r="I217" s="72">
        <v>1.54553049289891</v>
      </c>
      <c r="J217" s="72">
        <v>1.04427736006683</v>
      </c>
      <c r="K217" s="72">
        <v>1.2949039264828699</v>
      </c>
      <c r="L217" s="72">
        <v>0.29239766081871299</v>
      </c>
      <c r="M217" s="72" t="s">
        <v>949</v>
      </c>
      <c r="N217" s="72">
        <v>4.1771094402673299</v>
      </c>
    </row>
    <row r="218" spans="1:14" x14ac:dyDescent="0.25">
      <c r="A218" t="s">
        <v>312</v>
      </c>
      <c r="B218" s="72">
        <v>6147</v>
      </c>
      <c r="C218" s="72">
        <v>231</v>
      </c>
      <c r="D218" s="72">
        <v>184</v>
      </c>
      <c r="E218" s="72">
        <v>384</v>
      </c>
      <c r="F218" s="72">
        <v>41</v>
      </c>
      <c r="G218" s="72" t="s">
        <v>949</v>
      </c>
      <c r="H218" s="72">
        <v>840</v>
      </c>
      <c r="I218" s="72">
        <v>3.75793069790141</v>
      </c>
      <c r="J218" s="72">
        <v>2.9933300797136799</v>
      </c>
      <c r="K218" s="72">
        <v>6.24694973157637</v>
      </c>
      <c r="L218" s="72">
        <v>0.66699202863185203</v>
      </c>
      <c r="M218" s="72" t="s">
        <v>949</v>
      </c>
      <c r="N218" s="72">
        <v>13.6652025378233</v>
      </c>
    </row>
    <row r="219" spans="1:14" x14ac:dyDescent="0.25">
      <c r="A219" t="s">
        <v>313</v>
      </c>
      <c r="B219" s="72">
        <v>8012</v>
      </c>
      <c r="C219" s="72">
        <v>23</v>
      </c>
      <c r="D219" s="72">
        <v>22</v>
      </c>
      <c r="E219" s="72">
        <v>281</v>
      </c>
      <c r="F219" s="72" t="s">
        <v>949</v>
      </c>
      <c r="G219" s="72" t="s">
        <v>949</v>
      </c>
      <c r="H219" s="72">
        <v>326</v>
      </c>
      <c r="I219" s="72">
        <v>0.28706939590614</v>
      </c>
      <c r="J219" s="72">
        <v>0.27458811782326498</v>
      </c>
      <c r="K219" s="72">
        <v>3.5072391412880601</v>
      </c>
      <c r="L219" s="72" t="s">
        <v>949</v>
      </c>
      <c r="M219" s="72" t="s">
        <v>949</v>
      </c>
      <c r="N219" s="72">
        <v>4.0688966550174701</v>
      </c>
    </row>
    <row r="220" spans="1:14" x14ac:dyDescent="0.25">
      <c r="A220" t="s">
        <v>314</v>
      </c>
      <c r="B220" s="72">
        <v>168</v>
      </c>
      <c r="C220" s="72" t="s">
        <v>949</v>
      </c>
      <c r="D220" s="72">
        <v>5</v>
      </c>
      <c r="E220" s="72">
        <v>2</v>
      </c>
      <c r="F220" s="72" t="s">
        <v>949</v>
      </c>
      <c r="G220" s="72" t="s">
        <v>949</v>
      </c>
      <c r="H220" s="72">
        <v>7</v>
      </c>
      <c r="I220" s="72" t="s">
        <v>949</v>
      </c>
      <c r="J220" s="72">
        <v>2.9761904761904701</v>
      </c>
      <c r="K220" s="72">
        <v>1.19047619047619</v>
      </c>
      <c r="L220" s="72" t="s">
        <v>949</v>
      </c>
      <c r="M220" s="72" t="s">
        <v>949</v>
      </c>
      <c r="N220" s="72">
        <v>4.1666666666666599</v>
      </c>
    </row>
    <row r="221" spans="1:14" x14ac:dyDescent="0.25">
      <c r="A221" t="s">
        <v>315</v>
      </c>
      <c r="B221" s="72">
        <v>180</v>
      </c>
      <c r="C221" s="72">
        <v>2</v>
      </c>
      <c r="D221" s="72">
        <v>5</v>
      </c>
      <c r="E221" s="72">
        <v>9</v>
      </c>
      <c r="F221" s="72" t="s">
        <v>949</v>
      </c>
      <c r="G221" s="72" t="s">
        <v>949</v>
      </c>
      <c r="H221" s="72">
        <v>16</v>
      </c>
      <c r="I221" s="72">
        <v>1.1111111111111101</v>
      </c>
      <c r="J221" s="72">
        <v>2.7777777777777701</v>
      </c>
      <c r="K221" s="72">
        <v>5</v>
      </c>
      <c r="L221" s="72" t="s">
        <v>949</v>
      </c>
      <c r="M221" s="72" t="s">
        <v>949</v>
      </c>
      <c r="N221" s="72">
        <v>8.8888888888888893</v>
      </c>
    </row>
    <row r="222" spans="1:14" x14ac:dyDescent="0.25">
      <c r="A222" t="s">
        <v>316</v>
      </c>
      <c r="B222" s="72">
        <v>3250</v>
      </c>
      <c r="C222" s="72">
        <v>82</v>
      </c>
      <c r="D222" s="72">
        <v>116</v>
      </c>
      <c r="E222" s="72">
        <v>175</v>
      </c>
      <c r="F222" s="72">
        <v>7</v>
      </c>
      <c r="G222" s="72" t="s">
        <v>949</v>
      </c>
      <c r="H222" s="72">
        <v>380</v>
      </c>
      <c r="I222" s="72">
        <v>2.5230769230769199</v>
      </c>
      <c r="J222" s="72">
        <v>3.5692307692307601</v>
      </c>
      <c r="K222" s="72">
        <v>5.3846153846153797</v>
      </c>
      <c r="L222" s="72">
        <v>0.21538461538461501</v>
      </c>
      <c r="M222" s="72" t="s">
        <v>949</v>
      </c>
      <c r="N222" s="72">
        <v>11.692307692307599</v>
      </c>
    </row>
    <row r="223" spans="1:14" x14ac:dyDescent="0.25">
      <c r="A223" t="s">
        <v>317</v>
      </c>
      <c r="B223" s="72">
        <v>164</v>
      </c>
      <c r="C223" s="72">
        <v>6</v>
      </c>
      <c r="D223" s="72">
        <v>5</v>
      </c>
      <c r="E223" s="72">
        <v>1</v>
      </c>
      <c r="F223" s="72">
        <v>1</v>
      </c>
      <c r="G223" s="72" t="s">
        <v>949</v>
      </c>
      <c r="H223" s="72">
        <v>13</v>
      </c>
      <c r="I223" s="72">
        <v>3.6585365853658498</v>
      </c>
      <c r="J223" s="72">
        <v>3.0487804878048701</v>
      </c>
      <c r="K223" s="72">
        <v>0.60975609756097504</v>
      </c>
      <c r="L223" s="72">
        <v>0.60975609756097504</v>
      </c>
      <c r="M223" s="72" t="s">
        <v>949</v>
      </c>
      <c r="N223" s="72">
        <v>7.9268292682926802</v>
      </c>
    </row>
    <row r="224" spans="1:14" x14ac:dyDescent="0.25">
      <c r="A224" t="s">
        <v>318</v>
      </c>
      <c r="B224" s="72">
        <v>46188</v>
      </c>
      <c r="C224" s="72">
        <v>1079</v>
      </c>
      <c r="D224" s="72">
        <v>997</v>
      </c>
      <c r="E224" s="72">
        <v>2095</v>
      </c>
      <c r="F224" s="72">
        <v>94</v>
      </c>
      <c r="G224" s="72">
        <v>105</v>
      </c>
      <c r="H224" s="72">
        <v>4370</v>
      </c>
      <c r="I224" s="72">
        <v>2.33610461591755</v>
      </c>
      <c r="J224" s="72">
        <v>2.1585693253658902</v>
      </c>
      <c r="K224" s="72">
        <v>4.53581016714298</v>
      </c>
      <c r="L224" s="72">
        <v>0.20351606477872999</v>
      </c>
      <c r="M224" s="72">
        <v>0.227331774486879</v>
      </c>
      <c r="N224" s="72">
        <v>9.4613319476920399</v>
      </c>
    </row>
    <row r="225" spans="1:14" x14ac:dyDescent="0.25">
      <c r="A225" t="s">
        <v>319</v>
      </c>
      <c r="B225" s="72">
        <v>94</v>
      </c>
      <c r="C225" s="72">
        <v>7</v>
      </c>
      <c r="D225" s="72">
        <v>1</v>
      </c>
      <c r="E225" s="72">
        <v>8</v>
      </c>
      <c r="F225" s="72">
        <v>1</v>
      </c>
      <c r="G225" s="72" t="s">
        <v>949</v>
      </c>
      <c r="H225" s="72">
        <v>17</v>
      </c>
      <c r="I225" s="72">
        <v>7.4468085106382897</v>
      </c>
      <c r="J225" s="72">
        <v>1.0638297872340401</v>
      </c>
      <c r="K225" s="72">
        <v>8.5106382978723403</v>
      </c>
      <c r="L225" s="72">
        <v>1.0638297872340401</v>
      </c>
      <c r="M225" s="72" t="s">
        <v>949</v>
      </c>
      <c r="N225" s="72">
        <v>18.085106382978701</v>
      </c>
    </row>
    <row r="226" spans="1:14" x14ac:dyDescent="0.25">
      <c r="A226" t="s">
        <v>320</v>
      </c>
      <c r="B226" s="72">
        <v>2996</v>
      </c>
      <c r="C226" s="72">
        <v>100</v>
      </c>
      <c r="D226" s="72">
        <v>41</v>
      </c>
      <c r="E226" s="72">
        <v>160</v>
      </c>
      <c r="F226" s="72">
        <v>24</v>
      </c>
      <c r="G226" s="72">
        <v>1</v>
      </c>
      <c r="H226" s="72">
        <v>326</v>
      </c>
      <c r="I226" s="72">
        <v>3.3377837116154798</v>
      </c>
      <c r="J226" s="72">
        <v>1.36849132176234</v>
      </c>
      <c r="K226" s="72">
        <v>5.3404539385847798</v>
      </c>
      <c r="L226" s="72">
        <v>0.80106809078771701</v>
      </c>
      <c r="M226" s="72">
        <v>3.3377837116154802E-2</v>
      </c>
      <c r="N226" s="72">
        <v>10.8811748998664</v>
      </c>
    </row>
    <row r="227" spans="1:14" x14ac:dyDescent="0.25">
      <c r="A227" t="s">
        <v>321</v>
      </c>
      <c r="B227" s="72">
        <v>808</v>
      </c>
      <c r="C227" s="72">
        <v>4</v>
      </c>
      <c r="D227" s="72" t="s">
        <v>949</v>
      </c>
      <c r="E227" s="72">
        <v>11</v>
      </c>
      <c r="F227" s="72" t="s">
        <v>949</v>
      </c>
      <c r="G227" s="72" t="s">
        <v>949</v>
      </c>
      <c r="H227" s="72">
        <v>15</v>
      </c>
      <c r="I227" s="72">
        <v>0.49504950495049499</v>
      </c>
      <c r="J227" s="72" t="s">
        <v>949</v>
      </c>
      <c r="K227" s="72">
        <v>1.3613861386138599</v>
      </c>
      <c r="L227" s="72" t="s">
        <v>949</v>
      </c>
      <c r="M227" s="72" t="s">
        <v>949</v>
      </c>
      <c r="N227" s="72">
        <v>1.8564356435643501</v>
      </c>
    </row>
    <row r="228" spans="1:14" x14ac:dyDescent="0.25">
      <c r="A228" t="s">
        <v>322</v>
      </c>
      <c r="B228" s="72">
        <v>1095</v>
      </c>
      <c r="C228" s="72">
        <v>12</v>
      </c>
      <c r="D228" s="72">
        <v>4</v>
      </c>
      <c r="E228" s="72">
        <v>6</v>
      </c>
      <c r="F228" s="72" t="s">
        <v>949</v>
      </c>
      <c r="G228" s="72">
        <v>92</v>
      </c>
      <c r="H228" s="72">
        <v>114</v>
      </c>
      <c r="I228" s="72">
        <v>1.0958904109589001</v>
      </c>
      <c r="J228" s="72">
        <v>0.36529680365296802</v>
      </c>
      <c r="K228" s="72">
        <v>0.54794520547945202</v>
      </c>
      <c r="L228" s="72" t="s">
        <v>949</v>
      </c>
      <c r="M228" s="72">
        <v>8.4018264840182599</v>
      </c>
      <c r="N228" s="72">
        <v>10.410958904109499</v>
      </c>
    </row>
    <row r="229" spans="1:14" x14ac:dyDescent="0.25">
      <c r="A229" t="s">
        <v>323</v>
      </c>
      <c r="B229" s="72">
        <v>2991</v>
      </c>
      <c r="C229" s="72">
        <v>14</v>
      </c>
      <c r="D229" s="72">
        <v>9</v>
      </c>
      <c r="E229" s="72">
        <v>336</v>
      </c>
      <c r="F229" s="72">
        <v>4</v>
      </c>
      <c r="G229" s="72" t="s">
        <v>949</v>
      </c>
      <c r="H229" s="72">
        <v>363</v>
      </c>
      <c r="I229" s="72">
        <v>0.46807087930458002</v>
      </c>
      <c r="J229" s="72">
        <v>0.30090270812437298</v>
      </c>
      <c r="K229" s="72">
        <v>11.233701103309899</v>
      </c>
      <c r="L229" s="72">
        <v>0.13373453694416501</v>
      </c>
      <c r="M229" s="72" t="s">
        <v>949</v>
      </c>
      <c r="N229" s="72">
        <v>12.136409227683</v>
      </c>
    </row>
    <row r="230" spans="1:14" x14ac:dyDescent="0.25">
      <c r="A230" t="s">
        <v>324</v>
      </c>
      <c r="B230" s="72">
        <v>2573</v>
      </c>
      <c r="C230" s="72">
        <v>60</v>
      </c>
      <c r="D230" s="72">
        <v>46</v>
      </c>
      <c r="E230" s="72">
        <v>79</v>
      </c>
      <c r="F230" s="72" t="s">
        <v>949</v>
      </c>
      <c r="G230" s="72" t="s">
        <v>949</v>
      </c>
      <c r="H230" s="72">
        <v>185</v>
      </c>
      <c r="I230" s="72">
        <v>2.3319082782743799</v>
      </c>
      <c r="J230" s="72">
        <v>1.7877963466770299</v>
      </c>
      <c r="K230" s="72">
        <v>3.0703458997279398</v>
      </c>
      <c r="L230" s="72" t="s">
        <v>949</v>
      </c>
      <c r="M230" s="72" t="s">
        <v>949</v>
      </c>
      <c r="N230" s="72">
        <v>7.1900505246793598</v>
      </c>
    </row>
    <row r="231" spans="1:14" x14ac:dyDescent="0.25">
      <c r="A231" t="s">
        <v>325</v>
      </c>
      <c r="B231" s="72">
        <v>5111</v>
      </c>
      <c r="C231" s="72">
        <v>79</v>
      </c>
      <c r="D231" s="72">
        <v>202</v>
      </c>
      <c r="E231" s="72">
        <v>206</v>
      </c>
      <c r="F231" s="72" t="s">
        <v>949</v>
      </c>
      <c r="G231" s="72" t="s">
        <v>949</v>
      </c>
      <c r="H231" s="72">
        <v>487</v>
      </c>
      <c r="I231" s="72">
        <v>1.54568577577773</v>
      </c>
      <c r="J231" s="72">
        <v>3.95225983173547</v>
      </c>
      <c r="K231" s="72">
        <v>4.0305224026609201</v>
      </c>
      <c r="L231" s="72" t="s">
        <v>949</v>
      </c>
      <c r="M231" s="72" t="s">
        <v>949</v>
      </c>
      <c r="N231" s="72">
        <v>9.5284680101741301</v>
      </c>
    </row>
    <row r="232" spans="1:14" x14ac:dyDescent="0.25">
      <c r="A232" t="s">
        <v>326</v>
      </c>
      <c r="B232" s="72">
        <v>10868</v>
      </c>
      <c r="C232" s="72">
        <v>337</v>
      </c>
      <c r="D232" s="72">
        <v>347</v>
      </c>
      <c r="E232" s="72">
        <v>348</v>
      </c>
      <c r="F232" s="72">
        <v>1</v>
      </c>
      <c r="G232" s="72" t="s">
        <v>949</v>
      </c>
      <c r="H232" s="72">
        <v>1033</v>
      </c>
      <c r="I232" s="72">
        <v>3.1008465218991499</v>
      </c>
      <c r="J232" s="72">
        <v>3.1928597718071399</v>
      </c>
      <c r="K232" s="72">
        <v>3.2020610967979302</v>
      </c>
      <c r="L232" s="72">
        <v>9.2013249907986708E-3</v>
      </c>
      <c r="M232" s="72" t="s">
        <v>949</v>
      </c>
      <c r="N232" s="72">
        <v>9.5049687154950302</v>
      </c>
    </row>
    <row r="233" spans="1:14" x14ac:dyDescent="0.25">
      <c r="A233" t="s">
        <v>327</v>
      </c>
      <c r="B233" s="72">
        <v>2399</v>
      </c>
      <c r="C233" s="72">
        <v>18</v>
      </c>
      <c r="D233" s="72">
        <v>21</v>
      </c>
      <c r="E233" s="72">
        <v>13</v>
      </c>
      <c r="F233" s="72">
        <v>5</v>
      </c>
      <c r="G233" s="72" t="s">
        <v>949</v>
      </c>
      <c r="H233" s="72">
        <v>57</v>
      </c>
      <c r="I233" s="72">
        <v>0.75031263026260897</v>
      </c>
      <c r="J233" s="72">
        <v>0.87536473530637704</v>
      </c>
      <c r="K233" s="72">
        <v>0.541892455189662</v>
      </c>
      <c r="L233" s="72">
        <v>0.20842017507294699</v>
      </c>
      <c r="M233" s="72" t="s">
        <v>949</v>
      </c>
      <c r="N233" s="72">
        <v>2.3759899958315902</v>
      </c>
    </row>
    <row r="234" spans="1:14" x14ac:dyDescent="0.25">
      <c r="A234" t="s">
        <v>328</v>
      </c>
      <c r="B234" s="72">
        <v>6341</v>
      </c>
      <c r="C234" s="72">
        <v>188</v>
      </c>
      <c r="D234" s="72">
        <v>205</v>
      </c>
      <c r="E234" s="72">
        <v>215</v>
      </c>
      <c r="F234" s="72">
        <v>1</v>
      </c>
      <c r="G234" s="72" t="s">
        <v>949</v>
      </c>
      <c r="H234" s="72">
        <v>609</v>
      </c>
      <c r="I234" s="72">
        <v>2.9648320454186998</v>
      </c>
      <c r="J234" s="72">
        <v>3.2329285601640101</v>
      </c>
      <c r="K234" s="72">
        <v>3.39063239236713</v>
      </c>
      <c r="L234" s="72">
        <v>1.5770383220312201E-2</v>
      </c>
      <c r="M234" s="72" t="s">
        <v>949</v>
      </c>
      <c r="N234" s="72">
        <v>9.6041633811701601</v>
      </c>
    </row>
    <row r="235" spans="1:14" x14ac:dyDescent="0.25">
      <c r="A235" t="s">
        <v>329</v>
      </c>
      <c r="B235" s="72">
        <v>8359</v>
      </c>
      <c r="C235" s="72">
        <v>18</v>
      </c>
      <c r="D235" s="72">
        <v>21</v>
      </c>
      <c r="E235" s="72">
        <v>730</v>
      </c>
      <c r="F235" s="72" t="s">
        <v>949</v>
      </c>
      <c r="G235" s="72" t="s">
        <v>949</v>
      </c>
      <c r="H235" s="72">
        <v>769</v>
      </c>
      <c r="I235" s="72">
        <v>0.21533676277066599</v>
      </c>
      <c r="J235" s="72">
        <v>0.25122622323244398</v>
      </c>
      <c r="K235" s="72">
        <v>8.7331020456992405</v>
      </c>
      <c r="L235" s="72" t="s">
        <v>949</v>
      </c>
      <c r="M235" s="72" t="s">
        <v>949</v>
      </c>
      <c r="N235" s="72">
        <v>9.1996650317023505</v>
      </c>
    </row>
    <row r="236" spans="1:14" x14ac:dyDescent="0.25">
      <c r="A236" t="s">
        <v>330</v>
      </c>
      <c r="B236" s="72">
        <v>165</v>
      </c>
      <c r="C236" s="72" t="s">
        <v>949</v>
      </c>
      <c r="D236" s="72">
        <v>2</v>
      </c>
      <c r="E236" s="72">
        <v>3</v>
      </c>
      <c r="F236" s="72" t="s">
        <v>949</v>
      </c>
      <c r="G236" s="72" t="s">
        <v>949</v>
      </c>
      <c r="H236" s="72">
        <v>5</v>
      </c>
      <c r="I236" s="72" t="s">
        <v>949</v>
      </c>
      <c r="J236" s="72">
        <v>1.2121212121212099</v>
      </c>
      <c r="K236" s="72">
        <v>1.8181818181818099</v>
      </c>
      <c r="L236" s="72" t="s">
        <v>949</v>
      </c>
      <c r="M236" s="72" t="s">
        <v>949</v>
      </c>
      <c r="N236" s="72">
        <v>3.0303030303030298</v>
      </c>
    </row>
    <row r="237" spans="1:14" x14ac:dyDescent="0.25">
      <c r="A237" t="s">
        <v>331</v>
      </c>
      <c r="B237" s="72">
        <v>176</v>
      </c>
      <c r="C237" s="72">
        <v>5</v>
      </c>
      <c r="D237" s="72">
        <v>5</v>
      </c>
      <c r="E237" s="72">
        <v>5</v>
      </c>
      <c r="F237" s="72" t="s">
        <v>949</v>
      </c>
      <c r="G237" s="72" t="s">
        <v>949</v>
      </c>
      <c r="H237" s="72">
        <v>15</v>
      </c>
      <c r="I237" s="72">
        <v>2.8409090909090899</v>
      </c>
      <c r="J237" s="72">
        <v>2.8409090909090899</v>
      </c>
      <c r="K237" s="72">
        <v>2.8409090909090899</v>
      </c>
      <c r="L237" s="72" t="s">
        <v>949</v>
      </c>
      <c r="M237" s="72" t="s">
        <v>949</v>
      </c>
      <c r="N237" s="72">
        <v>8.5227272727272698</v>
      </c>
    </row>
    <row r="238" spans="1:14" x14ac:dyDescent="0.25">
      <c r="A238" t="s">
        <v>332</v>
      </c>
      <c r="B238" s="72">
        <v>3408</v>
      </c>
      <c r="C238" s="72">
        <v>98</v>
      </c>
      <c r="D238" s="72">
        <v>136</v>
      </c>
      <c r="E238" s="72">
        <v>192</v>
      </c>
      <c r="F238" s="72">
        <v>3</v>
      </c>
      <c r="G238" s="72" t="s">
        <v>949</v>
      </c>
      <c r="H238" s="72">
        <v>429</v>
      </c>
      <c r="I238" s="72">
        <v>2.87558685446009</v>
      </c>
      <c r="J238" s="72">
        <v>3.99061032863849</v>
      </c>
      <c r="K238" s="72">
        <v>5.6338028169014001</v>
      </c>
      <c r="L238" s="72">
        <v>8.8028169014084501E-2</v>
      </c>
      <c r="M238" s="72" t="s">
        <v>949</v>
      </c>
      <c r="N238" s="72">
        <v>12.588028169014001</v>
      </c>
    </row>
    <row r="239" spans="1:14" x14ac:dyDescent="0.25">
      <c r="A239" t="s">
        <v>333</v>
      </c>
      <c r="B239" s="72">
        <v>194</v>
      </c>
      <c r="C239" s="72">
        <v>3</v>
      </c>
      <c r="D239" s="72">
        <v>1</v>
      </c>
      <c r="E239" s="72">
        <v>2</v>
      </c>
      <c r="F239" s="72" t="s">
        <v>949</v>
      </c>
      <c r="G239" s="72" t="s">
        <v>949</v>
      </c>
      <c r="H239" s="72">
        <v>6</v>
      </c>
      <c r="I239" s="72">
        <v>1.5463917525773101</v>
      </c>
      <c r="J239" s="72">
        <v>0.51546391752577303</v>
      </c>
      <c r="K239" s="72">
        <v>1.0309278350515401</v>
      </c>
      <c r="L239" s="72" t="s">
        <v>949</v>
      </c>
      <c r="M239" s="72" t="s">
        <v>949</v>
      </c>
      <c r="N239" s="72">
        <v>3.09278350515463</v>
      </c>
    </row>
    <row r="240" spans="1:14" x14ac:dyDescent="0.25">
      <c r="A240" t="s">
        <v>334</v>
      </c>
      <c r="B240" s="72">
        <v>47571</v>
      </c>
      <c r="C240" s="72">
        <v>940</v>
      </c>
      <c r="D240" s="72">
        <v>1042</v>
      </c>
      <c r="E240" s="72">
        <v>2316</v>
      </c>
      <c r="F240" s="72">
        <v>38</v>
      </c>
      <c r="G240" s="72">
        <v>93</v>
      </c>
      <c r="H240" s="72">
        <v>4429</v>
      </c>
      <c r="I240" s="72">
        <v>1.97599377772172</v>
      </c>
      <c r="J240" s="72">
        <v>2.1904101238149201</v>
      </c>
      <c r="K240" s="72">
        <v>4.8685123289399002</v>
      </c>
      <c r="L240" s="72">
        <v>7.9880599524920604E-2</v>
      </c>
      <c r="M240" s="72">
        <v>0.19549725673204199</v>
      </c>
      <c r="N240" s="72">
        <v>9.31029408673351</v>
      </c>
    </row>
    <row r="241" spans="1:14" x14ac:dyDescent="0.25">
      <c r="A241" t="s">
        <v>335</v>
      </c>
      <c r="B241" s="72">
        <v>87</v>
      </c>
      <c r="C241" s="72">
        <v>4</v>
      </c>
      <c r="D241" s="72">
        <v>2</v>
      </c>
      <c r="E241" s="72">
        <v>10</v>
      </c>
      <c r="F241" s="72" t="s">
        <v>949</v>
      </c>
      <c r="G241" s="72" t="s">
        <v>949</v>
      </c>
      <c r="H241" s="72">
        <v>16</v>
      </c>
      <c r="I241" s="72">
        <v>4.59770114942528</v>
      </c>
      <c r="J241" s="72">
        <v>2.29885057471264</v>
      </c>
      <c r="K241" s="72">
        <v>11.4942528735632</v>
      </c>
      <c r="L241" s="72" t="s">
        <v>949</v>
      </c>
      <c r="M241" s="72" t="s">
        <v>949</v>
      </c>
      <c r="N241" s="72">
        <v>18.390804597701099</v>
      </c>
    </row>
    <row r="242" spans="1:14" x14ac:dyDescent="0.25">
      <c r="A242" t="s">
        <v>336</v>
      </c>
      <c r="B242" s="72">
        <v>2788</v>
      </c>
      <c r="C242" s="72">
        <v>79</v>
      </c>
      <c r="D242" s="72">
        <v>108</v>
      </c>
      <c r="E242" s="72">
        <v>176</v>
      </c>
      <c r="F242" s="72">
        <v>36</v>
      </c>
      <c r="G242" s="72" t="s">
        <v>949</v>
      </c>
      <c r="H242" s="72">
        <v>399</v>
      </c>
      <c r="I242" s="72">
        <v>2.8335724533715898</v>
      </c>
      <c r="J242" s="72">
        <v>3.8737446197991301</v>
      </c>
      <c r="K242" s="72">
        <v>6.3127690100430396</v>
      </c>
      <c r="L242" s="72">
        <v>1.29124820659971</v>
      </c>
      <c r="M242" s="72" t="s">
        <v>949</v>
      </c>
      <c r="N242" s="72">
        <v>14.3113342898134</v>
      </c>
    </row>
    <row r="243" spans="1:14" x14ac:dyDescent="0.25">
      <c r="A243" t="s">
        <v>337</v>
      </c>
      <c r="B243" s="72">
        <v>653</v>
      </c>
      <c r="C243" s="72">
        <v>6</v>
      </c>
      <c r="D243" s="72" t="s">
        <v>949</v>
      </c>
      <c r="E243" s="72">
        <v>16</v>
      </c>
      <c r="F243" s="72" t="s">
        <v>949</v>
      </c>
      <c r="G243" s="72" t="s">
        <v>949</v>
      </c>
      <c r="H243" s="72">
        <v>22</v>
      </c>
      <c r="I243" s="72">
        <v>0.91883614088820798</v>
      </c>
      <c r="J243" s="72" t="s">
        <v>949</v>
      </c>
      <c r="K243" s="72">
        <v>2.4502297090352201</v>
      </c>
      <c r="L243" s="72" t="s">
        <v>949</v>
      </c>
      <c r="M243" s="72" t="s">
        <v>949</v>
      </c>
      <c r="N243" s="72">
        <v>3.3690658499234298</v>
      </c>
    </row>
    <row r="244" spans="1:14" x14ac:dyDescent="0.25">
      <c r="A244" t="s">
        <v>338</v>
      </c>
      <c r="B244" s="72">
        <v>1087</v>
      </c>
      <c r="C244" s="72">
        <v>14</v>
      </c>
      <c r="D244" s="72">
        <v>1</v>
      </c>
      <c r="E244" s="72" t="s">
        <v>949</v>
      </c>
      <c r="F244" s="72" t="s">
        <v>949</v>
      </c>
      <c r="G244" s="72">
        <v>91</v>
      </c>
      <c r="H244" s="72">
        <v>106</v>
      </c>
      <c r="I244" s="72">
        <v>1.2879484820607101</v>
      </c>
      <c r="J244" s="72">
        <v>9.1996320147194097E-2</v>
      </c>
      <c r="K244" s="72" t="s">
        <v>949</v>
      </c>
      <c r="L244" s="72" t="s">
        <v>949</v>
      </c>
      <c r="M244" s="72">
        <v>8.3716651333946608</v>
      </c>
      <c r="N244" s="72">
        <v>9.7516099356025698</v>
      </c>
    </row>
    <row r="245" spans="1:14" x14ac:dyDescent="0.25">
      <c r="A245" t="s">
        <v>339</v>
      </c>
      <c r="B245" s="72">
        <v>2803</v>
      </c>
      <c r="C245" s="72">
        <v>4</v>
      </c>
      <c r="D245" s="72">
        <v>10</v>
      </c>
      <c r="E245" s="72">
        <v>182</v>
      </c>
      <c r="F245" s="72">
        <v>1</v>
      </c>
      <c r="G245" s="72" t="s">
        <v>949</v>
      </c>
      <c r="H245" s="72">
        <v>197</v>
      </c>
      <c r="I245" s="72">
        <v>0.142704245451302</v>
      </c>
      <c r="J245" s="72">
        <v>0.35676061362825501</v>
      </c>
      <c r="K245" s="72">
        <v>6.49304316803424</v>
      </c>
      <c r="L245" s="72">
        <v>3.5676061362825501E-2</v>
      </c>
      <c r="M245" s="72" t="s">
        <v>949</v>
      </c>
      <c r="N245" s="72">
        <v>7.02818408847663</v>
      </c>
    </row>
    <row r="246" spans="1:14" x14ac:dyDescent="0.25">
      <c r="A246" t="s">
        <v>340</v>
      </c>
      <c r="B246" s="72">
        <v>2475</v>
      </c>
      <c r="C246" s="72">
        <v>52</v>
      </c>
      <c r="D246" s="72">
        <v>72</v>
      </c>
      <c r="E246" s="72">
        <v>75</v>
      </c>
      <c r="F246" s="72" t="s">
        <v>949</v>
      </c>
      <c r="G246" s="72" t="s">
        <v>949</v>
      </c>
      <c r="H246" s="72">
        <v>199</v>
      </c>
      <c r="I246" s="72">
        <v>2.1010101010100999</v>
      </c>
      <c r="J246" s="72">
        <v>2.9090909090908998</v>
      </c>
      <c r="K246" s="72">
        <v>3.0303030303030298</v>
      </c>
      <c r="L246" s="72" t="s">
        <v>949</v>
      </c>
      <c r="M246" s="72" t="s">
        <v>949</v>
      </c>
      <c r="N246" s="72">
        <v>8.0404040404040398</v>
      </c>
    </row>
    <row r="247" spans="1:14" x14ac:dyDescent="0.25">
      <c r="A247" t="s">
        <v>341</v>
      </c>
      <c r="B247" s="72">
        <v>4675</v>
      </c>
      <c r="C247" s="72">
        <v>51</v>
      </c>
      <c r="D247" s="72">
        <v>62</v>
      </c>
      <c r="E247" s="72">
        <v>52</v>
      </c>
      <c r="F247" s="72" t="s">
        <v>949</v>
      </c>
      <c r="G247" s="72" t="s">
        <v>949</v>
      </c>
      <c r="H247" s="72">
        <v>165</v>
      </c>
      <c r="I247" s="72">
        <v>1.0909090909090899</v>
      </c>
      <c r="J247" s="72">
        <v>1.3262032085561399</v>
      </c>
      <c r="K247" s="72">
        <v>1.1122994652406399</v>
      </c>
      <c r="L247" s="72" t="s">
        <v>949</v>
      </c>
      <c r="M247" s="72" t="s">
        <v>949</v>
      </c>
      <c r="N247" s="72">
        <v>3.52941176470588</v>
      </c>
    </row>
    <row r="248" spans="1:14" x14ac:dyDescent="0.25">
      <c r="A248" t="s">
        <v>342</v>
      </c>
      <c r="B248" s="72">
        <v>10592</v>
      </c>
      <c r="C248" s="72">
        <v>305</v>
      </c>
      <c r="D248" s="72">
        <v>419</v>
      </c>
      <c r="E248" s="72">
        <v>349</v>
      </c>
      <c r="F248" s="72" t="s">
        <v>949</v>
      </c>
      <c r="G248" s="72" t="s">
        <v>949</v>
      </c>
      <c r="H248" s="72">
        <v>1073</v>
      </c>
      <c r="I248" s="72">
        <v>2.8795317220543799</v>
      </c>
      <c r="J248" s="72">
        <v>3.9558157099697802</v>
      </c>
      <c r="K248" s="72">
        <v>3.29493957703927</v>
      </c>
      <c r="L248" s="72" t="s">
        <v>949</v>
      </c>
      <c r="M248" s="72" t="s">
        <v>949</v>
      </c>
      <c r="N248" s="72">
        <v>10.1302870090634</v>
      </c>
    </row>
    <row r="249" spans="1:14" x14ac:dyDescent="0.25">
      <c r="A249" t="s">
        <v>343</v>
      </c>
      <c r="B249" s="72">
        <v>2395</v>
      </c>
      <c r="C249" s="72">
        <v>25</v>
      </c>
      <c r="D249" s="72">
        <v>32</v>
      </c>
      <c r="E249" s="72">
        <v>17</v>
      </c>
      <c r="F249" s="72" t="s">
        <v>949</v>
      </c>
      <c r="G249" s="72" t="s">
        <v>949</v>
      </c>
      <c r="H249" s="72">
        <v>74</v>
      </c>
      <c r="I249" s="72">
        <v>1.0438413361169101</v>
      </c>
      <c r="J249" s="72">
        <v>1.33611691022964</v>
      </c>
      <c r="K249" s="72">
        <v>0.70981210855949795</v>
      </c>
      <c r="L249" s="72" t="s">
        <v>949</v>
      </c>
      <c r="M249" s="72" t="s">
        <v>949</v>
      </c>
      <c r="N249" s="72">
        <v>3.08977035490605</v>
      </c>
    </row>
    <row r="250" spans="1:14" x14ac:dyDescent="0.25">
      <c r="A250" t="s">
        <v>344</v>
      </c>
      <c r="B250" s="72">
        <v>6141</v>
      </c>
      <c r="C250" s="72">
        <v>200</v>
      </c>
      <c r="D250" s="72">
        <v>270</v>
      </c>
      <c r="E250" s="72">
        <v>170</v>
      </c>
      <c r="F250" s="72">
        <v>24</v>
      </c>
      <c r="G250" s="72">
        <v>4</v>
      </c>
      <c r="H250" s="72">
        <v>668</v>
      </c>
      <c r="I250" s="72">
        <v>3.2567985670086301</v>
      </c>
      <c r="J250" s="72">
        <v>4.39667806546165</v>
      </c>
      <c r="K250" s="72">
        <v>2.76827878195733</v>
      </c>
      <c r="L250" s="72">
        <v>0.39081582804103498</v>
      </c>
      <c r="M250" s="72">
        <v>6.5135971340172599E-2</v>
      </c>
      <c r="N250" s="72">
        <v>10.877707213808799</v>
      </c>
    </row>
    <row r="251" spans="1:14" x14ac:dyDescent="0.25">
      <c r="A251" t="s">
        <v>345</v>
      </c>
      <c r="B251" s="72">
        <v>7743</v>
      </c>
      <c r="C251" s="72">
        <v>20</v>
      </c>
      <c r="D251" s="72">
        <v>21</v>
      </c>
      <c r="E251" s="72">
        <v>764</v>
      </c>
      <c r="F251" s="72" t="s">
        <v>949</v>
      </c>
      <c r="G251" s="72" t="s">
        <v>949</v>
      </c>
      <c r="H251" s="72">
        <v>805</v>
      </c>
      <c r="I251" s="72">
        <v>0.25829781738344298</v>
      </c>
      <c r="J251" s="72">
        <v>0.27121270825261501</v>
      </c>
      <c r="K251" s="72">
        <v>9.8669766240475205</v>
      </c>
      <c r="L251" s="72" t="s">
        <v>949</v>
      </c>
      <c r="M251" s="72" t="s">
        <v>949</v>
      </c>
      <c r="N251" s="72">
        <v>10.3964871496835</v>
      </c>
    </row>
    <row r="252" spans="1:14" x14ac:dyDescent="0.25">
      <c r="A252" t="s">
        <v>346</v>
      </c>
      <c r="B252" s="72">
        <v>146</v>
      </c>
      <c r="C252" s="72" t="s">
        <v>949</v>
      </c>
      <c r="D252" s="72">
        <v>2</v>
      </c>
      <c r="E252" s="72">
        <v>2</v>
      </c>
      <c r="F252" s="72" t="s">
        <v>949</v>
      </c>
      <c r="G252" s="72" t="s">
        <v>949</v>
      </c>
      <c r="H252" s="72">
        <v>4</v>
      </c>
      <c r="I252" s="72" t="s">
        <v>949</v>
      </c>
      <c r="J252" s="72">
        <v>1.3698630136986301</v>
      </c>
      <c r="K252" s="72">
        <v>1.3698630136986301</v>
      </c>
      <c r="L252" s="72" t="s">
        <v>949</v>
      </c>
      <c r="M252" s="72" t="s">
        <v>949</v>
      </c>
      <c r="N252" s="72">
        <v>2.7397260273972601</v>
      </c>
    </row>
    <row r="253" spans="1:14" x14ac:dyDescent="0.25">
      <c r="A253" t="s">
        <v>347</v>
      </c>
      <c r="B253" s="72">
        <v>204</v>
      </c>
      <c r="C253" s="72" t="s">
        <v>949</v>
      </c>
      <c r="D253" s="72">
        <v>2</v>
      </c>
      <c r="E253" s="72">
        <v>3</v>
      </c>
      <c r="F253" s="72" t="s">
        <v>949</v>
      </c>
      <c r="G253" s="72" t="s">
        <v>949</v>
      </c>
      <c r="H253" s="72">
        <v>5</v>
      </c>
      <c r="I253" s="72" t="s">
        <v>949</v>
      </c>
      <c r="J253" s="72">
        <v>0.98039215686274495</v>
      </c>
      <c r="K253" s="72">
        <v>1.47058823529411</v>
      </c>
      <c r="L253" s="72" t="s">
        <v>949</v>
      </c>
      <c r="M253" s="72" t="s">
        <v>949</v>
      </c>
      <c r="N253" s="72">
        <v>2.4509803921568598</v>
      </c>
    </row>
    <row r="254" spans="1:14" x14ac:dyDescent="0.25">
      <c r="A254" t="s">
        <v>348</v>
      </c>
      <c r="B254" s="72">
        <v>3258</v>
      </c>
      <c r="C254" s="72">
        <v>95</v>
      </c>
      <c r="D254" s="72">
        <v>127</v>
      </c>
      <c r="E254" s="72">
        <v>165</v>
      </c>
      <c r="F254" s="72">
        <v>13</v>
      </c>
      <c r="G254" s="72" t="s">
        <v>949</v>
      </c>
      <c r="H254" s="72">
        <v>400</v>
      </c>
      <c r="I254" s="72">
        <v>2.9158993247391001</v>
      </c>
      <c r="J254" s="72">
        <v>3.89809699201964</v>
      </c>
      <c r="K254" s="72">
        <v>5.0644567219152803</v>
      </c>
      <c r="L254" s="72">
        <v>0.399017802332719</v>
      </c>
      <c r="M254" s="72" t="s">
        <v>949</v>
      </c>
      <c r="N254" s="72">
        <v>12.2774708410067</v>
      </c>
    </row>
    <row r="255" spans="1:14" x14ac:dyDescent="0.25">
      <c r="A255" t="s">
        <v>349</v>
      </c>
      <c r="B255" s="72">
        <v>158</v>
      </c>
      <c r="C255" s="72">
        <v>6</v>
      </c>
      <c r="D255" s="72">
        <v>1</v>
      </c>
      <c r="E255" s="72">
        <v>3</v>
      </c>
      <c r="F255" s="72" t="s">
        <v>949</v>
      </c>
      <c r="G255" s="72" t="s">
        <v>949</v>
      </c>
      <c r="H255" s="72">
        <v>10</v>
      </c>
      <c r="I255" s="72">
        <v>3.79746835443038</v>
      </c>
      <c r="J255" s="72">
        <v>0.632911392405063</v>
      </c>
      <c r="K255" s="72">
        <v>1.89873417721519</v>
      </c>
      <c r="L255" s="72" t="s">
        <v>949</v>
      </c>
      <c r="M255" s="72" t="s">
        <v>949</v>
      </c>
      <c r="N255" s="72">
        <v>6.3291139240506302</v>
      </c>
    </row>
    <row r="256" spans="1:14" x14ac:dyDescent="0.25">
      <c r="A256" t="s">
        <v>350</v>
      </c>
      <c r="B256" s="72">
        <v>45217</v>
      </c>
      <c r="C256" s="72">
        <v>858</v>
      </c>
      <c r="D256" s="72">
        <v>1132</v>
      </c>
      <c r="E256" s="72">
        <v>1985</v>
      </c>
      <c r="F256" s="72">
        <v>75</v>
      </c>
      <c r="G256" s="72">
        <v>96</v>
      </c>
      <c r="H256" s="72">
        <v>4146</v>
      </c>
      <c r="I256" s="72">
        <v>1.89751642081518</v>
      </c>
      <c r="J256" s="72">
        <v>2.50348320322002</v>
      </c>
      <c r="K256" s="72">
        <v>4.3899418360351197</v>
      </c>
      <c r="L256" s="72">
        <v>0.16586682000132599</v>
      </c>
      <c r="M256" s="72">
        <v>0.21230952960169799</v>
      </c>
      <c r="N256" s="72">
        <v>9.1691178096733505</v>
      </c>
    </row>
    <row r="257" spans="1:14" x14ac:dyDescent="0.25">
      <c r="A257" t="s">
        <v>351</v>
      </c>
      <c r="B257" s="72">
        <v>99</v>
      </c>
      <c r="C257" s="72">
        <v>1</v>
      </c>
      <c r="D257" s="72">
        <v>5</v>
      </c>
      <c r="E257" s="72">
        <v>11</v>
      </c>
      <c r="F257" s="72">
        <v>1</v>
      </c>
      <c r="G257" s="72">
        <v>1</v>
      </c>
      <c r="H257" s="72">
        <v>19</v>
      </c>
      <c r="I257" s="72">
        <v>1.0101010101010099</v>
      </c>
      <c r="J257" s="72">
        <v>5.0505050505050502</v>
      </c>
      <c r="K257" s="72">
        <v>11.1111111111111</v>
      </c>
      <c r="L257" s="72">
        <v>1.0101010101010099</v>
      </c>
      <c r="M257" s="72">
        <v>1.0101010101010099</v>
      </c>
      <c r="N257" s="72">
        <v>19.191919191919101</v>
      </c>
    </row>
    <row r="258" spans="1:14" x14ac:dyDescent="0.25">
      <c r="A258" t="s">
        <v>898</v>
      </c>
      <c r="B258" s="72">
        <v>2820</v>
      </c>
      <c r="C258" s="72">
        <v>86</v>
      </c>
      <c r="D258" s="72">
        <v>128</v>
      </c>
      <c r="E258" s="72">
        <v>170</v>
      </c>
      <c r="F258" s="72">
        <v>19</v>
      </c>
      <c r="G258" s="72">
        <v>2</v>
      </c>
      <c r="H258" s="72">
        <v>405</v>
      </c>
      <c r="I258" s="72">
        <v>3.0496453900709199</v>
      </c>
      <c r="J258" s="72">
        <v>4.5390070921985801</v>
      </c>
      <c r="K258" s="72">
        <v>6.0283687943262398</v>
      </c>
      <c r="L258" s="72">
        <v>0.67375886524822604</v>
      </c>
      <c r="M258" s="72">
        <v>7.09219858156028E-2</v>
      </c>
      <c r="N258" s="72">
        <v>14.3617021276595</v>
      </c>
    </row>
    <row r="259" spans="1:14" x14ac:dyDescent="0.25">
      <c r="A259" t="s">
        <v>899</v>
      </c>
      <c r="B259" s="72">
        <v>587</v>
      </c>
      <c r="C259" s="72">
        <v>3</v>
      </c>
      <c r="D259" s="72" t="s">
        <v>949</v>
      </c>
      <c r="E259" s="72">
        <v>20</v>
      </c>
      <c r="F259" s="72" t="s">
        <v>949</v>
      </c>
      <c r="G259" s="72" t="s">
        <v>949</v>
      </c>
      <c r="H259" s="72">
        <v>23</v>
      </c>
      <c r="I259" s="72">
        <v>0.51107325383304902</v>
      </c>
      <c r="J259" s="72" t="s">
        <v>949</v>
      </c>
      <c r="K259" s="72">
        <v>3.40715502555366</v>
      </c>
      <c r="L259" s="72" t="s">
        <v>949</v>
      </c>
      <c r="M259" s="72" t="s">
        <v>949</v>
      </c>
      <c r="N259" s="72">
        <v>3.9182282793867098</v>
      </c>
    </row>
    <row r="260" spans="1:14" x14ac:dyDescent="0.25">
      <c r="A260" t="s">
        <v>900</v>
      </c>
      <c r="B260" s="72">
        <v>1099</v>
      </c>
      <c r="C260" s="72">
        <v>8</v>
      </c>
      <c r="D260" s="72">
        <v>1</v>
      </c>
      <c r="E260" s="72">
        <v>4</v>
      </c>
      <c r="F260" s="72" t="s">
        <v>949</v>
      </c>
      <c r="G260" s="72">
        <v>91</v>
      </c>
      <c r="H260" s="72">
        <v>104</v>
      </c>
      <c r="I260" s="72">
        <v>0.72793448589626897</v>
      </c>
      <c r="J260" s="72">
        <v>9.0991810737033593E-2</v>
      </c>
      <c r="K260" s="72">
        <v>0.36396724294813398</v>
      </c>
      <c r="L260" s="72" t="s">
        <v>949</v>
      </c>
      <c r="M260" s="72">
        <v>8.2802547770700592</v>
      </c>
      <c r="N260" s="72">
        <v>9.4631483166515</v>
      </c>
    </row>
    <row r="261" spans="1:14" x14ac:dyDescent="0.25">
      <c r="A261" t="s">
        <v>901</v>
      </c>
      <c r="B261" s="72">
        <v>2903</v>
      </c>
      <c r="C261" s="72">
        <v>14</v>
      </c>
      <c r="D261" s="72">
        <v>11</v>
      </c>
      <c r="E261" s="72">
        <v>348</v>
      </c>
      <c r="F261" s="72">
        <v>1</v>
      </c>
      <c r="G261" s="72" t="s">
        <v>949</v>
      </c>
      <c r="H261" s="72">
        <v>374</v>
      </c>
      <c r="I261" s="72">
        <v>0.48225973131243499</v>
      </c>
      <c r="J261" s="72">
        <v>0.37891836031691301</v>
      </c>
      <c r="K261" s="72">
        <v>11.9875990354805</v>
      </c>
      <c r="L261" s="72">
        <v>3.4447123665173898E-2</v>
      </c>
      <c r="M261" s="72" t="s">
        <v>949</v>
      </c>
      <c r="N261" s="72">
        <v>12.883224250774999</v>
      </c>
    </row>
    <row r="262" spans="1:14" x14ac:dyDescent="0.25">
      <c r="A262" t="s">
        <v>902</v>
      </c>
      <c r="B262" s="72">
        <v>2368</v>
      </c>
      <c r="C262" s="72">
        <v>38</v>
      </c>
      <c r="D262" s="72">
        <v>81</v>
      </c>
      <c r="E262" s="72">
        <v>60</v>
      </c>
      <c r="F262" s="72" t="s">
        <v>949</v>
      </c>
      <c r="G262" s="72" t="s">
        <v>949</v>
      </c>
      <c r="H262" s="72">
        <v>179</v>
      </c>
      <c r="I262" s="72">
        <v>1.6047297297297201</v>
      </c>
      <c r="J262" s="72">
        <v>3.4206081081080999</v>
      </c>
      <c r="K262" s="72">
        <v>2.5337837837837802</v>
      </c>
      <c r="L262" s="72" t="s">
        <v>949</v>
      </c>
      <c r="M262" s="72" t="s">
        <v>949</v>
      </c>
      <c r="N262" s="72">
        <v>7.5591216216216202</v>
      </c>
    </row>
    <row r="263" spans="1:14" x14ac:dyDescent="0.25">
      <c r="A263" t="s">
        <v>903</v>
      </c>
      <c r="B263" s="72">
        <v>4586</v>
      </c>
      <c r="C263" s="72">
        <v>27</v>
      </c>
      <c r="D263" s="72">
        <v>54</v>
      </c>
      <c r="E263" s="72">
        <v>24</v>
      </c>
      <c r="F263" s="72" t="s">
        <v>949</v>
      </c>
      <c r="G263" s="72" t="s">
        <v>949</v>
      </c>
      <c r="H263" s="72">
        <v>105</v>
      </c>
      <c r="I263" s="72">
        <v>0.58874836458787605</v>
      </c>
      <c r="J263" s="72">
        <v>1.1774967291757501</v>
      </c>
      <c r="K263" s="72">
        <v>0.52333187963366701</v>
      </c>
      <c r="L263" s="72" t="s">
        <v>949</v>
      </c>
      <c r="M263" s="72" t="s">
        <v>949</v>
      </c>
      <c r="N263" s="72">
        <v>2.2895769733972902</v>
      </c>
    </row>
    <row r="264" spans="1:14" x14ac:dyDescent="0.25">
      <c r="A264" t="s">
        <v>904</v>
      </c>
      <c r="B264" s="72">
        <v>10991</v>
      </c>
      <c r="C264" s="72">
        <v>297</v>
      </c>
      <c r="D264" s="72">
        <v>469</v>
      </c>
      <c r="E264" s="72">
        <v>406</v>
      </c>
      <c r="F264" s="72" t="s">
        <v>949</v>
      </c>
      <c r="G264" s="72" t="s">
        <v>949</v>
      </c>
      <c r="H264" s="72">
        <v>1172</v>
      </c>
      <c r="I264" s="72">
        <v>2.7022108998271301</v>
      </c>
      <c r="J264" s="72">
        <v>4.2671276498953601</v>
      </c>
      <c r="K264" s="72">
        <v>3.69393139841688</v>
      </c>
      <c r="L264" s="72" t="s">
        <v>949</v>
      </c>
      <c r="M264" s="72" t="s">
        <v>949</v>
      </c>
      <c r="N264" s="72">
        <v>10.6632699481393</v>
      </c>
    </row>
    <row r="265" spans="1:14" x14ac:dyDescent="0.25">
      <c r="A265" t="s">
        <v>905</v>
      </c>
      <c r="B265" s="72">
        <v>2340</v>
      </c>
      <c r="C265" s="72">
        <v>28</v>
      </c>
      <c r="D265" s="72">
        <v>38</v>
      </c>
      <c r="E265" s="72">
        <v>20</v>
      </c>
      <c r="F265" s="72" t="s">
        <v>949</v>
      </c>
      <c r="G265" s="72">
        <v>1</v>
      </c>
      <c r="H265" s="72">
        <v>87</v>
      </c>
      <c r="I265" s="72">
        <v>1.1965811965811901</v>
      </c>
      <c r="J265" s="72">
        <v>1.6239316239316199</v>
      </c>
      <c r="K265" s="72">
        <v>0.854700854700854</v>
      </c>
      <c r="L265" s="72" t="s">
        <v>949</v>
      </c>
      <c r="M265" s="72">
        <v>4.2735042735042701E-2</v>
      </c>
      <c r="N265" s="72">
        <v>3.7179487179487101</v>
      </c>
    </row>
    <row r="266" spans="1:14" x14ac:dyDescent="0.25">
      <c r="A266" t="s">
        <v>906</v>
      </c>
      <c r="B266" s="72">
        <v>6113</v>
      </c>
      <c r="C266" s="72">
        <v>182</v>
      </c>
      <c r="D266" s="72">
        <v>331</v>
      </c>
      <c r="E266" s="72">
        <v>233</v>
      </c>
      <c r="F266" s="72">
        <v>8</v>
      </c>
      <c r="G266" s="72">
        <v>1</v>
      </c>
      <c r="H266" s="72">
        <v>755</v>
      </c>
      <c r="I266" s="72">
        <v>2.9772615736954</v>
      </c>
      <c r="J266" s="72">
        <v>5.4146900049075697</v>
      </c>
      <c r="K266" s="72">
        <v>3.8115491575331202</v>
      </c>
      <c r="L266" s="72">
        <v>0.13086864060199499</v>
      </c>
      <c r="M266" s="72">
        <v>1.6358580075249401E-2</v>
      </c>
      <c r="N266" s="72">
        <v>12.3507279568133</v>
      </c>
    </row>
    <row r="267" spans="1:14" x14ac:dyDescent="0.25">
      <c r="A267" t="s">
        <v>907</v>
      </c>
      <c r="B267" s="72">
        <v>7371</v>
      </c>
      <c r="C267" s="72">
        <v>17</v>
      </c>
      <c r="D267" s="72">
        <v>5</v>
      </c>
      <c r="E267" s="72">
        <v>862</v>
      </c>
      <c r="F267" s="72" t="s">
        <v>949</v>
      </c>
      <c r="G267" s="72" t="s">
        <v>949</v>
      </c>
      <c r="H267" s="72">
        <v>884</v>
      </c>
      <c r="I267" s="72">
        <v>0.23063356396689699</v>
      </c>
      <c r="J267" s="72">
        <v>6.7833401166734503E-2</v>
      </c>
      <c r="K267" s="72">
        <v>11.694478361145</v>
      </c>
      <c r="L267" s="72" t="s">
        <v>949</v>
      </c>
      <c r="M267" s="72" t="s">
        <v>949</v>
      </c>
      <c r="N267" s="72">
        <v>11.992945326278599</v>
      </c>
    </row>
    <row r="268" spans="1:14" x14ac:dyDescent="0.25">
      <c r="A268" t="s">
        <v>908</v>
      </c>
      <c r="B268" s="72">
        <v>149</v>
      </c>
      <c r="C268" s="72" t="s">
        <v>949</v>
      </c>
      <c r="D268" s="72" t="s">
        <v>949</v>
      </c>
      <c r="E268" s="72">
        <v>1</v>
      </c>
      <c r="F268" s="72" t="s">
        <v>949</v>
      </c>
      <c r="G268" s="72" t="s">
        <v>949</v>
      </c>
      <c r="H268" s="72">
        <v>1</v>
      </c>
      <c r="I268" s="72" t="s">
        <v>949</v>
      </c>
      <c r="J268" s="72" t="s">
        <v>949</v>
      </c>
      <c r="K268" s="72">
        <v>0.67114093959731502</v>
      </c>
      <c r="L268" s="72" t="s">
        <v>949</v>
      </c>
      <c r="M268" s="72" t="s">
        <v>949</v>
      </c>
      <c r="N268" s="72">
        <v>0.67114093959731502</v>
      </c>
    </row>
    <row r="269" spans="1:14" x14ac:dyDescent="0.25">
      <c r="A269" t="s">
        <v>909</v>
      </c>
      <c r="B269" s="72">
        <v>155</v>
      </c>
      <c r="C269" s="72" t="s">
        <v>949</v>
      </c>
      <c r="D269" s="72" t="s">
        <v>949</v>
      </c>
      <c r="E269" s="72">
        <v>1</v>
      </c>
      <c r="F269" s="72" t="s">
        <v>949</v>
      </c>
      <c r="G269" s="72" t="s">
        <v>949</v>
      </c>
      <c r="H269" s="72">
        <v>1</v>
      </c>
      <c r="I269" s="72" t="s">
        <v>949</v>
      </c>
      <c r="J269" s="72" t="s">
        <v>949</v>
      </c>
      <c r="K269" s="72">
        <v>0.64516129032257996</v>
      </c>
      <c r="L269" s="72" t="s">
        <v>949</v>
      </c>
      <c r="M269" s="72" t="s">
        <v>949</v>
      </c>
      <c r="N269" s="72">
        <v>0.64516129032257996</v>
      </c>
    </row>
    <row r="270" spans="1:14" x14ac:dyDescent="0.25">
      <c r="A270" t="s">
        <v>910</v>
      </c>
      <c r="B270" s="72">
        <v>3101</v>
      </c>
      <c r="C270" s="72">
        <v>109</v>
      </c>
      <c r="D270" s="72">
        <v>143</v>
      </c>
      <c r="E270" s="72">
        <v>177</v>
      </c>
      <c r="F270" s="72">
        <v>4</v>
      </c>
      <c r="G270" s="72" t="s">
        <v>949</v>
      </c>
      <c r="H270" s="72">
        <v>433</v>
      </c>
      <c r="I270" s="72">
        <v>3.5149951628506901</v>
      </c>
      <c r="J270" s="72">
        <v>4.6114156723637496</v>
      </c>
      <c r="K270" s="72">
        <v>5.70783618187681</v>
      </c>
      <c r="L270" s="72">
        <v>0.12899064817800701</v>
      </c>
      <c r="M270" s="72" t="s">
        <v>949</v>
      </c>
      <c r="N270" s="72">
        <v>13.963237665269199</v>
      </c>
    </row>
    <row r="271" spans="1:14" x14ac:dyDescent="0.25">
      <c r="A271" t="s">
        <v>911</v>
      </c>
      <c r="B271" s="72">
        <v>171</v>
      </c>
      <c r="C271" s="72">
        <v>2</v>
      </c>
      <c r="D271" s="72">
        <v>3</v>
      </c>
      <c r="E271" s="72">
        <v>2</v>
      </c>
      <c r="F271" s="72">
        <v>1</v>
      </c>
      <c r="G271" s="72" t="s">
        <v>949</v>
      </c>
      <c r="H271" s="72">
        <v>8</v>
      </c>
      <c r="I271" s="72">
        <v>1.16959064327485</v>
      </c>
      <c r="J271" s="72">
        <v>1.7543859649122799</v>
      </c>
      <c r="K271" s="72">
        <v>1.16959064327485</v>
      </c>
      <c r="L271" s="72">
        <v>0.58479532163742598</v>
      </c>
      <c r="M271" s="72" t="s">
        <v>949</v>
      </c>
      <c r="N271" s="72">
        <v>4.6783625730994096</v>
      </c>
    </row>
    <row r="272" spans="1:14" x14ac:dyDescent="0.25">
      <c r="A272" t="s">
        <v>912</v>
      </c>
      <c r="B272" s="72">
        <v>44835</v>
      </c>
      <c r="C272" s="72">
        <v>814</v>
      </c>
      <c r="D272" s="72">
        <v>1272</v>
      </c>
      <c r="E272" s="72">
        <v>2340</v>
      </c>
      <c r="F272" s="72">
        <v>33</v>
      </c>
      <c r="G272" s="72">
        <v>95</v>
      </c>
      <c r="H272" s="72">
        <v>4554</v>
      </c>
      <c r="I272" s="72">
        <v>1.8155458904873401</v>
      </c>
      <c r="J272" s="72">
        <v>2.8370692539310798</v>
      </c>
      <c r="K272" s="72">
        <v>5.2191368350618896</v>
      </c>
      <c r="L272" s="72">
        <v>7.3603211776513799E-2</v>
      </c>
      <c r="M272" s="72">
        <v>0.21188803390208499</v>
      </c>
      <c r="N272" s="72">
        <v>10.157243225158901</v>
      </c>
    </row>
    <row r="273" spans="1:14" x14ac:dyDescent="0.25">
      <c r="A273" t="s">
        <v>913</v>
      </c>
      <c r="B273" s="72">
        <v>81</v>
      </c>
      <c r="C273" s="72">
        <v>3</v>
      </c>
      <c r="D273" s="72">
        <v>8</v>
      </c>
      <c r="E273" s="72">
        <v>12</v>
      </c>
      <c r="F273" s="72" t="s">
        <v>949</v>
      </c>
      <c r="G273" s="72" t="s">
        <v>949</v>
      </c>
      <c r="H273" s="72">
        <v>23</v>
      </c>
      <c r="I273" s="72">
        <v>3.7037037037037002</v>
      </c>
      <c r="J273" s="72">
        <v>9.8765432098765409</v>
      </c>
      <c r="K273" s="72">
        <v>14.814814814814801</v>
      </c>
      <c r="L273" s="72" t="s">
        <v>949</v>
      </c>
      <c r="M273" s="72" t="s">
        <v>949</v>
      </c>
      <c r="N273" s="72">
        <v>28.395061728395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4958-8668-475F-AA3E-95865FC8EE79}">
  <dimension ref="A1:R52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9.140625" style="39" hidden="1" customWidth="1"/>
    <col min="2" max="2" width="23.7109375" style="39" customWidth="1"/>
    <col min="3" max="4" width="9.7109375" style="63" customWidth="1"/>
    <col min="5" max="5" width="12.7109375" style="63" customWidth="1"/>
    <col min="6" max="6" width="9.7109375" style="63" customWidth="1"/>
    <col min="7" max="8" width="11.7109375" style="63" customWidth="1"/>
    <col min="9" max="9" width="9.7109375" style="63" customWidth="1"/>
    <col min="10" max="10" width="2.7109375" style="63" customWidth="1"/>
    <col min="11" max="11" width="9.7109375" style="63" customWidth="1"/>
    <col min="12" max="12" width="12.7109375" style="63" customWidth="1"/>
    <col min="13" max="13" width="9.7109375" style="63" customWidth="1"/>
    <col min="14" max="15" width="11.7109375" style="63" customWidth="1"/>
    <col min="16" max="16" width="9.7109375" style="63" customWidth="1"/>
    <col min="17" max="16384" width="9.140625" style="39"/>
  </cols>
  <sheetData>
    <row r="1" spans="1:18" ht="15" customHeight="1" x14ac:dyDescent="0.25">
      <c r="B1" s="62" t="s">
        <v>887</v>
      </c>
    </row>
    <row r="2" spans="1:18" ht="15" customHeight="1" x14ac:dyDescent="0.25">
      <c r="B2" s="62" t="s">
        <v>63</v>
      </c>
      <c r="P2" s="63" t="s">
        <v>60</v>
      </c>
    </row>
    <row r="3" spans="1:18" s="53" customFormat="1" ht="12.75" x14ac:dyDescent="0.2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8" s="53" customFormat="1" ht="12.75" x14ac:dyDescent="0.2">
      <c r="B4" s="44" t="s">
        <v>95</v>
      </c>
      <c r="C4" s="43" t="s">
        <v>62</v>
      </c>
      <c r="D4" s="64"/>
      <c r="E4" s="64"/>
      <c r="F4" s="64"/>
      <c r="G4" s="64"/>
      <c r="H4" s="64"/>
      <c r="I4" s="64"/>
      <c r="J4" s="64"/>
      <c r="K4" s="43" t="s">
        <v>12</v>
      </c>
      <c r="L4" s="64"/>
      <c r="M4" s="64"/>
      <c r="N4" s="64"/>
      <c r="O4" s="64"/>
      <c r="P4" s="64"/>
    </row>
    <row r="5" spans="1:18" s="42" customFormat="1" ht="42" customHeight="1" x14ac:dyDescent="0.2">
      <c r="B5" s="45" t="s">
        <v>60</v>
      </c>
      <c r="C5" s="12" t="s">
        <v>13</v>
      </c>
      <c r="D5" s="46" t="s">
        <v>58</v>
      </c>
      <c r="E5" s="46" t="s">
        <v>59</v>
      </c>
      <c r="F5" s="46" t="s">
        <v>15</v>
      </c>
      <c r="G5" s="46" t="s">
        <v>14</v>
      </c>
      <c r="H5" s="47" t="s">
        <v>57</v>
      </c>
      <c r="I5" s="46" t="s">
        <v>22</v>
      </c>
      <c r="J5" s="48"/>
      <c r="K5" s="46" t="s">
        <v>58</v>
      </c>
      <c r="L5" s="46" t="s">
        <v>59</v>
      </c>
      <c r="M5" s="46" t="s">
        <v>15</v>
      </c>
      <c r="N5" s="46" t="s">
        <v>14</v>
      </c>
      <c r="O5" s="47" t="s">
        <v>57</v>
      </c>
      <c r="P5" s="49" t="s">
        <v>22</v>
      </c>
      <c r="Q5" s="15"/>
      <c r="R5" s="15"/>
    </row>
    <row r="6" spans="1:18" s="53" customFormat="1" ht="12.75" x14ac:dyDescent="0.2">
      <c r="A6" s="53" t="s">
        <v>40</v>
      </c>
      <c r="B6" s="53" t="s">
        <v>40</v>
      </c>
      <c r="C6" s="40">
        <f>VLOOKUP(CONCATENATE(Lookup!$B$2,$A6), t9.4, 2,0)</f>
        <v>1914</v>
      </c>
      <c r="D6" s="40">
        <f>VLOOKUP(CONCATENATE(Lookup!$B$2,$A6), t9.4, 3,0)</f>
        <v>17</v>
      </c>
      <c r="E6" s="40">
        <f>VLOOKUP(CONCATENATE(Lookup!$B$2,$A6), t9.4, 4,0)</f>
        <v>20</v>
      </c>
      <c r="F6" s="40">
        <f>VLOOKUP(CONCATENATE(Lookup!$B$2,$A6), t9.4, 5,0)</f>
        <v>7</v>
      </c>
      <c r="G6" s="40" t="str">
        <f>VLOOKUP(CONCATENATE(Lookup!$B$2,$A6), t9.4, 6,0)</f>
        <v>-</v>
      </c>
      <c r="H6" s="40" t="str">
        <f>VLOOKUP(CONCATENATE(Lookup!$B$2,$A6), t9.4, 7,0)</f>
        <v>-</v>
      </c>
      <c r="I6" s="40">
        <f>VLOOKUP(CONCATENATE(Lookup!$B$2,$A6), t9.4, 8,0)</f>
        <v>44</v>
      </c>
      <c r="J6" s="40" t="s">
        <v>60</v>
      </c>
      <c r="K6" s="65">
        <f>VLOOKUP(CONCATENATE(Lookup!$B$2,$A6), t9.4, 9,0)</f>
        <v>0.88819226750261204</v>
      </c>
      <c r="L6" s="65">
        <f>VLOOKUP(CONCATENATE(Lookup!$B$2,$A6), t9.4, 10,0)</f>
        <v>1.04493207941483</v>
      </c>
      <c r="M6" s="65">
        <f>VLOOKUP(CONCATENATE(Lookup!$B$2,$A6), t9.4, 11,0)</f>
        <v>0.36572622779519298</v>
      </c>
      <c r="N6" s="65" t="str">
        <f>VLOOKUP(CONCATENATE(Lookup!$B$2,$A6), t9.4, 12,0)</f>
        <v>-</v>
      </c>
      <c r="O6" s="65" t="str">
        <f>VLOOKUP(CONCATENATE(Lookup!$B$2,$A6), t9.4, 13,0)</f>
        <v>-</v>
      </c>
      <c r="P6" s="65">
        <f>VLOOKUP(CONCATENATE(Lookup!$B$2,$A6), t9.4, 14,0)</f>
        <v>2.29885057471264</v>
      </c>
      <c r="Q6" s="66"/>
      <c r="R6" s="66"/>
    </row>
    <row r="7" spans="1:18" s="53" customFormat="1" ht="12.75" x14ac:dyDescent="0.2">
      <c r="A7" s="53" t="s">
        <v>41</v>
      </c>
      <c r="B7" s="53" t="s">
        <v>41</v>
      </c>
      <c r="C7" s="40">
        <f>VLOOKUP(CONCATENATE(Lookup!$B$2,$A7), t9.4, 2,0)</f>
        <v>1928</v>
      </c>
      <c r="D7" s="40">
        <f>VLOOKUP(CONCATENATE(Lookup!$B$2,$A7), t9.4, 3,0)</f>
        <v>8</v>
      </c>
      <c r="E7" s="40">
        <f>VLOOKUP(CONCATENATE(Lookup!$B$2,$A7), t9.4, 4,0)</f>
        <v>31</v>
      </c>
      <c r="F7" s="40">
        <f>VLOOKUP(CONCATENATE(Lookup!$B$2,$A7), t9.4, 5,0)</f>
        <v>11</v>
      </c>
      <c r="G7" s="40" t="str">
        <f>VLOOKUP(CONCATENATE(Lookup!$B$2,$A7), t9.4, 6,0)</f>
        <v>-</v>
      </c>
      <c r="H7" s="40" t="str">
        <f>VLOOKUP(CONCATENATE(Lookup!$B$2,$A7), t9.4, 7,0)</f>
        <v>-</v>
      </c>
      <c r="I7" s="40">
        <f>VLOOKUP(CONCATENATE(Lookup!$B$2,$A7), t9.4, 8,0)</f>
        <v>50</v>
      </c>
      <c r="J7" s="40" t="s">
        <v>60</v>
      </c>
      <c r="K7" s="65">
        <f>VLOOKUP(CONCATENATE(Lookup!$B$2,$A7), t9.4, 9,0)</f>
        <v>0.414937759336099</v>
      </c>
      <c r="L7" s="65">
        <f>VLOOKUP(CONCATENATE(Lookup!$B$2,$A7), t9.4, 10,0)</f>
        <v>1.60788381742738</v>
      </c>
      <c r="M7" s="65">
        <f>VLOOKUP(CONCATENATE(Lookup!$B$2,$A7), t9.4, 11,0)</f>
        <v>0.57053941908713601</v>
      </c>
      <c r="N7" s="65" t="str">
        <f>VLOOKUP(CONCATENATE(Lookup!$B$2,$A7), t9.4, 12,0)</f>
        <v>-</v>
      </c>
      <c r="O7" s="65" t="str">
        <f>VLOOKUP(CONCATENATE(Lookup!$B$2,$A7), t9.4, 13,0)</f>
        <v>-</v>
      </c>
      <c r="P7" s="65">
        <f>VLOOKUP(CONCATENATE(Lookup!$B$2,$A7), t9.4, 14,0)</f>
        <v>2.5933609958506199</v>
      </c>
      <c r="Q7" s="66"/>
      <c r="R7" s="66"/>
    </row>
    <row r="8" spans="1:18" s="53" customFormat="1" ht="12.75" x14ac:dyDescent="0.2">
      <c r="A8" s="53" t="s">
        <v>47</v>
      </c>
      <c r="B8" s="53" t="s">
        <v>47</v>
      </c>
      <c r="C8" s="40">
        <f>VLOOKUP(CONCATENATE(Lookup!$B$2,$A8), t9.4, 2,0)</f>
        <v>788</v>
      </c>
      <c r="D8" s="40">
        <f>VLOOKUP(CONCATENATE(Lookup!$B$2,$A8), t9.4, 3,0)</f>
        <v>22</v>
      </c>
      <c r="E8" s="40">
        <f>VLOOKUP(CONCATENATE(Lookup!$B$2,$A8), t9.4, 4,0)</f>
        <v>34</v>
      </c>
      <c r="F8" s="40">
        <f>VLOOKUP(CONCATENATE(Lookup!$B$2,$A8), t9.4, 5,0)</f>
        <v>44</v>
      </c>
      <c r="G8" s="40" t="str">
        <f>VLOOKUP(CONCATENATE(Lookup!$B$2,$A8), t9.4, 6,0)</f>
        <v>-</v>
      </c>
      <c r="H8" s="40" t="str">
        <f>VLOOKUP(CONCATENATE(Lookup!$B$2,$A8), t9.4, 7,0)</f>
        <v>-</v>
      </c>
      <c r="I8" s="40">
        <f>VLOOKUP(CONCATENATE(Lookup!$B$2,$A8), t9.4, 8,0)</f>
        <v>100</v>
      </c>
      <c r="J8" s="40" t="s">
        <v>60</v>
      </c>
      <c r="K8" s="65">
        <f>VLOOKUP(CONCATENATE(Lookup!$B$2,$A8), t9.4, 9,0)</f>
        <v>2.79187817258883</v>
      </c>
      <c r="L8" s="65">
        <f>VLOOKUP(CONCATENATE(Lookup!$B$2,$A8), t9.4, 10,0)</f>
        <v>4.3147208121827401</v>
      </c>
      <c r="M8" s="65">
        <f>VLOOKUP(CONCATENATE(Lookup!$B$2,$A8), t9.4, 11,0)</f>
        <v>5.58375634517766</v>
      </c>
      <c r="N8" s="65" t="str">
        <f>VLOOKUP(CONCATENATE(Lookup!$B$2,$A8), t9.4, 12,0)</f>
        <v>-</v>
      </c>
      <c r="O8" s="65" t="str">
        <f>VLOOKUP(CONCATENATE(Lookup!$B$2,$A8), t9.4, 13,0)</f>
        <v>-</v>
      </c>
      <c r="P8" s="65">
        <f>VLOOKUP(CONCATENATE(Lookup!$B$2,$A8), t9.4, 14,0)</f>
        <v>12.690355329949201</v>
      </c>
      <c r="Q8" s="66"/>
      <c r="R8" s="66"/>
    </row>
    <row r="9" spans="1:18" s="53" customFormat="1" ht="12.75" x14ac:dyDescent="0.2">
      <c r="A9" s="53" t="s">
        <v>42</v>
      </c>
      <c r="B9" s="53" t="s">
        <v>42</v>
      </c>
      <c r="C9" s="40">
        <f>VLOOKUP(CONCATENATE(Lookup!$B$2,$A9), t9.4, 2,0)</f>
        <v>571</v>
      </c>
      <c r="D9" s="40">
        <f>VLOOKUP(CONCATENATE(Lookup!$B$2,$A9), t9.4, 3,0)</f>
        <v>14</v>
      </c>
      <c r="E9" s="40">
        <f>VLOOKUP(CONCATENATE(Lookup!$B$2,$A9), t9.4, 4,0)</f>
        <v>31</v>
      </c>
      <c r="F9" s="40">
        <f>VLOOKUP(CONCATENATE(Lookup!$B$2,$A9), t9.4, 5,0)</f>
        <v>14</v>
      </c>
      <c r="G9" s="40" t="str">
        <f>VLOOKUP(CONCATENATE(Lookup!$B$2,$A9), t9.4, 6,0)</f>
        <v>-</v>
      </c>
      <c r="H9" s="40" t="str">
        <f>VLOOKUP(CONCATENATE(Lookup!$B$2,$A9), t9.4, 7,0)</f>
        <v>-</v>
      </c>
      <c r="I9" s="40">
        <f>VLOOKUP(CONCATENATE(Lookup!$B$2,$A9), t9.4, 8,0)</f>
        <v>59</v>
      </c>
      <c r="J9" s="40" t="s">
        <v>60</v>
      </c>
      <c r="K9" s="65">
        <f>VLOOKUP(CONCATENATE(Lookup!$B$2,$A9), t9.4, 9,0)</f>
        <v>2.4518388791593599</v>
      </c>
      <c r="L9" s="65">
        <f>VLOOKUP(CONCATENATE(Lookup!$B$2,$A9), t9.4, 10,0)</f>
        <v>5.4290718038528896</v>
      </c>
      <c r="M9" s="65">
        <f>VLOOKUP(CONCATENATE(Lookup!$B$2,$A9), t9.4, 11,0)</f>
        <v>2.4518388791593599</v>
      </c>
      <c r="N9" s="65" t="str">
        <f>VLOOKUP(CONCATENATE(Lookup!$B$2,$A9), t9.4, 12,0)</f>
        <v>-</v>
      </c>
      <c r="O9" s="65" t="str">
        <f>VLOOKUP(CONCATENATE(Lookup!$B$2,$A9), t9.4, 13,0)</f>
        <v>-</v>
      </c>
      <c r="P9" s="65">
        <f>VLOOKUP(CONCATENATE(Lookup!$B$2,$A9), t9.4, 14,0)</f>
        <v>10.3327495621716</v>
      </c>
      <c r="Q9" s="66"/>
      <c r="R9" s="66"/>
    </row>
    <row r="10" spans="1:18" s="53" customFormat="1" ht="12.75" x14ac:dyDescent="0.2">
      <c r="A10" s="53" t="s">
        <v>43</v>
      </c>
      <c r="B10" s="53" t="s">
        <v>43</v>
      </c>
      <c r="C10" s="40">
        <f>VLOOKUP(CONCATENATE(Lookup!$B$2,$A10), t9.4, 2,0)</f>
        <v>3977</v>
      </c>
      <c r="D10" s="40">
        <f>VLOOKUP(CONCATENATE(Lookup!$B$2,$A10), t9.4, 3,0)</f>
        <v>10</v>
      </c>
      <c r="E10" s="40">
        <f>VLOOKUP(CONCATENATE(Lookup!$B$2,$A10), t9.4, 4,0)</f>
        <v>2</v>
      </c>
      <c r="F10" s="40">
        <f>VLOOKUP(CONCATENATE(Lookup!$B$2,$A10), t9.4, 5,0)</f>
        <v>467</v>
      </c>
      <c r="G10" s="40" t="str">
        <f>VLOOKUP(CONCATENATE(Lookup!$B$2,$A10), t9.4, 6,0)</f>
        <v>-</v>
      </c>
      <c r="H10" s="40" t="str">
        <f>VLOOKUP(CONCATENATE(Lookup!$B$2,$A10), t9.4, 7,0)</f>
        <v>-</v>
      </c>
      <c r="I10" s="40">
        <f>VLOOKUP(CONCATENATE(Lookup!$B$2,$A10), t9.4, 8,0)</f>
        <v>479</v>
      </c>
      <c r="J10" s="40" t="s">
        <v>60</v>
      </c>
      <c r="K10" s="65">
        <f>VLOOKUP(CONCATENATE(Lookup!$B$2,$A10), t9.4, 9,0)</f>
        <v>0.25144581342720601</v>
      </c>
      <c r="L10" s="65">
        <f>VLOOKUP(CONCATENATE(Lookup!$B$2,$A10), t9.4, 10,0)</f>
        <v>5.0289162685441202E-2</v>
      </c>
      <c r="M10" s="65">
        <f>VLOOKUP(CONCATENATE(Lookup!$B$2,$A10), t9.4, 11,0)</f>
        <v>11.742519487050499</v>
      </c>
      <c r="N10" s="65" t="str">
        <f>VLOOKUP(CONCATENATE(Lookup!$B$2,$A10), t9.4, 12,0)</f>
        <v>-</v>
      </c>
      <c r="O10" s="65" t="str">
        <f>VLOOKUP(CONCATENATE(Lookup!$B$2,$A10), t9.4, 13,0)</f>
        <v>-</v>
      </c>
      <c r="P10" s="65">
        <f>VLOOKUP(CONCATENATE(Lookup!$B$2,$A10), t9.4, 14,0)</f>
        <v>12.044254463163099</v>
      </c>
      <c r="Q10" s="66"/>
      <c r="R10" s="66"/>
    </row>
    <row r="11" spans="1:18" s="53" customFormat="1" ht="12.75" x14ac:dyDescent="0.2">
      <c r="A11" s="53" t="s">
        <v>23</v>
      </c>
      <c r="B11" s="53" t="s">
        <v>23</v>
      </c>
      <c r="C11" s="40">
        <f>VLOOKUP(CONCATENATE(Lookup!$B$2,$A11), t9.4, 2,0)</f>
        <v>439</v>
      </c>
      <c r="D11" s="40">
        <f>VLOOKUP(CONCATENATE(Lookup!$B$2,$A11), t9.4, 3,0)</f>
        <v>9</v>
      </c>
      <c r="E11" s="40">
        <f>VLOOKUP(CONCATENATE(Lookup!$B$2,$A11), t9.4, 4,0)</f>
        <v>13</v>
      </c>
      <c r="F11" s="40">
        <f>VLOOKUP(CONCATENATE(Lookup!$B$2,$A11), t9.4, 5,0)</f>
        <v>10</v>
      </c>
      <c r="G11" s="40" t="str">
        <f>VLOOKUP(CONCATENATE(Lookup!$B$2,$A11), t9.4, 6,0)</f>
        <v>-</v>
      </c>
      <c r="H11" s="40" t="str">
        <f>VLOOKUP(CONCATENATE(Lookup!$B$2,$A11), t9.4, 7,0)</f>
        <v>-</v>
      </c>
      <c r="I11" s="40">
        <f>VLOOKUP(CONCATENATE(Lookup!$B$2,$A11), t9.4, 8,0)</f>
        <v>32</v>
      </c>
      <c r="J11" s="40" t="s">
        <v>60</v>
      </c>
      <c r="K11" s="65">
        <f>VLOOKUP(CONCATENATE(Lookup!$B$2,$A11), t9.4, 9,0)</f>
        <v>2.0501138952164002</v>
      </c>
      <c r="L11" s="65">
        <f>VLOOKUP(CONCATENATE(Lookup!$B$2,$A11), t9.4, 10,0)</f>
        <v>2.9612756264236899</v>
      </c>
      <c r="M11" s="65">
        <f>VLOOKUP(CONCATENATE(Lookup!$B$2,$A11), t9.4, 11,0)</f>
        <v>2.2779043280182201</v>
      </c>
      <c r="N11" s="65" t="str">
        <f>VLOOKUP(CONCATENATE(Lookup!$B$2,$A11), t9.4, 12,0)</f>
        <v>-</v>
      </c>
      <c r="O11" s="65" t="str">
        <f>VLOOKUP(CONCATENATE(Lookup!$B$2,$A11), t9.4, 13,0)</f>
        <v>-</v>
      </c>
      <c r="P11" s="65">
        <f>VLOOKUP(CONCATENATE(Lookup!$B$2,$A11), t9.4, 14,0)</f>
        <v>7.2892938496583097</v>
      </c>
      <c r="Q11" s="66"/>
      <c r="R11" s="66"/>
    </row>
    <row r="12" spans="1:18" s="53" customFormat="1" ht="12.75" x14ac:dyDescent="0.2">
      <c r="A12" s="53" t="s">
        <v>24</v>
      </c>
      <c r="B12" s="53" t="s">
        <v>24</v>
      </c>
      <c r="C12" s="40">
        <f>VLOOKUP(CONCATENATE(Lookup!$B$2,$A12), t9.4, 2,0)</f>
        <v>1099</v>
      </c>
      <c r="D12" s="40">
        <f>VLOOKUP(CONCATENATE(Lookup!$B$2,$A12), t9.4, 3,0)</f>
        <v>8</v>
      </c>
      <c r="E12" s="40">
        <f>VLOOKUP(CONCATENATE(Lookup!$B$2,$A12), t9.4, 4,0)</f>
        <v>1</v>
      </c>
      <c r="F12" s="40">
        <f>VLOOKUP(CONCATENATE(Lookup!$B$2,$A12), t9.4, 5,0)</f>
        <v>4</v>
      </c>
      <c r="G12" s="40" t="str">
        <f>VLOOKUP(CONCATENATE(Lookup!$B$2,$A12), t9.4, 6,0)</f>
        <v>-</v>
      </c>
      <c r="H12" s="40">
        <f>VLOOKUP(CONCATENATE(Lookup!$B$2,$A12), t9.4, 7,0)</f>
        <v>91</v>
      </c>
      <c r="I12" s="40">
        <f>VLOOKUP(CONCATENATE(Lookup!$B$2,$A12), t9.4, 8,0)</f>
        <v>104</v>
      </c>
      <c r="J12" s="40" t="s">
        <v>60</v>
      </c>
      <c r="K12" s="65">
        <f>VLOOKUP(CONCATENATE(Lookup!$B$2,$A12), t9.4, 9,0)</f>
        <v>0.72793448589626897</v>
      </c>
      <c r="L12" s="65">
        <f>VLOOKUP(CONCATENATE(Lookup!$B$2,$A12), t9.4, 10,0)</f>
        <v>9.0991810737033593E-2</v>
      </c>
      <c r="M12" s="65">
        <f>VLOOKUP(CONCATENATE(Lookup!$B$2,$A12), t9.4, 11,0)</f>
        <v>0.36396724294813398</v>
      </c>
      <c r="N12" s="65" t="str">
        <f>VLOOKUP(CONCATENATE(Lookup!$B$2,$A12), t9.4, 12,0)</f>
        <v>-</v>
      </c>
      <c r="O12" s="65">
        <f>VLOOKUP(CONCATENATE(Lookup!$B$2,$A12), t9.4, 13,0)</f>
        <v>8.2802547770700592</v>
      </c>
      <c r="P12" s="65">
        <f>VLOOKUP(CONCATENATE(Lookup!$B$2,$A12), t9.4, 14,0)</f>
        <v>9.4631483166515</v>
      </c>
      <c r="Q12" s="66"/>
      <c r="R12" s="66"/>
    </row>
    <row r="13" spans="1:18" s="53" customFormat="1" ht="12.75" x14ac:dyDescent="0.2">
      <c r="A13" s="53" t="s">
        <v>48</v>
      </c>
      <c r="B13" s="53" t="s">
        <v>48</v>
      </c>
      <c r="C13" s="40">
        <f>VLOOKUP(CONCATENATE(Lookup!$B$2,$A13), t9.4, 2,0)</f>
        <v>1290</v>
      </c>
      <c r="D13" s="40">
        <f>VLOOKUP(CONCATENATE(Lookup!$B$2,$A13), t9.4, 3,0)</f>
        <v>57</v>
      </c>
      <c r="E13" s="40">
        <f>VLOOKUP(CONCATENATE(Lookup!$B$2,$A13), t9.4, 4,0)</f>
        <v>72</v>
      </c>
      <c r="F13" s="40">
        <f>VLOOKUP(CONCATENATE(Lookup!$B$2,$A13), t9.4, 5,0)</f>
        <v>76</v>
      </c>
      <c r="G13" s="40">
        <f>VLOOKUP(CONCATENATE(Lookup!$B$2,$A13), t9.4, 6,0)</f>
        <v>2</v>
      </c>
      <c r="H13" s="40" t="str">
        <f>VLOOKUP(CONCATENATE(Lookup!$B$2,$A13), t9.4, 7,0)</f>
        <v>-</v>
      </c>
      <c r="I13" s="40">
        <f>VLOOKUP(CONCATENATE(Lookup!$B$2,$A13), t9.4, 8,0)</f>
        <v>207</v>
      </c>
      <c r="J13" s="40" t="s">
        <v>60</v>
      </c>
      <c r="K13" s="65">
        <f>VLOOKUP(CONCATENATE(Lookup!$B$2,$A13), t9.4, 9,0)</f>
        <v>4.4186046511627897</v>
      </c>
      <c r="L13" s="65">
        <f>VLOOKUP(CONCATENATE(Lookup!$B$2,$A13), t9.4, 10,0)</f>
        <v>5.5813953488371997</v>
      </c>
      <c r="M13" s="65">
        <f>VLOOKUP(CONCATENATE(Lookup!$B$2,$A13), t9.4, 11,0)</f>
        <v>5.8914728682170496</v>
      </c>
      <c r="N13" s="65">
        <f>VLOOKUP(CONCATENATE(Lookup!$B$2,$A13), t9.4, 12,0)</f>
        <v>0.15503875968992201</v>
      </c>
      <c r="O13" s="65" t="str">
        <f>VLOOKUP(CONCATENATE(Lookup!$B$2,$A13), t9.4, 13,0)</f>
        <v>-</v>
      </c>
      <c r="P13" s="65">
        <f>VLOOKUP(CONCATENATE(Lookup!$B$2,$A13), t9.4, 14,0)</f>
        <v>16.046511627906899</v>
      </c>
      <c r="Q13" s="66"/>
      <c r="R13" s="66"/>
    </row>
    <row r="14" spans="1:18" s="53" customFormat="1" ht="12.75" x14ac:dyDescent="0.2">
      <c r="A14" s="53" t="s">
        <v>25</v>
      </c>
      <c r="B14" s="53" t="s">
        <v>25</v>
      </c>
      <c r="C14" s="40">
        <f>VLOOKUP(CONCATENATE(Lookup!$B$2,$A14), t9.4, 2,0)</f>
        <v>1040</v>
      </c>
      <c r="D14" s="40">
        <f>VLOOKUP(CONCATENATE(Lookup!$B$2,$A14), t9.4, 3,0)</f>
        <v>35</v>
      </c>
      <c r="E14" s="40">
        <f>VLOOKUP(CONCATENATE(Lookup!$B$2,$A14), t9.4, 4,0)</f>
        <v>40</v>
      </c>
      <c r="F14" s="40">
        <f>VLOOKUP(CONCATENATE(Lookup!$B$2,$A14), t9.4, 5,0)</f>
        <v>62</v>
      </c>
      <c r="G14" s="40">
        <f>VLOOKUP(CONCATENATE(Lookup!$B$2,$A14), t9.4, 6,0)</f>
        <v>7</v>
      </c>
      <c r="H14" s="40">
        <f>VLOOKUP(CONCATENATE(Lookup!$B$2,$A14), t9.4, 7,0)</f>
        <v>1</v>
      </c>
      <c r="I14" s="40">
        <f>VLOOKUP(CONCATENATE(Lookup!$B$2,$A14), t9.4, 8,0)</f>
        <v>145</v>
      </c>
      <c r="J14" s="40" t="s">
        <v>60</v>
      </c>
      <c r="K14" s="65">
        <f>VLOOKUP(CONCATENATE(Lookup!$B$2,$A14), t9.4, 9,0)</f>
        <v>3.3653846153846101</v>
      </c>
      <c r="L14" s="65">
        <f>VLOOKUP(CONCATENATE(Lookup!$B$2,$A14), t9.4, 10,0)</f>
        <v>3.84615384615384</v>
      </c>
      <c r="M14" s="65">
        <f>VLOOKUP(CONCATENATE(Lookup!$B$2,$A14), t9.4, 11,0)</f>
        <v>5.9615384615384599</v>
      </c>
      <c r="N14" s="65">
        <f>VLOOKUP(CONCATENATE(Lookup!$B$2,$A14), t9.4, 12,0)</f>
        <v>0.67307692307692302</v>
      </c>
      <c r="O14" s="65">
        <f>VLOOKUP(CONCATENATE(Lookup!$B$2,$A14), t9.4, 13,0)</f>
        <v>9.6153846153846104E-2</v>
      </c>
      <c r="P14" s="65">
        <f>VLOOKUP(CONCATENATE(Lookup!$B$2,$A14), t9.4, 14,0)</f>
        <v>13.942307692307599</v>
      </c>
      <c r="Q14" s="66"/>
      <c r="R14" s="66"/>
    </row>
    <row r="15" spans="1:18" s="53" customFormat="1" ht="12.75" x14ac:dyDescent="0.2">
      <c r="A15" s="53" t="s">
        <v>50</v>
      </c>
      <c r="B15" s="53" t="s">
        <v>50</v>
      </c>
      <c r="C15" s="40">
        <f>VLOOKUP(CONCATENATE(Lookup!$B$2,$A15), t9.4, 2,0)</f>
        <v>836</v>
      </c>
      <c r="D15" s="40">
        <f>VLOOKUP(CONCATENATE(Lookup!$B$2,$A15), t9.4, 3,0)</f>
        <v>10</v>
      </c>
      <c r="E15" s="40">
        <f>VLOOKUP(CONCATENATE(Lookup!$B$2,$A15), t9.4, 4,0)</f>
        <v>28</v>
      </c>
      <c r="F15" s="40">
        <f>VLOOKUP(CONCATENATE(Lookup!$B$2,$A15), t9.4, 5,0)</f>
        <v>19</v>
      </c>
      <c r="G15" s="40" t="str">
        <f>VLOOKUP(CONCATENATE(Lookup!$B$2,$A15), t9.4, 6,0)</f>
        <v>-</v>
      </c>
      <c r="H15" s="40" t="str">
        <f>VLOOKUP(CONCATENATE(Lookup!$B$2,$A15), t9.4, 7,0)</f>
        <v>-</v>
      </c>
      <c r="I15" s="40">
        <f>VLOOKUP(CONCATENATE(Lookup!$B$2,$A15), t9.4, 8,0)</f>
        <v>57</v>
      </c>
      <c r="J15" s="40" t="s">
        <v>60</v>
      </c>
      <c r="K15" s="65">
        <f>VLOOKUP(CONCATENATE(Lookup!$B$2,$A15), t9.4, 9,0)</f>
        <v>1.19617224880382</v>
      </c>
      <c r="L15" s="65">
        <f>VLOOKUP(CONCATENATE(Lookup!$B$2,$A15), t9.4, 10,0)</f>
        <v>3.3492822966507099</v>
      </c>
      <c r="M15" s="65">
        <f>VLOOKUP(CONCATENATE(Lookup!$B$2,$A15), t9.4, 11,0)</f>
        <v>2.2727272727272698</v>
      </c>
      <c r="N15" s="65" t="str">
        <f>VLOOKUP(CONCATENATE(Lookup!$B$2,$A15), t9.4, 12,0)</f>
        <v>-</v>
      </c>
      <c r="O15" s="65" t="str">
        <f>VLOOKUP(CONCATENATE(Lookup!$B$2,$A15), t9.4, 13,0)</f>
        <v>-</v>
      </c>
      <c r="P15" s="65">
        <f>VLOOKUP(CONCATENATE(Lookup!$B$2,$A15), t9.4, 14,0)</f>
        <v>6.8181818181818103</v>
      </c>
      <c r="Q15" s="66"/>
      <c r="R15" s="66"/>
    </row>
    <row r="16" spans="1:18" s="53" customFormat="1" ht="12.75" x14ac:dyDescent="0.2">
      <c r="A16" s="53" t="s">
        <v>26</v>
      </c>
      <c r="B16" s="53" t="s">
        <v>26</v>
      </c>
      <c r="C16" s="40">
        <f>VLOOKUP(CONCATENATE(Lookup!$B$2,$A16), t9.4, 2,0)</f>
        <v>864</v>
      </c>
      <c r="D16" s="40">
        <f>VLOOKUP(CONCATENATE(Lookup!$B$2,$A16), t9.4, 3,0)</f>
        <v>1</v>
      </c>
      <c r="E16" s="40">
        <f>VLOOKUP(CONCATENATE(Lookup!$B$2,$A16), t9.4, 4,0)</f>
        <v>1</v>
      </c>
      <c r="F16" s="40">
        <f>VLOOKUP(CONCATENATE(Lookup!$B$2,$A16), t9.4, 5,0)</f>
        <v>123</v>
      </c>
      <c r="G16" s="40" t="str">
        <f>VLOOKUP(CONCATENATE(Lookup!$B$2,$A16), t9.4, 6,0)</f>
        <v>-</v>
      </c>
      <c r="H16" s="40" t="str">
        <f>VLOOKUP(CONCATENATE(Lookup!$B$2,$A16), t9.4, 7,0)</f>
        <v>-</v>
      </c>
      <c r="I16" s="40">
        <f>VLOOKUP(CONCATENATE(Lookup!$B$2,$A16), t9.4, 8,0)</f>
        <v>125</v>
      </c>
      <c r="J16" s="40" t="s">
        <v>60</v>
      </c>
      <c r="K16" s="65">
        <f>VLOOKUP(CONCATENATE(Lookup!$B$2,$A16), t9.4, 9,0)</f>
        <v>0.11574074074074001</v>
      </c>
      <c r="L16" s="65">
        <f>VLOOKUP(CONCATENATE(Lookup!$B$2,$A16), t9.4, 10,0)</f>
        <v>0.11574074074074001</v>
      </c>
      <c r="M16" s="65">
        <f>VLOOKUP(CONCATENATE(Lookup!$B$2,$A16), t9.4, 11,0)</f>
        <v>14.2361111111111</v>
      </c>
      <c r="N16" s="65" t="str">
        <f>VLOOKUP(CONCATENATE(Lookup!$B$2,$A16), t9.4, 12,0)</f>
        <v>-</v>
      </c>
      <c r="O16" s="65" t="str">
        <f>VLOOKUP(CONCATENATE(Lookup!$B$2,$A16), t9.4, 13,0)</f>
        <v>-</v>
      </c>
      <c r="P16" s="65">
        <f>VLOOKUP(CONCATENATE(Lookup!$B$2,$A16), t9.4, 14,0)</f>
        <v>14.467592592592499</v>
      </c>
      <c r="Q16" s="66"/>
      <c r="R16" s="66"/>
    </row>
    <row r="17" spans="1:18" s="53" customFormat="1" ht="12.75" x14ac:dyDescent="0.2">
      <c r="A17" s="53" t="s">
        <v>27</v>
      </c>
      <c r="B17" s="53" t="s">
        <v>27</v>
      </c>
      <c r="C17" s="40">
        <f>VLOOKUP(CONCATENATE(Lookup!$B$2,$A17), t9.4, 2,0)</f>
        <v>816</v>
      </c>
      <c r="D17" s="40">
        <f>VLOOKUP(CONCATENATE(Lookup!$B$2,$A17), t9.4, 3,0)</f>
        <v>27</v>
      </c>
      <c r="E17" s="40">
        <f>VLOOKUP(CONCATENATE(Lookup!$B$2,$A17), t9.4, 4,0)</f>
        <v>35</v>
      </c>
      <c r="F17" s="40">
        <f>VLOOKUP(CONCATENATE(Lookup!$B$2,$A17), t9.4, 5,0)</f>
        <v>34</v>
      </c>
      <c r="G17" s="40" t="str">
        <f>VLOOKUP(CONCATENATE(Lookup!$B$2,$A17), t9.4, 6,0)</f>
        <v>-</v>
      </c>
      <c r="H17" s="40" t="str">
        <f>VLOOKUP(CONCATENATE(Lookup!$B$2,$A17), t9.4, 7,0)</f>
        <v>-</v>
      </c>
      <c r="I17" s="40">
        <f>VLOOKUP(CONCATENATE(Lookup!$B$2,$A17), t9.4, 8,0)</f>
        <v>96</v>
      </c>
      <c r="J17" s="40" t="s">
        <v>60</v>
      </c>
      <c r="K17" s="65">
        <f>VLOOKUP(CONCATENATE(Lookup!$B$2,$A17), t9.4, 9,0)</f>
        <v>3.3088235294117601</v>
      </c>
      <c r="L17" s="65">
        <f>VLOOKUP(CONCATENATE(Lookup!$B$2,$A17), t9.4, 10,0)</f>
        <v>4.2892156862745097</v>
      </c>
      <c r="M17" s="65">
        <f>VLOOKUP(CONCATENATE(Lookup!$B$2,$A17), t9.4, 11,0)</f>
        <v>4.1666666666666599</v>
      </c>
      <c r="N17" s="65" t="str">
        <f>VLOOKUP(CONCATENATE(Lookup!$B$2,$A17), t9.4, 12,0)</f>
        <v>-</v>
      </c>
      <c r="O17" s="65" t="str">
        <f>VLOOKUP(CONCATENATE(Lookup!$B$2,$A17), t9.4, 13,0)</f>
        <v>-</v>
      </c>
      <c r="P17" s="65">
        <f>VLOOKUP(CONCATENATE(Lookup!$B$2,$A17), t9.4, 14,0)</f>
        <v>11.764705882352899</v>
      </c>
      <c r="Q17" s="66"/>
      <c r="R17" s="66"/>
    </row>
    <row r="18" spans="1:18" s="53" customFormat="1" ht="12.75" x14ac:dyDescent="0.2">
      <c r="A18" s="53" t="s">
        <v>29</v>
      </c>
      <c r="B18" s="53" t="s">
        <v>29</v>
      </c>
      <c r="C18" s="40">
        <f>VLOOKUP(CONCATENATE(Lookup!$B$2,$A18), t9.4, 2,0)</f>
        <v>1289</v>
      </c>
      <c r="D18" s="40">
        <f>VLOOKUP(CONCATENATE(Lookup!$B$2,$A18), t9.4, 3,0)</f>
        <v>13</v>
      </c>
      <c r="E18" s="40">
        <f>VLOOKUP(CONCATENATE(Lookup!$B$2,$A18), t9.4, 4,0)</f>
        <v>51</v>
      </c>
      <c r="F18" s="40">
        <f>VLOOKUP(CONCATENATE(Lookup!$B$2,$A18), t9.4, 5,0)</f>
        <v>35</v>
      </c>
      <c r="G18" s="40" t="str">
        <f>VLOOKUP(CONCATENATE(Lookup!$B$2,$A18), t9.4, 6,0)</f>
        <v>-</v>
      </c>
      <c r="H18" s="40" t="str">
        <f>VLOOKUP(CONCATENATE(Lookup!$B$2,$A18), t9.4, 7,0)</f>
        <v>-</v>
      </c>
      <c r="I18" s="40">
        <f>VLOOKUP(CONCATENATE(Lookup!$B$2,$A18), t9.4, 8,0)</f>
        <v>99</v>
      </c>
      <c r="J18" s="40" t="s">
        <v>60</v>
      </c>
      <c r="K18" s="65">
        <f>VLOOKUP(CONCATENATE(Lookup!$B$2,$A18), t9.4, 9,0)</f>
        <v>1.00853374709076</v>
      </c>
      <c r="L18" s="65">
        <f>VLOOKUP(CONCATENATE(Lookup!$B$2,$A18), t9.4, 10,0)</f>
        <v>3.9565554693560898</v>
      </c>
      <c r="M18" s="65">
        <f>VLOOKUP(CONCATENATE(Lookup!$B$2,$A18), t9.4, 11,0)</f>
        <v>2.7152831652443701</v>
      </c>
      <c r="N18" s="65" t="str">
        <f>VLOOKUP(CONCATENATE(Lookup!$B$2,$A18), t9.4, 12,0)</f>
        <v>-</v>
      </c>
      <c r="O18" s="65" t="str">
        <f>VLOOKUP(CONCATENATE(Lookup!$B$2,$A18), t9.4, 13,0)</f>
        <v>-</v>
      </c>
      <c r="P18" s="65">
        <f>VLOOKUP(CONCATENATE(Lookup!$B$2,$A18), t9.4, 14,0)</f>
        <v>7.6803723816912299</v>
      </c>
      <c r="Q18" s="66"/>
      <c r="R18" s="66"/>
    </row>
    <row r="19" spans="1:18" s="53" customFormat="1" ht="12.75" x14ac:dyDescent="0.2">
      <c r="A19" s="53" t="s">
        <v>4</v>
      </c>
      <c r="B19" s="53" t="s">
        <v>4</v>
      </c>
      <c r="C19" s="40">
        <f>VLOOKUP(CONCATENATE(Lookup!$B$2,$A19), t9.4, 2,0)</f>
        <v>2903</v>
      </c>
      <c r="D19" s="40">
        <f>VLOOKUP(CONCATENATE(Lookup!$B$2,$A19), t9.4, 3,0)</f>
        <v>14</v>
      </c>
      <c r="E19" s="40">
        <f>VLOOKUP(CONCATENATE(Lookup!$B$2,$A19), t9.4, 4,0)</f>
        <v>11</v>
      </c>
      <c r="F19" s="40">
        <f>VLOOKUP(CONCATENATE(Lookup!$B$2,$A19), t9.4, 5,0)</f>
        <v>348</v>
      </c>
      <c r="G19" s="40">
        <f>VLOOKUP(CONCATENATE(Lookup!$B$2,$A19), t9.4, 6,0)</f>
        <v>1</v>
      </c>
      <c r="H19" s="40" t="str">
        <f>VLOOKUP(CONCATENATE(Lookup!$B$2,$A19), t9.4, 7,0)</f>
        <v>-</v>
      </c>
      <c r="I19" s="40">
        <f>VLOOKUP(CONCATENATE(Lookup!$B$2,$A19), t9.4, 8,0)</f>
        <v>374</v>
      </c>
      <c r="J19" s="40" t="s">
        <v>60</v>
      </c>
      <c r="K19" s="65">
        <f>VLOOKUP(CONCATENATE(Lookup!$B$2,$A19), t9.4, 9,0)</f>
        <v>0.48225973131243499</v>
      </c>
      <c r="L19" s="65">
        <f>VLOOKUP(CONCATENATE(Lookup!$B$2,$A19), t9.4, 10,0)</f>
        <v>0.37891836031691301</v>
      </c>
      <c r="M19" s="65">
        <f>VLOOKUP(CONCATENATE(Lookup!$B$2,$A19), t9.4, 11,0)</f>
        <v>11.9875990354805</v>
      </c>
      <c r="N19" s="65">
        <f>VLOOKUP(CONCATENATE(Lookup!$B$2,$A19), t9.4, 12,0)</f>
        <v>3.4447123665173898E-2</v>
      </c>
      <c r="O19" s="65" t="str">
        <f>VLOOKUP(CONCATENATE(Lookup!$B$2,$A19), t9.4, 13,0)</f>
        <v>-</v>
      </c>
      <c r="P19" s="65">
        <f>VLOOKUP(CONCATENATE(Lookup!$B$2,$A19), t9.4, 14,0)</f>
        <v>12.883224250774999</v>
      </c>
      <c r="Q19" s="66"/>
      <c r="R19" s="66"/>
    </row>
    <row r="20" spans="1:18" s="53" customFormat="1" ht="12.75" x14ac:dyDescent="0.2">
      <c r="A20" s="53" t="s">
        <v>51</v>
      </c>
      <c r="B20" s="53" t="s">
        <v>51</v>
      </c>
      <c r="C20" s="40">
        <f>VLOOKUP(CONCATENATE(Lookup!$B$2,$A20), t9.4, 2,0)</f>
        <v>6204</v>
      </c>
      <c r="D20" s="40">
        <f>VLOOKUP(CONCATENATE(Lookup!$B$2,$A20), t9.4, 3,0)</f>
        <v>172</v>
      </c>
      <c r="E20" s="40">
        <f>VLOOKUP(CONCATENATE(Lookup!$B$2,$A20), t9.4, 4,0)</f>
        <v>241</v>
      </c>
      <c r="F20" s="40">
        <f>VLOOKUP(CONCATENATE(Lookup!$B$2,$A20), t9.4, 5,0)</f>
        <v>205</v>
      </c>
      <c r="G20" s="40" t="str">
        <f>VLOOKUP(CONCATENATE(Lookup!$B$2,$A20), t9.4, 6,0)</f>
        <v>-</v>
      </c>
      <c r="H20" s="40" t="str">
        <f>VLOOKUP(CONCATENATE(Lookup!$B$2,$A20), t9.4, 7,0)</f>
        <v>-</v>
      </c>
      <c r="I20" s="40">
        <f>VLOOKUP(CONCATENATE(Lookup!$B$2,$A20), t9.4, 8,0)</f>
        <v>618</v>
      </c>
      <c r="J20" s="40" t="s">
        <v>60</v>
      </c>
      <c r="K20" s="65">
        <f>VLOOKUP(CONCATENATE(Lookup!$B$2,$A20), t9.4, 9,0)</f>
        <v>2.7724049000644699</v>
      </c>
      <c r="L20" s="65">
        <f>VLOOKUP(CONCATENATE(Lookup!$B$2,$A20), t9.4, 10,0)</f>
        <v>3.88459058671824</v>
      </c>
      <c r="M20" s="65">
        <f>VLOOKUP(CONCATENATE(Lookup!$B$2,$A20), t9.4, 11,0)</f>
        <v>3.3043197936814899</v>
      </c>
      <c r="N20" s="65" t="str">
        <f>VLOOKUP(CONCATENATE(Lookup!$B$2,$A20), t9.4, 12,0)</f>
        <v>-</v>
      </c>
      <c r="O20" s="65" t="str">
        <f>VLOOKUP(CONCATENATE(Lookup!$B$2,$A20), t9.4, 13,0)</f>
        <v>-</v>
      </c>
      <c r="P20" s="65">
        <f>VLOOKUP(CONCATENATE(Lookup!$B$2,$A20), t9.4, 14,0)</f>
        <v>9.9613152804642109</v>
      </c>
      <c r="Q20" s="66"/>
      <c r="R20" s="66"/>
    </row>
    <row r="21" spans="1:18" s="53" customFormat="1" ht="12.75" x14ac:dyDescent="0.2">
      <c r="A21" s="53" t="s">
        <v>8</v>
      </c>
      <c r="B21" s="53" t="s">
        <v>8</v>
      </c>
      <c r="C21" s="40">
        <f>VLOOKUP(CONCATENATE(Lookup!$B$2,$A21), t9.4, 2,0)</f>
        <v>1769</v>
      </c>
      <c r="D21" s="40">
        <f>VLOOKUP(CONCATENATE(Lookup!$B$2,$A21), t9.4, 3,0)</f>
        <v>14</v>
      </c>
      <c r="E21" s="40">
        <f>VLOOKUP(CONCATENATE(Lookup!$B$2,$A21), t9.4, 4,0)</f>
        <v>7</v>
      </c>
      <c r="F21" s="40">
        <f>VLOOKUP(CONCATENATE(Lookup!$B$2,$A21), t9.4, 5,0)</f>
        <v>6</v>
      </c>
      <c r="G21" s="40" t="str">
        <f>VLOOKUP(CONCATENATE(Lookup!$B$2,$A21), t9.4, 6,0)</f>
        <v>-</v>
      </c>
      <c r="H21" s="40">
        <f>VLOOKUP(CONCATENATE(Lookup!$B$2,$A21), t9.4, 7,0)</f>
        <v>1</v>
      </c>
      <c r="I21" s="40">
        <f>VLOOKUP(CONCATENATE(Lookup!$B$2,$A21), t9.4, 8,0)</f>
        <v>28</v>
      </c>
      <c r="J21" s="40" t="s">
        <v>60</v>
      </c>
      <c r="K21" s="65">
        <f>VLOOKUP(CONCATENATE(Lookup!$B$2,$A21), t9.4, 9,0)</f>
        <v>0.79140757490107405</v>
      </c>
      <c r="L21" s="65">
        <f>VLOOKUP(CONCATENATE(Lookup!$B$2,$A21), t9.4, 10,0)</f>
        <v>0.39570378745053703</v>
      </c>
      <c r="M21" s="65">
        <f>VLOOKUP(CONCATENATE(Lookup!$B$2,$A21), t9.4, 11,0)</f>
        <v>0.33917467495760301</v>
      </c>
      <c r="N21" s="65" t="str">
        <f>VLOOKUP(CONCATENATE(Lookup!$B$2,$A21), t9.4, 12,0)</f>
        <v>-</v>
      </c>
      <c r="O21" s="65">
        <f>VLOOKUP(CONCATENATE(Lookup!$B$2,$A21), t9.4, 13,0)</f>
        <v>5.6529112492933797E-2</v>
      </c>
      <c r="P21" s="65">
        <f>VLOOKUP(CONCATENATE(Lookup!$B$2,$A21), t9.4, 14,0)</f>
        <v>1.5828151498021401</v>
      </c>
      <c r="Q21" s="66"/>
      <c r="R21" s="66"/>
    </row>
    <row r="22" spans="1:18" s="53" customFormat="1" ht="12.75" x14ac:dyDescent="0.2">
      <c r="A22" s="53" t="s">
        <v>30</v>
      </c>
      <c r="B22" s="53" t="s">
        <v>30</v>
      </c>
      <c r="C22" s="40">
        <f>VLOOKUP(CONCATENATE(Lookup!$B$2,$A22), t9.4, 2,0)</f>
        <v>619</v>
      </c>
      <c r="D22" s="40">
        <f>VLOOKUP(CONCATENATE(Lookup!$B$2,$A22), t9.4, 3,0)</f>
        <v>16</v>
      </c>
      <c r="E22" s="40">
        <f>VLOOKUP(CONCATENATE(Lookup!$B$2,$A22), t9.4, 4,0)</f>
        <v>31</v>
      </c>
      <c r="F22" s="40">
        <f>VLOOKUP(CONCATENATE(Lookup!$B$2,$A22), t9.4, 5,0)</f>
        <v>22</v>
      </c>
      <c r="G22" s="40" t="str">
        <f>VLOOKUP(CONCATENATE(Lookup!$B$2,$A22), t9.4, 6,0)</f>
        <v>-</v>
      </c>
      <c r="H22" s="40" t="str">
        <f>VLOOKUP(CONCATENATE(Lookup!$B$2,$A22), t9.4, 7,0)</f>
        <v>-</v>
      </c>
      <c r="I22" s="40">
        <f>VLOOKUP(CONCATENATE(Lookup!$B$2,$A22), t9.4, 8,0)</f>
        <v>69</v>
      </c>
      <c r="J22" s="40" t="s">
        <v>60</v>
      </c>
      <c r="K22" s="65">
        <f>VLOOKUP(CONCATENATE(Lookup!$B$2,$A22), t9.4, 9,0)</f>
        <v>2.5848142164781902</v>
      </c>
      <c r="L22" s="65">
        <f>VLOOKUP(CONCATENATE(Lookup!$B$2,$A22), t9.4, 10,0)</f>
        <v>5.0080775444264898</v>
      </c>
      <c r="M22" s="65">
        <f>VLOOKUP(CONCATENATE(Lookup!$B$2,$A22), t9.4, 11,0)</f>
        <v>3.55411954765751</v>
      </c>
      <c r="N22" s="65" t="str">
        <f>VLOOKUP(CONCATENATE(Lookup!$B$2,$A22), t9.4, 12,0)</f>
        <v>-</v>
      </c>
      <c r="O22" s="65" t="str">
        <f>VLOOKUP(CONCATENATE(Lookup!$B$2,$A22), t9.4, 13,0)</f>
        <v>-</v>
      </c>
      <c r="P22" s="65">
        <f>VLOOKUP(CONCATENATE(Lookup!$B$2,$A22), t9.4, 14,0)</f>
        <v>11.147011308562099</v>
      </c>
      <c r="Q22" s="66"/>
      <c r="R22" s="66"/>
    </row>
    <row r="23" spans="1:18" s="53" customFormat="1" ht="12.75" x14ac:dyDescent="0.2">
      <c r="A23" s="5" t="s">
        <v>31</v>
      </c>
      <c r="B23" s="53" t="s">
        <v>31</v>
      </c>
      <c r="C23" s="40">
        <f>VLOOKUP(CONCATENATE(Lookup!$B$2,$A23), t9.4, 2,0)</f>
        <v>886</v>
      </c>
      <c r="D23" s="40">
        <f>VLOOKUP(CONCATENATE(Lookup!$B$2,$A23), t9.4, 3,0)</f>
        <v>2</v>
      </c>
      <c r="E23" s="40">
        <f>VLOOKUP(CONCATENATE(Lookup!$B$2,$A23), t9.4, 4,0)</f>
        <v>2</v>
      </c>
      <c r="F23" s="40">
        <f>VLOOKUP(CONCATENATE(Lookup!$B$2,$A23), t9.4, 5,0)</f>
        <v>146</v>
      </c>
      <c r="G23" s="40" t="str">
        <f>VLOOKUP(CONCATENATE(Lookup!$B$2,$A23), t9.4, 6,0)</f>
        <v>-</v>
      </c>
      <c r="H23" s="40" t="str">
        <f>VLOOKUP(CONCATENATE(Lookup!$B$2,$A23), t9.4, 7,0)</f>
        <v>-</v>
      </c>
      <c r="I23" s="40">
        <f>VLOOKUP(CONCATENATE(Lookup!$B$2,$A23), t9.4, 8,0)</f>
        <v>150</v>
      </c>
      <c r="J23" s="40" t="s">
        <v>60</v>
      </c>
      <c r="K23" s="65">
        <f>VLOOKUP(CONCATENATE(Lookup!$B$2,$A23), t9.4, 9,0)</f>
        <v>0.225733634311512</v>
      </c>
      <c r="L23" s="65">
        <f>VLOOKUP(CONCATENATE(Lookup!$B$2,$A23), t9.4, 10,0)</f>
        <v>0.225733634311512</v>
      </c>
      <c r="M23" s="65">
        <f>VLOOKUP(CONCATENATE(Lookup!$B$2,$A23), t9.4, 11,0)</f>
        <v>16.4785553047404</v>
      </c>
      <c r="N23" s="65" t="str">
        <f>VLOOKUP(CONCATENATE(Lookup!$B$2,$A23), t9.4, 12,0)</f>
        <v>-</v>
      </c>
      <c r="O23" s="65" t="str">
        <f>VLOOKUP(CONCATENATE(Lookup!$B$2,$A23), t9.4, 13,0)</f>
        <v>-</v>
      </c>
      <c r="P23" s="65">
        <f>VLOOKUP(CONCATENATE(Lookup!$B$2,$A23), t9.4, 14,0)</f>
        <v>16.930022573363399</v>
      </c>
      <c r="Q23" s="66"/>
      <c r="R23" s="66"/>
    </row>
    <row r="24" spans="1:18" s="53" customFormat="1" ht="12.75" x14ac:dyDescent="0.2">
      <c r="A24" s="53" t="s">
        <v>32</v>
      </c>
      <c r="B24" s="53" t="s">
        <v>32</v>
      </c>
      <c r="C24" s="40">
        <f>VLOOKUP(CONCATENATE(Lookup!$B$2,$A24), t9.4, 2,0)</f>
        <v>744</v>
      </c>
      <c r="D24" s="40">
        <f>VLOOKUP(CONCATENATE(Lookup!$B$2,$A24), t9.4, 3,0)</f>
        <v>2</v>
      </c>
      <c r="E24" s="40">
        <f>VLOOKUP(CONCATENATE(Lookup!$B$2,$A24), t9.4, 4,0)</f>
        <v>3</v>
      </c>
      <c r="F24" s="40">
        <f>VLOOKUP(CONCATENATE(Lookup!$B$2,$A24), t9.4, 5,0)</f>
        <v>6</v>
      </c>
      <c r="G24" s="40" t="str">
        <f>VLOOKUP(CONCATENATE(Lookup!$B$2,$A24), t9.4, 6,0)</f>
        <v>-</v>
      </c>
      <c r="H24" s="40" t="str">
        <f>VLOOKUP(CONCATENATE(Lookup!$B$2,$A24), t9.4, 7,0)</f>
        <v>-</v>
      </c>
      <c r="I24" s="40">
        <f>VLOOKUP(CONCATENATE(Lookup!$B$2,$A24), t9.4, 8,0)</f>
        <v>11</v>
      </c>
      <c r="J24" s="40" t="s">
        <v>60</v>
      </c>
      <c r="K24" s="65">
        <f>VLOOKUP(CONCATENATE(Lookup!$B$2,$A24), t9.4, 9,0)</f>
        <v>0.26881720430107497</v>
      </c>
      <c r="L24" s="65">
        <f>VLOOKUP(CONCATENATE(Lookup!$B$2,$A24), t9.4, 10,0)</f>
        <v>0.40322580645161199</v>
      </c>
      <c r="M24" s="65">
        <f>VLOOKUP(CONCATENATE(Lookup!$B$2,$A24), t9.4, 11,0)</f>
        <v>0.80645161290322498</v>
      </c>
      <c r="N24" s="65" t="str">
        <f>VLOOKUP(CONCATENATE(Lookup!$B$2,$A24), t9.4, 12,0)</f>
        <v>-</v>
      </c>
      <c r="O24" s="65" t="str">
        <f>VLOOKUP(CONCATENATE(Lookup!$B$2,$A24), t9.4, 13,0)</f>
        <v>-</v>
      </c>
      <c r="P24" s="65">
        <f>VLOOKUP(CONCATENATE(Lookup!$B$2,$A24), t9.4, 14,0)</f>
        <v>1.47849462365591</v>
      </c>
      <c r="Q24" s="66"/>
      <c r="R24" s="66"/>
    </row>
    <row r="25" spans="1:18" s="53" customFormat="1" ht="12.75" x14ac:dyDescent="0.2">
      <c r="A25" s="53" t="s">
        <v>28</v>
      </c>
      <c r="B25" s="53" t="s">
        <v>28</v>
      </c>
      <c r="C25" s="40">
        <f>VLOOKUP(CONCATENATE(Lookup!$B$2,$A25), t9.4, 2,0)</f>
        <v>171</v>
      </c>
      <c r="D25" s="40">
        <f>VLOOKUP(CONCATENATE(Lookup!$B$2,$A25), t9.4, 3,0)</f>
        <v>2</v>
      </c>
      <c r="E25" s="40">
        <f>VLOOKUP(CONCATENATE(Lookup!$B$2,$A25), t9.4, 4,0)</f>
        <v>3</v>
      </c>
      <c r="F25" s="40">
        <f>VLOOKUP(CONCATENATE(Lookup!$B$2,$A25), t9.4, 5,0)</f>
        <v>2</v>
      </c>
      <c r="G25" s="40">
        <f>VLOOKUP(CONCATENATE(Lookup!$B$2,$A25), t9.4, 6,0)</f>
        <v>1</v>
      </c>
      <c r="H25" s="40" t="str">
        <f>VLOOKUP(CONCATENATE(Lookup!$B$2,$A25), t9.4, 7,0)</f>
        <v>-</v>
      </c>
      <c r="I25" s="40">
        <f>VLOOKUP(CONCATENATE(Lookup!$B$2,$A25), t9.4, 8,0)</f>
        <v>8</v>
      </c>
      <c r="J25" s="40" t="s">
        <v>60</v>
      </c>
      <c r="K25" s="65">
        <f>VLOOKUP(CONCATENATE(Lookup!$B$2,$A25), t9.4, 9,0)</f>
        <v>1.16959064327485</v>
      </c>
      <c r="L25" s="65">
        <f>VLOOKUP(CONCATENATE(Lookup!$B$2,$A25), t9.4, 10,0)</f>
        <v>1.7543859649122799</v>
      </c>
      <c r="M25" s="65">
        <f>VLOOKUP(CONCATENATE(Lookup!$B$2,$A25), t9.4, 11,0)</f>
        <v>1.16959064327485</v>
      </c>
      <c r="N25" s="65">
        <f>VLOOKUP(CONCATENATE(Lookup!$B$2,$A25), t9.4, 12,0)</f>
        <v>0.58479532163742598</v>
      </c>
      <c r="O25" s="65" t="str">
        <f>VLOOKUP(CONCATENATE(Lookup!$B$2,$A25), t9.4, 13,0)</f>
        <v>-</v>
      </c>
      <c r="P25" s="65">
        <f>VLOOKUP(CONCATENATE(Lookup!$B$2,$A25), t9.4, 14,0)</f>
        <v>4.6783625730994096</v>
      </c>
      <c r="Q25" s="66"/>
      <c r="R25" s="66"/>
    </row>
    <row r="26" spans="1:18" s="53" customFormat="1" ht="12.75" x14ac:dyDescent="0.2">
      <c r="A26" s="53" t="s">
        <v>33</v>
      </c>
      <c r="B26" s="53" t="s">
        <v>33</v>
      </c>
      <c r="C26" s="40">
        <f>VLOOKUP(CONCATENATE(Lookup!$B$2,$A26), t9.4, 2,0)</f>
        <v>965</v>
      </c>
      <c r="D26" s="40">
        <f>VLOOKUP(CONCATENATE(Lookup!$B$2,$A26), t9.4, 3,0)</f>
        <v>32</v>
      </c>
      <c r="E26" s="40">
        <f>VLOOKUP(CONCATENATE(Lookup!$B$2,$A26), t9.4, 4,0)</f>
        <v>54</v>
      </c>
      <c r="F26" s="40">
        <f>VLOOKUP(CONCATENATE(Lookup!$B$2,$A26), t9.4, 5,0)</f>
        <v>63</v>
      </c>
      <c r="G26" s="40">
        <f>VLOOKUP(CONCATENATE(Lookup!$B$2,$A26), t9.4, 6,0)</f>
        <v>5</v>
      </c>
      <c r="H26" s="40">
        <f>VLOOKUP(CONCATENATE(Lookup!$B$2,$A26), t9.4, 7,0)</f>
        <v>1</v>
      </c>
      <c r="I26" s="40">
        <f>VLOOKUP(CONCATENATE(Lookup!$B$2,$A26), t9.4, 8,0)</f>
        <v>155</v>
      </c>
      <c r="J26" s="40" t="s">
        <v>60</v>
      </c>
      <c r="K26" s="65">
        <f>VLOOKUP(CONCATENATE(Lookup!$B$2,$A26), t9.4, 9,0)</f>
        <v>3.3160621761657998</v>
      </c>
      <c r="L26" s="65">
        <f>VLOOKUP(CONCATENATE(Lookup!$B$2,$A26), t9.4, 10,0)</f>
        <v>5.5958549222797904</v>
      </c>
      <c r="M26" s="65">
        <f>VLOOKUP(CONCATENATE(Lookup!$B$2,$A26), t9.4, 11,0)</f>
        <v>6.5284974093264196</v>
      </c>
      <c r="N26" s="65">
        <f>VLOOKUP(CONCATENATE(Lookup!$B$2,$A26), t9.4, 12,0)</f>
        <v>0.51813471502590602</v>
      </c>
      <c r="O26" s="65">
        <f>VLOOKUP(CONCATENATE(Lookup!$B$2,$A26), t9.4, 13,0)</f>
        <v>0.10362694300518099</v>
      </c>
      <c r="P26" s="65">
        <f>VLOOKUP(CONCATENATE(Lookup!$B$2,$A26), t9.4, 14,0)</f>
        <v>16.062176165803098</v>
      </c>
      <c r="Q26" s="66"/>
      <c r="R26" s="66"/>
    </row>
    <row r="27" spans="1:18" s="53" customFormat="1" ht="12.75" x14ac:dyDescent="0.2">
      <c r="A27" s="53" t="s">
        <v>49</v>
      </c>
      <c r="B27" s="53" t="s">
        <v>49</v>
      </c>
      <c r="C27" s="40">
        <f>VLOOKUP(CONCATENATE(Lookup!$B$2,$A27), t9.4, 2,0)</f>
        <v>3140</v>
      </c>
      <c r="D27" s="40">
        <f>VLOOKUP(CONCATENATE(Lookup!$B$2,$A27), t9.4, 3,0)</f>
        <v>109</v>
      </c>
      <c r="E27" s="40">
        <f>VLOOKUP(CONCATENATE(Lookup!$B$2,$A27), t9.4, 4,0)</f>
        <v>165</v>
      </c>
      <c r="F27" s="40">
        <f>VLOOKUP(CONCATENATE(Lookup!$B$2,$A27), t9.4, 5,0)</f>
        <v>119</v>
      </c>
      <c r="G27" s="40">
        <f>VLOOKUP(CONCATENATE(Lookup!$B$2,$A27), t9.4, 6,0)</f>
        <v>5</v>
      </c>
      <c r="H27" s="40">
        <f>VLOOKUP(CONCATENATE(Lookup!$B$2,$A27), t9.4, 7,0)</f>
        <v>1</v>
      </c>
      <c r="I27" s="40">
        <f>VLOOKUP(CONCATENATE(Lookup!$B$2,$A27), t9.4, 8,0)</f>
        <v>399</v>
      </c>
      <c r="J27" s="40" t="s">
        <v>60</v>
      </c>
      <c r="K27" s="65">
        <f>VLOOKUP(CONCATENATE(Lookup!$B$2,$A27), t9.4, 9,0)</f>
        <v>3.4713375796178298</v>
      </c>
      <c r="L27" s="65">
        <f>VLOOKUP(CONCATENATE(Lookup!$B$2,$A27), t9.4, 10,0)</f>
        <v>5.2547770700636898</v>
      </c>
      <c r="M27" s="65">
        <f>VLOOKUP(CONCATENATE(Lookup!$B$2,$A27), t9.4, 11,0)</f>
        <v>3.7898089171974498</v>
      </c>
      <c r="N27" s="65">
        <f>VLOOKUP(CONCATENATE(Lookup!$B$2,$A27), t9.4, 12,0)</f>
        <v>0.15923566878980799</v>
      </c>
      <c r="O27" s="65">
        <f>VLOOKUP(CONCATENATE(Lookup!$B$2,$A27), t9.4, 13,0)</f>
        <v>3.18471337579617E-2</v>
      </c>
      <c r="P27" s="65">
        <f>VLOOKUP(CONCATENATE(Lookup!$B$2,$A27), t9.4, 14,0)</f>
        <v>12.707006369426701</v>
      </c>
      <c r="Q27" s="66"/>
      <c r="R27" s="66"/>
    </row>
    <row r="28" spans="1:18" s="53" customFormat="1" ht="12.75" x14ac:dyDescent="0.2">
      <c r="A28" s="53" t="s">
        <v>34</v>
      </c>
      <c r="B28" s="53" t="s">
        <v>34</v>
      </c>
      <c r="C28" s="40">
        <f>VLOOKUP(CONCATENATE(Lookup!$B$2,$A28), t9.4, 2,0)</f>
        <v>149</v>
      </c>
      <c r="D28" s="40" t="str">
        <f>VLOOKUP(CONCATENATE(Lookup!$B$2,$A28), t9.4, 3,0)</f>
        <v>-</v>
      </c>
      <c r="E28" s="40" t="str">
        <f>VLOOKUP(CONCATENATE(Lookup!$B$2,$A28), t9.4, 4,0)</f>
        <v>-</v>
      </c>
      <c r="F28" s="40">
        <f>VLOOKUP(CONCATENATE(Lookup!$B$2,$A28), t9.4, 5,0)</f>
        <v>1</v>
      </c>
      <c r="G28" s="40" t="str">
        <f>VLOOKUP(CONCATENATE(Lookup!$B$2,$A28), t9.4, 6,0)</f>
        <v>-</v>
      </c>
      <c r="H28" s="40" t="str">
        <f>VLOOKUP(CONCATENATE(Lookup!$B$2,$A28), t9.4, 7,0)</f>
        <v>-</v>
      </c>
      <c r="I28" s="40">
        <f>VLOOKUP(CONCATENATE(Lookup!$B$2,$A28), t9.4, 8,0)</f>
        <v>1</v>
      </c>
      <c r="J28" s="40" t="s">
        <v>60</v>
      </c>
      <c r="K28" s="65" t="str">
        <f>VLOOKUP(CONCATENATE(Lookup!$B$2,$A28), t9.4, 9,0)</f>
        <v>-</v>
      </c>
      <c r="L28" s="65" t="str">
        <f>VLOOKUP(CONCATENATE(Lookup!$B$2,$A28), t9.4, 10,0)</f>
        <v>-</v>
      </c>
      <c r="M28" s="65">
        <f>VLOOKUP(CONCATENATE(Lookup!$B$2,$A28), t9.4, 11,0)</f>
        <v>0.67114093959731502</v>
      </c>
      <c r="N28" s="65" t="str">
        <f>VLOOKUP(CONCATENATE(Lookup!$B$2,$A28), t9.4, 12,0)</f>
        <v>-</v>
      </c>
      <c r="O28" s="65" t="str">
        <f>VLOOKUP(CONCATENATE(Lookup!$B$2,$A28), t9.4, 13,0)</f>
        <v>-</v>
      </c>
      <c r="P28" s="65">
        <f>VLOOKUP(CONCATENATE(Lookup!$B$2,$A28), t9.4, 14,0)</f>
        <v>0.67114093959731502</v>
      </c>
      <c r="Q28" s="66"/>
      <c r="R28" s="66"/>
    </row>
    <row r="29" spans="1:18" s="53" customFormat="1" ht="12.75" x14ac:dyDescent="0.2">
      <c r="A29" s="53" t="s">
        <v>52</v>
      </c>
      <c r="B29" s="53" t="s">
        <v>52</v>
      </c>
      <c r="C29" s="40">
        <f>VLOOKUP(CONCATENATE(Lookup!$B$2,$A29), t9.4, 2,0)</f>
        <v>1023</v>
      </c>
      <c r="D29" s="40">
        <f>VLOOKUP(CONCATENATE(Lookup!$B$2,$A29), t9.4, 3,0)</f>
        <v>30</v>
      </c>
      <c r="E29" s="40">
        <f>VLOOKUP(CONCATENATE(Lookup!$B$2,$A29), t9.4, 4,0)</f>
        <v>37</v>
      </c>
      <c r="F29" s="40">
        <f>VLOOKUP(CONCATENATE(Lookup!$B$2,$A29), t9.4, 5,0)</f>
        <v>57</v>
      </c>
      <c r="G29" s="40">
        <f>VLOOKUP(CONCATENATE(Lookup!$B$2,$A29), t9.4, 6,0)</f>
        <v>2</v>
      </c>
      <c r="H29" s="40" t="str">
        <f>VLOOKUP(CONCATENATE(Lookup!$B$2,$A29), t9.4, 7,0)</f>
        <v>-</v>
      </c>
      <c r="I29" s="40">
        <f>VLOOKUP(CONCATENATE(Lookup!$B$2,$A29), t9.4, 8,0)</f>
        <v>126</v>
      </c>
      <c r="J29" s="40" t="s">
        <v>60</v>
      </c>
      <c r="K29" s="65">
        <f>VLOOKUP(CONCATENATE(Lookup!$B$2,$A29), t9.4, 9,0)</f>
        <v>2.9325513196480899</v>
      </c>
      <c r="L29" s="65">
        <f>VLOOKUP(CONCATENATE(Lookup!$B$2,$A29), t9.4, 10,0)</f>
        <v>3.6168132942326401</v>
      </c>
      <c r="M29" s="65">
        <f>VLOOKUP(CONCATENATE(Lookup!$B$2,$A29), t9.4, 11,0)</f>
        <v>5.5718475073313698</v>
      </c>
      <c r="N29" s="65">
        <f>VLOOKUP(CONCATENATE(Lookup!$B$2,$A29), t9.4, 12,0)</f>
        <v>0.195503421309872</v>
      </c>
      <c r="O29" s="65" t="str">
        <f>VLOOKUP(CONCATENATE(Lookup!$B$2,$A29), t9.4, 13,0)</f>
        <v>-</v>
      </c>
      <c r="P29" s="65">
        <f>VLOOKUP(CONCATENATE(Lookup!$B$2,$A29), t9.4, 14,0)</f>
        <v>12.3167155425219</v>
      </c>
      <c r="Q29" s="66"/>
      <c r="R29" s="66"/>
    </row>
    <row r="30" spans="1:18" s="53" customFormat="1" ht="12.75" x14ac:dyDescent="0.2">
      <c r="A30" s="53" t="s">
        <v>44</v>
      </c>
      <c r="B30" s="53" t="s">
        <v>44</v>
      </c>
      <c r="C30" s="40">
        <f>VLOOKUP(CONCATENATE(Lookup!$B$2,$A30), t9.4, 2,0)</f>
        <v>1714</v>
      </c>
      <c r="D30" s="40">
        <f>VLOOKUP(CONCATENATE(Lookup!$B$2,$A30), t9.4, 3,0)</f>
        <v>45</v>
      </c>
      <c r="E30" s="40">
        <f>VLOOKUP(CONCATENATE(Lookup!$B$2,$A30), t9.4, 4,0)</f>
        <v>96</v>
      </c>
      <c r="F30" s="40">
        <f>VLOOKUP(CONCATENATE(Lookup!$B$2,$A30), t9.4, 5,0)</f>
        <v>88</v>
      </c>
      <c r="G30" s="40" t="str">
        <f>VLOOKUP(CONCATENATE(Lookup!$B$2,$A30), t9.4, 6,0)</f>
        <v>-</v>
      </c>
      <c r="H30" s="40" t="str">
        <f>VLOOKUP(CONCATENATE(Lookup!$B$2,$A30), t9.4, 7,0)</f>
        <v>-</v>
      </c>
      <c r="I30" s="40">
        <f>VLOOKUP(CONCATENATE(Lookup!$B$2,$A30), t9.4, 8,0)</f>
        <v>229</v>
      </c>
      <c r="J30" s="40" t="s">
        <v>60</v>
      </c>
      <c r="K30" s="65">
        <f>VLOOKUP(CONCATENATE(Lookup!$B$2,$A30), t9.4, 9,0)</f>
        <v>2.6254375729288202</v>
      </c>
      <c r="L30" s="65">
        <f>VLOOKUP(CONCATENATE(Lookup!$B$2,$A30), t9.4, 10,0)</f>
        <v>5.6009334889148104</v>
      </c>
      <c r="M30" s="65">
        <f>VLOOKUP(CONCATENATE(Lookup!$B$2,$A30), t9.4, 11,0)</f>
        <v>5.1341890315052501</v>
      </c>
      <c r="N30" s="65" t="str">
        <f>VLOOKUP(CONCATENATE(Lookup!$B$2,$A30), t9.4, 12,0)</f>
        <v>-</v>
      </c>
      <c r="O30" s="65" t="str">
        <f>VLOOKUP(CONCATENATE(Lookup!$B$2,$A30), t9.4, 13,0)</f>
        <v>-</v>
      </c>
      <c r="P30" s="65">
        <f>VLOOKUP(CONCATENATE(Lookup!$B$2,$A30), t9.4, 14,0)</f>
        <v>13.3605600933488</v>
      </c>
      <c r="Q30" s="66"/>
      <c r="R30" s="66"/>
    </row>
    <row r="31" spans="1:18" s="53" customFormat="1" ht="12.75" x14ac:dyDescent="0.2">
      <c r="A31" s="53" t="s">
        <v>35</v>
      </c>
      <c r="B31" s="53" t="s">
        <v>35</v>
      </c>
      <c r="C31" s="40">
        <f>VLOOKUP(CONCATENATE(Lookup!$B$2,$A31), t9.4, 2,0)</f>
        <v>587</v>
      </c>
      <c r="D31" s="40">
        <f>VLOOKUP(CONCATENATE(Lookup!$B$2,$A31), t9.4, 3,0)</f>
        <v>3</v>
      </c>
      <c r="E31" s="40" t="str">
        <f>VLOOKUP(CONCATENATE(Lookup!$B$2,$A31), t9.4, 4,0)</f>
        <v>-</v>
      </c>
      <c r="F31" s="40">
        <f>VLOOKUP(CONCATENATE(Lookup!$B$2,$A31), t9.4, 5,0)</f>
        <v>20</v>
      </c>
      <c r="G31" s="40" t="str">
        <f>VLOOKUP(CONCATENATE(Lookup!$B$2,$A31), t9.4, 6,0)</f>
        <v>-</v>
      </c>
      <c r="H31" s="40" t="str">
        <f>VLOOKUP(CONCATENATE(Lookup!$B$2,$A31), t9.4, 7,0)</f>
        <v>-</v>
      </c>
      <c r="I31" s="40">
        <f>VLOOKUP(CONCATENATE(Lookup!$B$2,$A31), t9.4, 8,0)</f>
        <v>23</v>
      </c>
      <c r="J31" s="40" t="s">
        <v>60</v>
      </c>
      <c r="K31" s="65">
        <f>VLOOKUP(CONCATENATE(Lookup!$B$2,$A31), t9.4, 9,0)</f>
        <v>0.51107325383304902</v>
      </c>
      <c r="L31" s="65" t="str">
        <f>VLOOKUP(CONCATENATE(Lookup!$B$2,$A31), t9.4, 10,0)</f>
        <v>-</v>
      </c>
      <c r="M31" s="65">
        <f>VLOOKUP(CONCATENATE(Lookup!$B$2,$A31), t9.4, 11,0)</f>
        <v>3.40715502555366</v>
      </c>
      <c r="N31" s="65" t="str">
        <f>VLOOKUP(CONCATENATE(Lookup!$B$2,$A31), t9.4, 12,0)</f>
        <v>-</v>
      </c>
      <c r="O31" s="65" t="str">
        <f>VLOOKUP(CONCATENATE(Lookup!$B$2,$A31), t9.4, 13,0)</f>
        <v>-</v>
      </c>
      <c r="P31" s="65">
        <f>VLOOKUP(CONCATENATE(Lookup!$B$2,$A31), t9.4, 14,0)</f>
        <v>3.9182282793867098</v>
      </c>
      <c r="Q31" s="66"/>
      <c r="R31" s="66"/>
    </row>
    <row r="32" spans="1:18" s="53" customFormat="1" ht="12.75" x14ac:dyDescent="0.2">
      <c r="A32" s="53" t="s">
        <v>36</v>
      </c>
      <c r="B32" s="53" t="s">
        <v>36</v>
      </c>
      <c r="C32" s="40">
        <f>VLOOKUP(CONCATENATE(Lookup!$B$2,$A32), t9.4, 2,0)</f>
        <v>155</v>
      </c>
      <c r="D32" s="40" t="str">
        <f>VLOOKUP(CONCATENATE(Lookup!$B$2,$A32), t9.4, 3,0)</f>
        <v>-</v>
      </c>
      <c r="E32" s="40" t="str">
        <f>VLOOKUP(CONCATENATE(Lookup!$B$2,$A32), t9.4, 4,0)</f>
        <v>-</v>
      </c>
      <c r="F32" s="40">
        <f>VLOOKUP(CONCATENATE(Lookup!$B$2,$A32), t9.4, 5,0)</f>
        <v>1</v>
      </c>
      <c r="G32" s="40" t="str">
        <f>VLOOKUP(CONCATENATE(Lookup!$B$2,$A32), t9.4, 6,0)</f>
        <v>-</v>
      </c>
      <c r="H32" s="40" t="str">
        <f>VLOOKUP(CONCATENATE(Lookup!$B$2,$A32), t9.4, 7,0)</f>
        <v>-</v>
      </c>
      <c r="I32" s="40">
        <f>VLOOKUP(CONCATENATE(Lookup!$B$2,$A32), t9.4, 8,0)</f>
        <v>1</v>
      </c>
      <c r="J32" s="40" t="s">
        <v>60</v>
      </c>
      <c r="K32" s="65" t="str">
        <f>VLOOKUP(CONCATENATE(Lookup!$B$2,$A32), t9.4, 9,0)</f>
        <v>-</v>
      </c>
      <c r="L32" s="65" t="str">
        <f>VLOOKUP(CONCATENATE(Lookup!$B$2,$A32), t9.4, 10,0)</f>
        <v>-</v>
      </c>
      <c r="M32" s="65">
        <f>VLOOKUP(CONCATENATE(Lookup!$B$2,$A32), t9.4, 11,0)</f>
        <v>0.64516129032257996</v>
      </c>
      <c r="N32" s="65" t="str">
        <f>VLOOKUP(CONCATENATE(Lookup!$B$2,$A32), t9.4, 12,0)</f>
        <v>-</v>
      </c>
      <c r="O32" s="65" t="str">
        <f>VLOOKUP(CONCATENATE(Lookup!$B$2,$A32), t9.4, 13,0)</f>
        <v>-</v>
      </c>
      <c r="P32" s="65">
        <f>VLOOKUP(CONCATENATE(Lookup!$B$2,$A32), t9.4, 14,0)</f>
        <v>0.64516129032257996</v>
      </c>
      <c r="Q32" s="66"/>
      <c r="R32" s="66"/>
    </row>
    <row r="33" spans="1:18" s="53" customFormat="1" ht="12.75" x14ac:dyDescent="0.2">
      <c r="A33" s="53" t="s">
        <v>37</v>
      </c>
      <c r="B33" s="53" t="s">
        <v>37</v>
      </c>
      <c r="C33" s="40">
        <f>VLOOKUP(CONCATENATE(Lookup!$B$2,$A33), t9.4, 2,0)</f>
        <v>815</v>
      </c>
      <c r="D33" s="40">
        <f>VLOOKUP(CONCATENATE(Lookup!$B$2,$A33), t9.4, 3,0)</f>
        <v>19</v>
      </c>
      <c r="E33" s="40">
        <f>VLOOKUP(CONCATENATE(Lookup!$B$2,$A33), t9.4, 4,0)</f>
        <v>34</v>
      </c>
      <c r="F33" s="40">
        <f>VLOOKUP(CONCATENATE(Lookup!$B$2,$A33), t9.4, 5,0)</f>
        <v>45</v>
      </c>
      <c r="G33" s="40">
        <f>VLOOKUP(CONCATENATE(Lookup!$B$2,$A33), t9.4, 6,0)</f>
        <v>7</v>
      </c>
      <c r="H33" s="40" t="str">
        <f>VLOOKUP(CONCATENATE(Lookup!$B$2,$A33), t9.4, 7,0)</f>
        <v>-</v>
      </c>
      <c r="I33" s="40">
        <f>VLOOKUP(CONCATENATE(Lookup!$B$2,$A33), t9.4, 8,0)</f>
        <v>105</v>
      </c>
      <c r="J33" s="40" t="s">
        <v>60</v>
      </c>
      <c r="K33" s="65">
        <f>VLOOKUP(CONCATENATE(Lookup!$B$2,$A33), t9.4, 9,0)</f>
        <v>2.3312883435582799</v>
      </c>
      <c r="L33" s="65">
        <f>VLOOKUP(CONCATENATE(Lookup!$B$2,$A33), t9.4, 10,0)</f>
        <v>4.1717791411042899</v>
      </c>
      <c r="M33" s="65">
        <f>VLOOKUP(CONCATENATE(Lookup!$B$2,$A33), t9.4, 11,0)</f>
        <v>5.5214723926380298</v>
      </c>
      <c r="N33" s="65">
        <f>VLOOKUP(CONCATENATE(Lookup!$B$2,$A33), t9.4, 12,0)</f>
        <v>0.85889570552147199</v>
      </c>
      <c r="O33" s="65" t="str">
        <f>VLOOKUP(CONCATENATE(Lookup!$B$2,$A33), t9.4, 13,0)</f>
        <v>-</v>
      </c>
      <c r="P33" s="65">
        <f>VLOOKUP(CONCATENATE(Lookup!$B$2,$A33), t9.4, 14,0)</f>
        <v>12.883435582822001</v>
      </c>
      <c r="Q33" s="66"/>
      <c r="R33" s="66"/>
    </row>
    <row r="34" spans="1:18" s="53" customFormat="1" ht="12.75" x14ac:dyDescent="0.2">
      <c r="A34" s="53" t="s">
        <v>38</v>
      </c>
      <c r="B34" s="53" t="s">
        <v>38</v>
      </c>
      <c r="C34" s="40">
        <f>VLOOKUP(CONCATENATE(Lookup!$B$2,$A34), t9.4, 2,0)</f>
        <v>2973</v>
      </c>
      <c r="D34" s="40">
        <f>VLOOKUP(CONCATENATE(Lookup!$B$2,$A34), t9.4, 3,0)</f>
        <v>73</v>
      </c>
      <c r="E34" s="40">
        <f>VLOOKUP(CONCATENATE(Lookup!$B$2,$A34), t9.4, 4,0)</f>
        <v>166</v>
      </c>
      <c r="F34" s="40">
        <f>VLOOKUP(CONCATENATE(Lookup!$B$2,$A34), t9.4, 5,0)</f>
        <v>114</v>
      </c>
      <c r="G34" s="40">
        <f>VLOOKUP(CONCATENATE(Lookup!$B$2,$A34), t9.4, 6,0)</f>
        <v>3</v>
      </c>
      <c r="H34" s="40" t="str">
        <f>VLOOKUP(CONCATENATE(Lookup!$B$2,$A34), t9.4, 7,0)</f>
        <v>-</v>
      </c>
      <c r="I34" s="40">
        <f>VLOOKUP(CONCATENATE(Lookup!$B$2,$A34), t9.4, 8,0)</f>
        <v>356</v>
      </c>
      <c r="J34" s="40" t="s">
        <v>60</v>
      </c>
      <c r="K34" s="65">
        <f>VLOOKUP(CONCATENATE(Lookup!$B$2,$A34), t9.4, 9,0)</f>
        <v>2.4554322233434198</v>
      </c>
      <c r="L34" s="65">
        <f>VLOOKUP(CONCATENATE(Lookup!$B$2,$A34), t9.4, 10,0)</f>
        <v>5.5835856037672302</v>
      </c>
      <c r="M34" s="65">
        <f>VLOOKUP(CONCATENATE(Lookup!$B$2,$A34), t9.4, 11,0)</f>
        <v>3.8345105953582199</v>
      </c>
      <c r="N34" s="65">
        <f>VLOOKUP(CONCATENATE(Lookup!$B$2,$A34), t9.4, 12,0)</f>
        <v>0.100908173562058</v>
      </c>
      <c r="O34" s="65" t="str">
        <f>VLOOKUP(CONCATENATE(Lookup!$B$2,$A34), t9.4, 13,0)</f>
        <v>-</v>
      </c>
      <c r="P34" s="65">
        <f>VLOOKUP(CONCATENATE(Lookup!$B$2,$A34), t9.4, 14,0)</f>
        <v>11.9744365960309</v>
      </c>
      <c r="Q34" s="66"/>
      <c r="R34" s="66"/>
    </row>
    <row r="35" spans="1:18" s="53" customFormat="1" ht="12.75" x14ac:dyDescent="0.2">
      <c r="A35" s="53" t="s">
        <v>39</v>
      </c>
      <c r="B35" s="53" t="s">
        <v>39</v>
      </c>
      <c r="C35" s="40">
        <f>VLOOKUP(CONCATENATE(Lookup!$B$2,$A35), t9.4, 2,0)</f>
        <v>640</v>
      </c>
      <c r="D35" s="40">
        <f>VLOOKUP(CONCATENATE(Lookup!$B$2,$A35), t9.4, 3,0)</f>
        <v>16</v>
      </c>
      <c r="E35" s="40">
        <f>VLOOKUP(CONCATENATE(Lookup!$B$2,$A35), t9.4, 4,0)</f>
        <v>17</v>
      </c>
      <c r="F35" s="40">
        <f>VLOOKUP(CONCATENATE(Lookup!$B$2,$A35), t9.4, 5,0)</f>
        <v>15</v>
      </c>
      <c r="G35" s="40" t="str">
        <f>VLOOKUP(CONCATENATE(Lookup!$B$2,$A35), t9.4, 6,0)</f>
        <v>-</v>
      </c>
      <c r="H35" s="40" t="str">
        <f>VLOOKUP(CONCATENATE(Lookup!$B$2,$A35), t9.4, 7,0)</f>
        <v>-</v>
      </c>
      <c r="I35" s="40">
        <f>VLOOKUP(CONCATENATE(Lookup!$B$2,$A35), t9.4, 8,0)</f>
        <v>48</v>
      </c>
      <c r="J35" s="40" t="s">
        <v>60</v>
      </c>
      <c r="K35" s="65">
        <f>VLOOKUP(CONCATENATE(Lookup!$B$2,$A35), t9.4, 9,0)</f>
        <v>2.5</v>
      </c>
      <c r="L35" s="65">
        <f>VLOOKUP(CONCATENATE(Lookup!$B$2,$A35), t9.4, 10,0)</f>
        <v>2.65625</v>
      </c>
      <c r="M35" s="65">
        <f>VLOOKUP(CONCATENATE(Lookup!$B$2,$A35), t9.4, 11,0)</f>
        <v>2.34375</v>
      </c>
      <c r="N35" s="65" t="str">
        <f>VLOOKUP(CONCATENATE(Lookup!$B$2,$A35), t9.4, 12,0)</f>
        <v>-</v>
      </c>
      <c r="O35" s="65" t="str">
        <f>VLOOKUP(CONCATENATE(Lookup!$B$2,$A35), t9.4, 13,0)</f>
        <v>-</v>
      </c>
      <c r="P35" s="65">
        <f>VLOOKUP(CONCATENATE(Lookup!$B$2,$A35), t9.4, 14,0)</f>
        <v>7.5</v>
      </c>
      <c r="Q35" s="66"/>
      <c r="R35" s="66"/>
    </row>
    <row r="36" spans="1:18" s="53" customFormat="1" ht="12.75" x14ac:dyDescent="0.2">
      <c r="A36" s="53" t="s">
        <v>45</v>
      </c>
      <c r="B36" s="53" t="s">
        <v>45</v>
      </c>
      <c r="C36" s="40">
        <f>VLOOKUP(CONCATENATE(Lookup!$B$2,$A36), t9.4, 2,0)</f>
        <v>802</v>
      </c>
      <c r="D36" s="40">
        <f>VLOOKUP(CONCATENATE(Lookup!$B$2,$A36), t9.4, 3,0)</f>
        <v>27</v>
      </c>
      <c r="E36" s="40">
        <f>VLOOKUP(CONCATENATE(Lookup!$B$2,$A36), t9.4, 4,0)</f>
        <v>38</v>
      </c>
      <c r="F36" s="40">
        <f>VLOOKUP(CONCATENATE(Lookup!$B$2,$A36), t9.4, 5,0)</f>
        <v>38</v>
      </c>
      <c r="G36" s="40" t="str">
        <f>VLOOKUP(CONCATENATE(Lookup!$B$2,$A36), t9.4, 6,0)</f>
        <v>-</v>
      </c>
      <c r="H36" s="40" t="str">
        <f>VLOOKUP(CONCATENATE(Lookup!$B$2,$A36), t9.4, 7,0)</f>
        <v>-</v>
      </c>
      <c r="I36" s="40">
        <f>VLOOKUP(CONCATENATE(Lookup!$B$2,$A36), t9.4, 8,0)</f>
        <v>103</v>
      </c>
      <c r="J36" s="40" t="s">
        <v>60</v>
      </c>
      <c r="K36" s="65">
        <f>VLOOKUP(CONCATENATE(Lookup!$B$2,$A36), t9.4, 9,0)</f>
        <v>3.3665835411471301</v>
      </c>
      <c r="L36" s="65">
        <f>VLOOKUP(CONCATENATE(Lookup!$B$2,$A36), t9.4, 10,0)</f>
        <v>4.7381546134663299</v>
      </c>
      <c r="M36" s="65">
        <f>VLOOKUP(CONCATENATE(Lookup!$B$2,$A36), t9.4, 11,0)</f>
        <v>4.7381546134663299</v>
      </c>
      <c r="N36" s="65" t="str">
        <f>VLOOKUP(CONCATENATE(Lookup!$B$2,$A36), t9.4, 12,0)</f>
        <v>-</v>
      </c>
      <c r="O36" s="65" t="str">
        <f>VLOOKUP(CONCATENATE(Lookup!$B$2,$A36), t9.4, 13,0)</f>
        <v>-</v>
      </c>
      <c r="P36" s="65">
        <f>VLOOKUP(CONCATENATE(Lookup!$B$2,$A36), t9.4, 14,0)</f>
        <v>12.8428927680798</v>
      </c>
      <c r="Q36" s="66"/>
      <c r="R36" s="66"/>
    </row>
    <row r="37" spans="1:18" s="53" customFormat="1" ht="12.75" x14ac:dyDescent="0.2">
      <c r="A37" s="53" t="s">
        <v>46</v>
      </c>
      <c r="B37" s="53" t="s">
        <v>46</v>
      </c>
      <c r="C37" s="40">
        <f>VLOOKUP(CONCATENATE(Lookup!$B$2,$A37), t9.4, 2,0)</f>
        <v>1644</v>
      </c>
      <c r="D37" s="40">
        <f>VLOOKUP(CONCATENATE(Lookup!$B$2,$A37), t9.4, 3,0)</f>
        <v>4</v>
      </c>
      <c r="E37" s="40" t="str">
        <f>VLOOKUP(CONCATENATE(Lookup!$B$2,$A37), t9.4, 4,0)</f>
        <v>-</v>
      </c>
      <c r="F37" s="40">
        <f>VLOOKUP(CONCATENATE(Lookup!$B$2,$A37), t9.4, 5,0)</f>
        <v>126</v>
      </c>
      <c r="G37" s="40" t="str">
        <f>VLOOKUP(CONCATENATE(Lookup!$B$2,$A37), t9.4, 6,0)</f>
        <v>-</v>
      </c>
      <c r="H37" s="40" t="str">
        <f>VLOOKUP(CONCATENATE(Lookup!$B$2,$A37), t9.4, 7,0)</f>
        <v>-</v>
      </c>
      <c r="I37" s="40">
        <f>VLOOKUP(CONCATENATE(Lookup!$B$2,$A37), t9.4, 8,0)</f>
        <v>130</v>
      </c>
      <c r="J37" s="40" t="s">
        <v>60</v>
      </c>
      <c r="K37" s="65">
        <f>VLOOKUP(CONCATENATE(Lookup!$B$2,$A37), t9.4, 9,0)</f>
        <v>0.24330900243309</v>
      </c>
      <c r="L37" s="65" t="str">
        <f>VLOOKUP(CONCATENATE(Lookup!$B$2,$A37), t9.4, 10,0)</f>
        <v>-</v>
      </c>
      <c r="M37" s="65">
        <f>VLOOKUP(CONCATENATE(Lookup!$B$2,$A37), t9.4, 11,0)</f>
        <v>7.6642335766423297</v>
      </c>
      <c r="N37" s="65" t="str">
        <f>VLOOKUP(CONCATENATE(Lookup!$B$2,$A37), t9.4, 12,0)</f>
        <v>-</v>
      </c>
      <c r="O37" s="65" t="str">
        <f>VLOOKUP(CONCATENATE(Lookup!$B$2,$A37), t9.4, 13,0)</f>
        <v>-</v>
      </c>
      <c r="P37" s="65">
        <f>VLOOKUP(CONCATENATE(Lookup!$B$2,$A37), t9.4, 14,0)</f>
        <v>7.9075425790754199</v>
      </c>
      <c r="Q37" s="66"/>
      <c r="R37" s="66"/>
    </row>
    <row r="38" spans="1:18" s="53" customFormat="1" ht="12.75" x14ac:dyDescent="0.2">
      <c r="A38" s="53" t="s">
        <v>0</v>
      </c>
      <c r="B38" s="53" t="s">
        <v>0</v>
      </c>
      <c r="C38" s="40">
        <f>VLOOKUP(CONCATENATE(Lookup!$B$2,$A38), t9.4, 2,0)</f>
        <v>81</v>
      </c>
      <c r="D38" s="40">
        <f>VLOOKUP(CONCATENATE(Lookup!$B$2,$A38), t9.4, 3,0)</f>
        <v>3</v>
      </c>
      <c r="E38" s="40">
        <f>VLOOKUP(CONCATENATE(Lookup!$B$2,$A38), t9.4, 4,0)</f>
        <v>8</v>
      </c>
      <c r="F38" s="40">
        <f>VLOOKUP(CONCATENATE(Lookup!$B$2,$A38), t9.4, 5,0)</f>
        <v>12</v>
      </c>
      <c r="G38" s="40" t="str">
        <f>VLOOKUP(CONCATENATE(Lookup!$B$2,$A38), t9.4, 6,0)</f>
        <v>-</v>
      </c>
      <c r="H38" s="40" t="str">
        <f>VLOOKUP(CONCATENATE(Lookup!$B$2,$A38), t9.4, 7,0)</f>
        <v>-</v>
      </c>
      <c r="I38" s="40">
        <f>VLOOKUP(CONCATENATE(Lookup!$B$2,$A38), t9.4, 8,0)</f>
        <v>23</v>
      </c>
      <c r="J38" s="40" t="s">
        <v>60</v>
      </c>
      <c r="K38" s="65">
        <f>VLOOKUP(CONCATENATE(Lookup!$B$2,$A38), t9.4, 9,0)</f>
        <v>3.7037037037037002</v>
      </c>
      <c r="L38" s="65">
        <f>VLOOKUP(CONCATENATE(Lookup!$B$2,$A38), t9.4, 10,0)</f>
        <v>9.8765432098765409</v>
      </c>
      <c r="M38" s="65">
        <f>VLOOKUP(CONCATENATE(Lookup!$B$2,$A38), t9.4, 11,0)</f>
        <v>14.814814814814801</v>
      </c>
      <c r="N38" s="65" t="str">
        <f>VLOOKUP(CONCATENATE(Lookup!$B$2,$A38), t9.4, 12,0)</f>
        <v>-</v>
      </c>
      <c r="O38" s="65" t="str">
        <f>VLOOKUP(CONCATENATE(Lookup!$B$2,$A38), t9.4, 13,0)</f>
        <v>-</v>
      </c>
      <c r="P38" s="65">
        <f>VLOOKUP(CONCATENATE(Lookup!$B$2,$A38), t9.4, 14,0)</f>
        <v>28.395061728395</v>
      </c>
      <c r="Q38" s="66"/>
      <c r="R38" s="66"/>
    </row>
    <row r="39" spans="1:18" s="53" customFormat="1" ht="12.75" x14ac:dyDescent="0.2">
      <c r="A39" s="67" t="s">
        <v>56</v>
      </c>
      <c r="B39" s="67" t="s">
        <v>56</v>
      </c>
      <c r="C39" s="57">
        <f>VLOOKUP(CONCATENATE(Lookup!$B$2,$A39), t9.4, 2,0)</f>
        <v>44835</v>
      </c>
      <c r="D39" s="57">
        <f>VLOOKUP(CONCATENATE(Lookup!$B$2,$A39), t9.4, 3,0)</f>
        <v>814</v>
      </c>
      <c r="E39" s="57">
        <f>VLOOKUP(CONCATENATE(Lookup!$B$2,$A39), t9.4, 4,0)</f>
        <v>1272</v>
      </c>
      <c r="F39" s="57">
        <f>VLOOKUP(CONCATENATE(Lookup!$B$2,$A39), t9.4, 5,0)</f>
        <v>2340</v>
      </c>
      <c r="G39" s="57">
        <f>VLOOKUP(CONCATENATE(Lookup!$B$2,$A39), t9.4, 6,0)</f>
        <v>33</v>
      </c>
      <c r="H39" s="57">
        <f>VLOOKUP(CONCATENATE(Lookup!$B$2,$A39), t9.4, 7,0)</f>
        <v>95</v>
      </c>
      <c r="I39" s="57">
        <f>VLOOKUP(CONCATENATE(Lookup!$B$2,$A39), t9.4, 8,0)</f>
        <v>4554</v>
      </c>
      <c r="J39" s="57" t="s">
        <v>60</v>
      </c>
      <c r="K39" s="68">
        <f>VLOOKUP(CONCATENATE(Lookup!$B$2,$A39), t9.4, 9,0)</f>
        <v>1.8155458904873401</v>
      </c>
      <c r="L39" s="68">
        <f>VLOOKUP(CONCATENATE(Lookup!$B$2,$A39), t9.4, 10,0)</f>
        <v>2.8370692539310798</v>
      </c>
      <c r="M39" s="68">
        <f>VLOOKUP(CONCATENATE(Lookup!$B$2,$A39), t9.4, 11,0)</f>
        <v>5.2191368350618896</v>
      </c>
      <c r="N39" s="68">
        <f>VLOOKUP(CONCATENATE(Lookup!$B$2,$A39), t9.4, 12,0)</f>
        <v>7.3603211776513799E-2</v>
      </c>
      <c r="O39" s="68">
        <f>VLOOKUP(CONCATENATE(Lookup!$B$2,$A39), t9.4, 13,0)</f>
        <v>0.21188803390208499</v>
      </c>
      <c r="P39" s="68">
        <f>VLOOKUP(CONCATENATE(Lookup!$B$2,$A39), t9.4, 14,0)</f>
        <v>10.157243225158901</v>
      </c>
      <c r="Q39" s="66"/>
      <c r="R39" s="66"/>
    </row>
    <row r="40" spans="1:18" s="53" customFormat="1" ht="12.75" x14ac:dyDescent="0.2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</row>
    <row r="41" spans="1:18" ht="14.25" customHeight="1" x14ac:dyDescent="0.2">
      <c r="B41" s="24" t="s">
        <v>897</v>
      </c>
    </row>
    <row r="42" spans="1:18" ht="14.25" customHeight="1" x14ac:dyDescent="0.2">
      <c r="B42" s="71" t="s">
        <v>64</v>
      </c>
    </row>
    <row r="43" spans="1:18" ht="14.25" customHeight="1" x14ac:dyDescent="0.2">
      <c r="B43" s="24" t="s">
        <v>950</v>
      </c>
    </row>
    <row r="44" spans="1:18" ht="14.25" customHeight="1" x14ac:dyDescent="0.2">
      <c r="B44" s="71" t="s">
        <v>65</v>
      </c>
    </row>
    <row r="45" spans="1:18" ht="14.25" customHeight="1" x14ac:dyDescent="0.2">
      <c r="B45" s="71"/>
    </row>
    <row r="46" spans="1:18" ht="14.25" customHeight="1" x14ac:dyDescent="0.2">
      <c r="B46" s="24" t="s">
        <v>948</v>
      </c>
    </row>
    <row r="47" spans="1:18" ht="14.25" customHeight="1" x14ac:dyDescent="0.2">
      <c r="B47" s="25" t="s">
        <v>61</v>
      </c>
    </row>
    <row r="48" spans="1:18" ht="14.25" customHeight="1" x14ac:dyDescent="0.2">
      <c r="B48" s="79" t="s">
        <v>892</v>
      </c>
    </row>
    <row r="49" spans="2:2" ht="14.25" customHeight="1" x14ac:dyDescent="0.2">
      <c r="B49" s="79" t="s">
        <v>893</v>
      </c>
    </row>
    <row r="50" spans="2:2" ht="14.25" customHeight="1" x14ac:dyDescent="0.2">
      <c r="B50" s="25" t="s">
        <v>894</v>
      </c>
    </row>
    <row r="51" spans="2:2" ht="14.25" customHeight="1" x14ac:dyDescent="0.2">
      <c r="B51" s="25" t="s">
        <v>895</v>
      </c>
    </row>
    <row r="52" spans="2:2" x14ac:dyDescent="0.2">
      <c r="B52" s="25" t="s">
        <v>19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142875</xdr:rowOff>
                  </from>
                  <to>
                    <xdr:col>1</xdr:col>
                    <xdr:colOff>1552575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C3E9-5A7F-4B2F-B469-C91A7BE0AF6A}">
  <dimension ref="A1:N579"/>
  <sheetViews>
    <sheetView zoomScale="90" zoomScaleNormal="90" workbookViewId="0"/>
  </sheetViews>
  <sheetFormatPr defaultRowHeight="15" x14ac:dyDescent="0.25"/>
  <cols>
    <col min="1" max="1" width="29.7109375" bestFit="1" customWidth="1"/>
    <col min="2" max="14" width="9.140625" style="72"/>
  </cols>
  <sheetData>
    <row r="1" spans="1:14" x14ac:dyDescent="0.25">
      <c r="A1" t="s">
        <v>81</v>
      </c>
      <c r="B1" s="72" t="s">
        <v>82</v>
      </c>
      <c r="C1" s="72" t="s">
        <v>83</v>
      </c>
      <c r="D1" s="72" t="s">
        <v>84</v>
      </c>
      <c r="E1" s="72" t="s">
        <v>85</v>
      </c>
      <c r="F1" s="72" t="s">
        <v>86</v>
      </c>
      <c r="G1" s="72" t="s">
        <v>87</v>
      </c>
      <c r="H1" s="72" t="s">
        <v>88</v>
      </c>
      <c r="I1" s="72" t="s">
        <v>89</v>
      </c>
      <c r="J1" s="72" t="s">
        <v>90</v>
      </c>
      <c r="K1" s="72" t="s">
        <v>91</v>
      </c>
      <c r="L1" s="72" t="s">
        <v>92</v>
      </c>
      <c r="M1" s="72" t="s">
        <v>93</v>
      </c>
      <c r="N1" s="72" t="s">
        <v>94</v>
      </c>
    </row>
    <row r="2" spans="1:14" x14ac:dyDescent="0.25">
      <c r="A2" t="s">
        <v>352</v>
      </c>
      <c r="B2" s="72">
        <v>2441</v>
      </c>
      <c r="C2" s="72">
        <v>3</v>
      </c>
      <c r="D2" s="72">
        <v>1</v>
      </c>
      <c r="E2" s="72">
        <v>461</v>
      </c>
      <c r="F2" s="72" t="s">
        <v>949</v>
      </c>
      <c r="G2" s="72" t="s">
        <v>949</v>
      </c>
      <c r="H2" s="72">
        <v>465</v>
      </c>
      <c r="I2" s="72">
        <v>0.122900450634985</v>
      </c>
      <c r="J2" s="72">
        <v>4.0966816878328503E-2</v>
      </c>
      <c r="K2" s="72">
        <v>18.885702580909399</v>
      </c>
      <c r="L2" s="72" t="s">
        <v>949</v>
      </c>
      <c r="M2" s="72" t="s">
        <v>949</v>
      </c>
      <c r="N2" s="72">
        <v>19.049569848422699</v>
      </c>
    </row>
    <row r="3" spans="1:14" x14ac:dyDescent="0.25">
      <c r="A3" t="s">
        <v>353</v>
      </c>
      <c r="B3" s="72">
        <v>2627</v>
      </c>
      <c r="C3" s="72">
        <v>3</v>
      </c>
      <c r="D3" s="72">
        <v>6</v>
      </c>
      <c r="E3" s="72">
        <v>361</v>
      </c>
      <c r="F3" s="72">
        <v>2</v>
      </c>
      <c r="G3" s="72" t="s">
        <v>949</v>
      </c>
      <c r="H3" s="72">
        <v>372</v>
      </c>
      <c r="I3" s="72">
        <v>0.11419870574800101</v>
      </c>
      <c r="J3" s="72">
        <v>0.22839741149600301</v>
      </c>
      <c r="K3" s="72">
        <v>13.741910925009501</v>
      </c>
      <c r="L3" s="72">
        <v>7.6132470498667601E-2</v>
      </c>
      <c r="M3" s="72" t="s">
        <v>949</v>
      </c>
      <c r="N3" s="72">
        <v>14.1606395127521</v>
      </c>
    </row>
    <row r="4" spans="1:14" x14ac:dyDescent="0.25">
      <c r="A4" t="s">
        <v>354</v>
      </c>
      <c r="B4" s="72">
        <v>1234</v>
      </c>
      <c r="C4" s="72">
        <v>34</v>
      </c>
      <c r="D4" s="72">
        <v>51</v>
      </c>
      <c r="E4" s="72">
        <v>39</v>
      </c>
      <c r="F4" s="72">
        <v>16</v>
      </c>
      <c r="G4" s="72" t="s">
        <v>949</v>
      </c>
      <c r="H4" s="72">
        <v>140</v>
      </c>
      <c r="I4" s="72">
        <v>2.7552674230145802</v>
      </c>
      <c r="J4" s="72">
        <v>4.1329011345218802</v>
      </c>
      <c r="K4" s="72">
        <v>3.16045380875202</v>
      </c>
      <c r="L4" s="72">
        <v>1.2965964343598</v>
      </c>
      <c r="M4" s="72" t="s">
        <v>949</v>
      </c>
      <c r="N4" s="72">
        <v>11.345218800648199</v>
      </c>
    </row>
    <row r="5" spans="1:14" x14ac:dyDescent="0.25">
      <c r="A5" t="s">
        <v>355</v>
      </c>
      <c r="B5" s="72">
        <v>693</v>
      </c>
      <c r="C5" s="72">
        <v>3</v>
      </c>
      <c r="D5" s="72" t="s">
        <v>949</v>
      </c>
      <c r="E5" s="72">
        <v>74</v>
      </c>
      <c r="F5" s="72">
        <v>2</v>
      </c>
      <c r="G5" s="72" t="s">
        <v>949</v>
      </c>
      <c r="H5" s="72">
        <v>79</v>
      </c>
      <c r="I5" s="72">
        <v>0.43290043290043201</v>
      </c>
      <c r="J5" s="72" t="s">
        <v>949</v>
      </c>
      <c r="K5" s="72">
        <v>10.678210678210601</v>
      </c>
      <c r="L5" s="72">
        <v>0.28860028860028802</v>
      </c>
      <c r="M5" s="72" t="s">
        <v>949</v>
      </c>
      <c r="N5" s="72">
        <v>11.3997113997114</v>
      </c>
    </row>
    <row r="6" spans="1:14" x14ac:dyDescent="0.25">
      <c r="A6" t="s">
        <v>356</v>
      </c>
      <c r="B6" s="72">
        <v>5147</v>
      </c>
      <c r="C6" s="72">
        <v>2</v>
      </c>
      <c r="D6" s="72">
        <v>1</v>
      </c>
      <c r="E6" s="72">
        <v>439</v>
      </c>
      <c r="F6" s="72">
        <v>2</v>
      </c>
      <c r="G6" s="72" t="s">
        <v>949</v>
      </c>
      <c r="H6" s="72">
        <v>444</v>
      </c>
      <c r="I6" s="72">
        <v>3.8857586943850699E-2</v>
      </c>
      <c r="J6" s="72">
        <v>1.9428793471925301E-2</v>
      </c>
      <c r="K6" s="72">
        <v>8.5292403341752401</v>
      </c>
      <c r="L6" s="72">
        <v>3.8857586943850699E-2</v>
      </c>
      <c r="M6" s="72" t="s">
        <v>949</v>
      </c>
      <c r="N6" s="72">
        <v>8.6263843015348698</v>
      </c>
    </row>
    <row r="7" spans="1:14" x14ac:dyDescent="0.25">
      <c r="A7" t="s">
        <v>357</v>
      </c>
      <c r="B7" s="72">
        <v>625</v>
      </c>
      <c r="C7" s="72">
        <v>19</v>
      </c>
      <c r="D7" s="72">
        <v>9</v>
      </c>
      <c r="E7" s="72">
        <v>31</v>
      </c>
      <c r="F7" s="72" t="s">
        <v>949</v>
      </c>
      <c r="G7" s="72" t="s">
        <v>949</v>
      </c>
      <c r="H7" s="72">
        <v>59</v>
      </c>
      <c r="I7" s="72">
        <v>3.04</v>
      </c>
      <c r="J7" s="72">
        <v>1.44</v>
      </c>
      <c r="K7" s="72">
        <v>4.96</v>
      </c>
      <c r="L7" s="72" t="s">
        <v>949</v>
      </c>
      <c r="M7" s="72" t="s">
        <v>949</v>
      </c>
      <c r="N7" s="72">
        <v>9.44</v>
      </c>
    </row>
    <row r="8" spans="1:14" x14ac:dyDescent="0.25">
      <c r="A8" t="s">
        <v>358</v>
      </c>
      <c r="B8" s="72">
        <v>1469</v>
      </c>
      <c r="C8" s="72">
        <v>17</v>
      </c>
      <c r="D8" s="72">
        <v>4</v>
      </c>
      <c r="E8" s="72">
        <v>175</v>
      </c>
      <c r="F8" s="72">
        <v>21</v>
      </c>
      <c r="G8" s="72" t="s">
        <v>949</v>
      </c>
      <c r="H8" s="72">
        <v>217</v>
      </c>
      <c r="I8" s="72">
        <v>1.1572498298161999</v>
      </c>
      <c r="J8" s="72">
        <v>0.27229407760381202</v>
      </c>
      <c r="K8" s="72">
        <v>11.9128658951667</v>
      </c>
      <c r="L8" s="72">
        <v>1.42954390742001</v>
      </c>
      <c r="M8" s="72" t="s">
        <v>949</v>
      </c>
      <c r="N8" s="72">
        <v>14.7719537100068</v>
      </c>
    </row>
    <row r="9" spans="1:14" x14ac:dyDescent="0.25">
      <c r="A9" t="s">
        <v>359</v>
      </c>
      <c r="B9" s="72">
        <v>1715</v>
      </c>
      <c r="C9" s="72">
        <v>54</v>
      </c>
      <c r="D9" s="72">
        <v>82</v>
      </c>
      <c r="E9" s="72">
        <v>41</v>
      </c>
      <c r="F9" s="72">
        <v>9</v>
      </c>
      <c r="G9" s="72" t="s">
        <v>949</v>
      </c>
      <c r="H9" s="72">
        <v>186</v>
      </c>
      <c r="I9" s="72">
        <v>3.14868804664723</v>
      </c>
      <c r="J9" s="72">
        <v>4.7813411078717198</v>
      </c>
      <c r="K9" s="72">
        <v>2.3906705539358599</v>
      </c>
      <c r="L9" s="72">
        <v>0.524781341107871</v>
      </c>
      <c r="M9" s="72" t="s">
        <v>949</v>
      </c>
      <c r="N9" s="72">
        <v>10.845481049562601</v>
      </c>
    </row>
    <row r="10" spans="1:14" x14ac:dyDescent="0.25">
      <c r="A10" t="s">
        <v>360</v>
      </c>
      <c r="B10" s="72">
        <v>1331</v>
      </c>
      <c r="C10" s="72">
        <v>64</v>
      </c>
      <c r="D10" s="72">
        <v>19</v>
      </c>
      <c r="E10" s="72">
        <v>72</v>
      </c>
      <c r="F10" s="72" t="s">
        <v>949</v>
      </c>
      <c r="G10" s="72" t="s">
        <v>949</v>
      </c>
      <c r="H10" s="72">
        <v>155</v>
      </c>
      <c r="I10" s="72">
        <v>4.8084147257700902</v>
      </c>
      <c r="J10" s="72">
        <v>1.4274981217129901</v>
      </c>
      <c r="K10" s="72">
        <v>5.4094665664913597</v>
      </c>
      <c r="L10" s="72" t="s">
        <v>949</v>
      </c>
      <c r="M10" s="72" t="s">
        <v>949</v>
      </c>
      <c r="N10" s="72">
        <v>11.6453794139744</v>
      </c>
    </row>
    <row r="11" spans="1:14" x14ac:dyDescent="0.25">
      <c r="A11" t="s">
        <v>361</v>
      </c>
      <c r="B11" s="72">
        <v>931</v>
      </c>
      <c r="C11" s="72">
        <v>19</v>
      </c>
      <c r="D11" s="72">
        <v>1</v>
      </c>
      <c r="E11" s="72">
        <v>39</v>
      </c>
      <c r="F11" s="72">
        <v>5</v>
      </c>
      <c r="G11" s="72" t="s">
        <v>949</v>
      </c>
      <c r="H11" s="72">
        <v>64</v>
      </c>
      <c r="I11" s="72">
        <v>2.0408163265306101</v>
      </c>
      <c r="J11" s="72">
        <v>0.10741138560687399</v>
      </c>
      <c r="K11" s="72">
        <v>4.1890440386680901</v>
      </c>
      <c r="L11" s="72">
        <v>0.537056928034371</v>
      </c>
      <c r="M11" s="72" t="s">
        <v>949</v>
      </c>
      <c r="N11" s="72">
        <v>6.8743286788399498</v>
      </c>
    </row>
    <row r="12" spans="1:14" x14ac:dyDescent="0.25">
      <c r="A12" t="s">
        <v>362</v>
      </c>
      <c r="B12" s="72">
        <v>1078</v>
      </c>
      <c r="C12" s="72">
        <v>2</v>
      </c>
      <c r="D12" s="72">
        <v>1</v>
      </c>
      <c r="E12" s="72">
        <v>107</v>
      </c>
      <c r="F12" s="72" t="s">
        <v>949</v>
      </c>
      <c r="G12" s="72" t="s">
        <v>949</v>
      </c>
      <c r="H12" s="72">
        <v>110</v>
      </c>
      <c r="I12" s="72">
        <v>0.18552875695732801</v>
      </c>
      <c r="J12" s="72">
        <v>9.27643784786642E-2</v>
      </c>
      <c r="K12" s="72">
        <v>9.9257884972170594</v>
      </c>
      <c r="L12" s="72" t="s">
        <v>949</v>
      </c>
      <c r="M12" s="72" t="s">
        <v>949</v>
      </c>
      <c r="N12" s="72">
        <v>10.204081632653001</v>
      </c>
    </row>
    <row r="13" spans="1:14" x14ac:dyDescent="0.25">
      <c r="A13" t="s">
        <v>363</v>
      </c>
      <c r="B13" s="72">
        <v>875</v>
      </c>
      <c r="C13" s="72">
        <v>6</v>
      </c>
      <c r="D13" s="72">
        <v>2</v>
      </c>
      <c r="E13" s="72">
        <v>61</v>
      </c>
      <c r="F13" s="72" t="s">
        <v>949</v>
      </c>
      <c r="G13" s="72" t="s">
        <v>949</v>
      </c>
      <c r="H13" s="72">
        <v>69</v>
      </c>
      <c r="I13" s="72">
        <v>0.68571428571428505</v>
      </c>
      <c r="J13" s="72">
        <v>0.22857142857142801</v>
      </c>
      <c r="K13" s="72">
        <v>6.9714285714285698</v>
      </c>
      <c r="L13" s="72" t="s">
        <v>949</v>
      </c>
      <c r="M13" s="72" t="s">
        <v>949</v>
      </c>
      <c r="N13" s="72">
        <v>7.8857142857142799</v>
      </c>
    </row>
    <row r="14" spans="1:14" x14ac:dyDescent="0.25">
      <c r="A14" t="s">
        <v>364</v>
      </c>
      <c r="B14" s="72">
        <v>1853</v>
      </c>
      <c r="C14" s="72">
        <v>41</v>
      </c>
      <c r="D14" s="72">
        <v>14</v>
      </c>
      <c r="E14" s="72">
        <v>99</v>
      </c>
      <c r="F14" s="72">
        <v>1</v>
      </c>
      <c r="G14" s="72" t="s">
        <v>949</v>
      </c>
      <c r="H14" s="72">
        <v>155</v>
      </c>
      <c r="I14" s="72">
        <v>2.2126281705342601</v>
      </c>
      <c r="J14" s="72">
        <v>0.75553157042633501</v>
      </c>
      <c r="K14" s="72">
        <v>5.3426875337290802</v>
      </c>
      <c r="L14" s="72">
        <v>5.3966540744738202E-2</v>
      </c>
      <c r="M14" s="72" t="s">
        <v>949</v>
      </c>
      <c r="N14" s="72">
        <v>8.3648138154344291</v>
      </c>
    </row>
    <row r="15" spans="1:14" x14ac:dyDescent="0.25">
      <c r="A15" t="s">
        <v>365</v>
      </c>
      <c r="B15" s="72">
        <v>4185</v>
      </c>
      <c r="C15" s="72">
        <v>14</v>
      </c>
      <c r="D15" s="72">
        <v>14</v>
      </c>
      <c r="E15" s="72">
        <v>319</v>
      </c>
      <c r="F15" s="72">
        <v>2</v>
      </c>
      <c r="G15" s="72" t="s">
        <v>949</v>
      </c>
      <c r="H15" s="72">
        <v>349</v>
      </c>
      <c r="I15" s="72">
        <v>0.33452807646355998</v>
      </c>
      <c r="J15" s="72">
        <v>0.33452807646355998</v>
      </c>
      <c r="K15" s="72">
        <v>7.6224611708482604</v>
      </c>
      <c r="L15" s="72">
        <v>4.7789725209080001E-2</v>
      </c>
      <c r="M15" s="72" t="s">
        <v>949</v>
      </c>
      <c r="N15" s="72">
        <v>8.3393070489844607</v>
      </c>
    </row>
    <row r="16" spans="1:14" x14ac:dyDescent="0.25">
      <c r="A16" t="s">
        <v>366</v>
      </c>
      <c r="B16" s="72">
        <v>7353</v>
      </c>
      <c r="C16" s="72">
        <v>138</v>
      </c>
      <c r="D16" s="72">
        <v>34</v>
      </c>
      <c r="E16" s="72">
        <v>421</v>
      </c>
      <c r="F16" s="72">
        <v>26</v>
      </c>
      <c r="G16" s="72" t="s">
        <v>949</v>
      </c>
      <c r="H16" s="72">
        <v>619</v>
      </c>
      <c r="I16" s="72">
        <v>1.87678498572011</v>
      </c>
      <c r="J16" s="72">
        <v>0.46239630082959299</v>
      </c>
      <c r="K16" s="72">
        <v>5.7255541955664304</v>
      </c>
      <c r="L16" s="72">
        <v>0.35359717122263001</v>
      </c>
      <c r="M16" s="72" t="s">
        <v>949</v>
      </c>
      <c r="N16" s="72">
        <v>8.4183326533387692</v>
      </c>
    </row>
    <row r="17" spans="1:14" x14ac:dyDescent="0.25">
      <c r="A17" t="s">
        <v>367</v>
      </c>
      <c r="B17" s="72">
        <v>2288</v>
      </c>
      <c r="C17" s="72">
        <v>26</v>
      </c>
      <c r="D17" s="72">
        <v>31</v>
      </c>
      <c r="E17" s="72">
        <v>233</v>
      </c>
      <c r="F17" s="72">
        <v>35</v>
      </c>
      <c r="G17" s="72" t="s">
        <v>949</v>
      </c>
      <c r="H17" s="72">
        <v>325</v>
      </c>
      <c r="I17" s="72">
        <v>1.13636363636363</v>
      </c>
      <c r="J17" s="72">
        <v>1.3548951048950999</v>
      </c>
      <c r="K17" s="72">
        <v>10.1835664335664</v>
      </c>
      <c r="L17" s="72">
        <v>1.52972027972027</v>
      </c>
      <c r="M17" s="72" t="s">
        <v>949</v>
      </c>
      <c r="N17" s="72">
        <v>14.2045454545454</v>
      </c>
    </row>
    <row r="18" spans="1:14" x14ac:dyDescent="0.25">
      <c r="A18" t="s">
        <v>368</v>
      </c>
      <c r="B18" s="72">
        <v>857</v>
      </c>
      <c r="C18" s="72">
        <v>2</v>
      </c>
      <c r="D18" s="72" t="s">
        <v>949</v>
      </c>
      <c r="E18" s="72">
        <v>131</v>
      </c>
      <c r="F18" s="72" t="s">
        <v>949</v>
      </c>
      <c r="G18" s="72" t="s">
        <v>949</v>
      </c>
      <c r="H18" s="72">
        <v>133</v>
      </c>
      <c r="I18" s="72">
        <v>0.233372228704784</v>
      </c>
      <c r="J18" s="72" t="s">
        <v>949</v>
      </c>
      <c r="K18" s="72">
        <v>15.2858809801633</v>
      </c>
      <c r="L18" s="72" t="s">
        <v>949</v>
      </c>
      <c r="M18" s="72" t="s">
        <v>949</v>
      </c>
      <c r="N18" s="72">
        <v>15.519253208868101</v>
      </c>
    </row>
    <row r="19" spans="1:14" x14ac:dyDescent="0.25">
      <c r="A19" t="s">
        <v>369</v>
      </c>
      <c r="B19" s="72">
        <v>968</v>
      </c>
      <c r="C19" s="72" t="s">
        <v>949</v>
      </c>
      <c r="D19" s="72">
        <v>2</v>
      </c>
      <c r="E19" s="72">
        <v>104</v>
      </c>
      <c r="F19" s="72" t="s">
        <v>949</v>
      </c>
      <c r="G19" s="72" t="s">
        <v>949</v>
      </c>
      <c r="H19" s="72">
        <v>106</v>
      </c>
      <c r="I19" s="72" t="s">
        <v>949</v>
      </c>
      <c r="J19" s="72">
        <v>0.206611570247933</v>
      </c>
      <c r="K19" s="72">
        <v>10.7438016528925</v>
      </c>
      <c r="L19" s="72" t="s">
        <v>949</v>
      </c>
      <c r="M19" s="72" t="s">
        <v>949</v>
      </c>
      <c r="N19" s="72">
        <v>10.9504132231404</v>
      </c>
    </row>
    <row r="20" spans="1:14" x14ac:dyDescent="0.25">
      <c r="A20" t="s">
        <v>370</v>
      </c>
      <c r="B20" s="72">
        <v>995</v>
      </c>
      <c r="C20" s="72">
        <v>5</v>
      </c>
      <c r="D20" s="72">
        <v>2</v>
      </c>
      <c r="E20" s="72">
        <v>66</v>
      </c>
      <c r="F20" s="72" t="s">
        <v>949</v>
      </c>
      <c r="G20" s="72" t="s">
        <v>949</v>
      </c>
      <c r="H20" s="72">
        <v>73</v>
      </c>
      <c r="I20" s="72">
        <v>0.50251256281406997</v>
      </c>
      <c r="J20" s="72">
        <v>0.20100502512562801</v>
      </c>
      <c r="K20" s="72">
        <v>6.6331658291457201</v>
      </c>
      <c r="L20" s="72" t="s">
        <v>949</v>
      </c>
      <c r="M20" s="72" t="s">
        <v>949</v>
      </c>
      <c r="N20" s="72">
        <v>7.3366834170854203</v>
      </c>
    </row>
    <row r="21" spans="1:14" x14ac:dyDescent="0.25">
      <c r="A21" t="s">
        <v>371</v>
      </c>
      <c r="B21" s="72">
        <v>250</v>
      </c>
      <c r="C21" s="72">
        <v>6</v>
      </c>
      <c r="D21" s="72" t="s">
        <v>949</v>
      </c>
      <c r="E21" s="72">
        <v>4</v>
      </c>
      <c r="F21" s="72">
        <v>4</v>
      </c>
      <c r="G21" s="72" t="s">
        <v>949</v>
      </c>
      <c r="H21" s="72">
        <v>14</v>
      </c>
      <c r="I21" s="72">
        <v>2.4</v>
      </c>
      <c r="J21" s="72" t="s">
        <v>949</v>
      </c>
      <c r="K21" s="72">
        <v>1.6</v>
      </c>
      <c r="L21" s="72">
        <v>1.6</v>
      </c>
      <c r="M21" s="72" t="s">
        <v>949</v>
      </c>
      <c r="N21" s="72">
        <v>5.6</v>
      </c>
    </row>
    <row r="22" spans="1:14" x14ac:dyDescent="0.25">
      <c r="A22" t="s">
        <v>372</v>
      </c>
      <c r="B22" s="72">
        <v>1504</v>
      </c>
      <c r="C22" s="72">
        <v>42</v>
      </c>
      <c r="D22" s="72">
        <v>23</v>
      </c>
      <c r="E22" s="72">
        <v>78</v>
      </c>
      <c r="F22" s="72" t="s">
        <v>949</v>
      </c>
      <c r="G22" s="72" t="s">
        <v>949</v>
      </c>
      <c r="H22" s="72">
        <v>143</v>
      </c>
      <c r="I22" s="72">
        <v>2.7925531914893602</v>
      </c>
      <c r="J22" s="72">
        <v>1.52925531914893</v>
      </c>
      <c r="K22" s="72">
        <v>5.1861702127659504</v>
      </c>
      <c r="L22" s="72" t="s">
        <v>949</v>
      </c>
      <c r="M22" s="72" t="s">
        <v>949</v>
      </c>
      <c r="N22" s="72">
        <v>9.5079787234042499</v>
      </c>
    </row>
    <row r="23" spans="1:14" x14ac:dyDescent="0.25">
      <c r="A23" t="s">
        <v>373</v>
      </c>
      <c r="B23" s="72">
        <v>3884</v>
      </c>
      <c r="C23" s="72">
        <v>124</v>
      </c>
      <c r="D23" s="72">
        <v>110</v>
      </c>
      <c r="E23" s="72">
        <v>295</v>
      </c>
      <c r="F23" s="72" t="s">
        <v>949</v>
      </c>
      <c r="G23" s="72" t="s">
        <v>949</v>
      </c>
      <c r="H23" s="72">
        <v>529</v>
      </c>
      <c r="I23" s="72">
        <v>3.1925849639546802</v>
      </c>
      <c r="J23" s="72">
        <v>2.8321318228630199</v>
      </c>
      <c r="K23" s="72">
        <v>7.5952626158599301</v>
      </c>
      <c r="L23" s="72" t="s">
        <v>949</v>
      </c>
      <c r="M23" s="72" t="s">
        <v>949</v>
      </c>
      <c r="N23" s="72">
        <v>13.6199794026776</v>
      </c>
    </row>
    <row r="24" spans="1:14" x14ac:dyDescent="0.25">
      <c r="A24" t="s">
        <v>374</v>
      </c>
      <c r="B24" s="72">
        <v>199</v>
      </c>
      <c r="C24" s="72">
        <v>1</v>
      </c>
      <c r="D24" s="72">
        <v>1</v>
      </c>
      <c r="E24" s="72">
        <v>20</v>
      </c>
      <c r="F24" s="72">
        <v>2</v>
      </c>
      <c r="G24" s="72" t="s">
        <v>949</v>
      </c>
      <c r="H24" s="72">
        <v>24</v>
      </c>
      <c r="I24" s="72">
        <v>0.50251256281406997</v>
      </c>
      <c r="J24" s="72">
        <v>0.50251256281406997</v>
      </c>
      <c r="K24" s="72">
        <v>10.050251256281401</v>
      </c>
      <c r="L24" s="72">
        <v>1.0050251256281399</v>
      </c>
      <c r="M24" s="72" t="s">
        <v>949</v>
      </c>
      <c r="N24" s="72">
        <v>12.0603015075376</v>
      </c>
    </row>
    <row r="25" spans="1:14" x14ac:dyDescent="0.25">
      <c r="A25" t="s">
        <v>375</v>
      </c>
      <c r="B25" s="72">
        <v>1403</v>
      </c>
      <c r="C25" s="72">
        <v>27</v>
      </c>
      <c r="D25" s="72">
        <v>45</v>
      </c>
      <c r="E25" s="72">
        <v>46</v>
      </c>
      <c r="F25" s="72">
        <v>8</v>
      </c>
      <c r="G25" s="72" t="s">
        <v>949</v>
      </c>
      <c r="H25" s="72">
        <v>126</v>
      </c>
      <c r="I25" s="72">
        <v>1.9244476122594401</v>
      </c>
      <c r="J25" s="72">
        <v>3.2074126870990698</v>
      </c>
      <c r="K25" s="72">
        <v>3.27868852459016</v>
      </c>
      <c r="L25" s="72">
        <v>0.57020669992872397</v>
      </c>
      <c r="M25" s="72" t="s">
        <v>949</v>
      </c>
      <c r="N25" s="72">
        <v>8.9807555238774004</v>
      </c>
    </row>
    <row r="26" spans="1:14" x14ac:dyDescent="0.25">
      <c r="A26" t="s">
        <v>376</v>
      </c>
      <c r="B26" s="72">
        <v>1924</v>
      </c>
      <c r="C26" s="72">
        <v>8</v>
      </c>
      <c r="D26" s="72" t="s">
        <v>949</v>
      </c>
      <c r="E26" s="72">
        <v>283</v>
      </c>
      <c r="F26" s="72">
        <v>1</v>
      </c>
      <c r="G26" s="72" t="s">
        <v>949</v>
      </c>
      <c r="H26" s="72">
        <v>292</v>
      </c>
      <c r="I26" s="72">
        <v>0.41580041580041499</v>
      </c>
      <c r="J26" s="72" t="s">
        <v>949</v>
      </c>
      <c r="K26" s="72">
        <v>14.708939708939701</v>
      </c>
      <c r="L26" s="72">
        <v>5.1975051975051902E-2</v>
      </c>
      <c r="M26" s="72" t="s">
        <v>949</v>
      </c>
      <c r="N26" s="72">
        <v>15.176715176715099</v>
      </c>
    </row>
    <row r="27" spans="1:14" x14ac:dyDescent="0.25">
      <c r="A27" t="s">
        <v>110</v>
      </c>
      <c r="B27" s="72">
        <v>57983</v>
      </c>
      <c r="C27" s="72">
        <v>830</v>
      </c>
      <c r="D27" s="72">
        <v>605</v>
      </c>
      <c r="E27" s="72">
        <v>4755</v>
      </c>
      <c r="F27" s="72">
        <v>244</v>
      </c>
      <c r="G27" s="72" t="s">
        <v>949</v>
      </c>
      <c r="H27" s="72">
        <v>6434</v>
      </c>
      <c r="I27" s="72">
        <v>1.4314540468757999</v>
      </c>
      <c r="J27" s="72">
        <v>1.04340927513236</v>
      </c>
      <c r="K27" s="72">
        <v>8.2006795095113993</v>
      </c>
      <c r="L27" s="72">
        <v>0.42081299691288798</v>
      </c>
      <c r="M27" s="72" t="s">
        <v>949</v>
      </c>
      <c r="N27" s="72">
        <v>11.096355828432401</v>
      </c>
    </row>
    <row r="28" spans="1:14" x14ac:dyDescent="0.25">
      <c r="A28" t="s">
        <v>377</v>
      </c>
      <c r="B28" s="72">
        <v>1093</v>
      </c>
      <c r="C28" s="72">
        <v>8</v>
      </c>
      <c r="D28" s="72">
        <v>17</v>
      </c>
      <c r="E28" s="72">
        <v>89</v>
      </c>
      <c r="F28" s="72">
        <v>93</v>
      </c>
      <c r="G28" s="72" t="s">
        <v>949</v>
      </c>
      <c r="H28" s="72">
        <v>207</v>
      </c>
      <c r="I28" s="72">
        <v>0.73193046660567196</v>
      </c>
      <c r="J28" s="72">
        <v>1.55535224153705</v>
      </c>
      <c r="K28" s="72">
        <v>8.1427264409881008</v>
      </c>
      <c r="L28" s="72">
        <v>8.5086916742909402</v>
      </c>
      <c r="M28" s="72" t="s">
        <v>949</v>
      </c>
      <c r="N28" s="72">
        <v>18.938700823421701</v>
      </c>
    </row>
    <row r="29" spans="1:14" x14ac:dyDescent="0.25">
      <c r="A29" t="s">
        <v>378</v>
      </c>
      <c r="B29" s="72">
        <v>216</v>
      </c>
      <c r="C29" s="72">
        <v>1</v>
      </c>
      <c r="D29" s="72" t="s">
        <v>949</v>
      </c>
      <c r="E29" s="72">
        <v>26</v>
      </c>
      <c r="F29" s="72">
        <v>2</v>
      </c>
      <c r="G29" s="72" t="s">
        <v>949</v>
      </c>
      <c r="H29" s="72">
        <v>29</v>
      </c>
      <c r="I29" s="72">
        <v>0.46296296296296202</v>
      </c>
      <c r="J29" s="72" t="s">
        <v>949</v>
      </c>
      <c r="K29" s="72">
        <v>12.037037037037001</v>
      </c>
      <c r="L29" s="72">
        <v>0.92592592592592504</v>
      </c>
      <c r="M29" s="72" t="s">
        <v>949</v>
      </c>
      <c r="N29" s="72">
        <v>13.425925925925901</v>
      </c>
    </row>
    <row r="30" spans="1:14" x14ac:dyDescent="0.25">
      <c r="A30" t="s">
        <v>379</v>
      </c>
      <c r="B30" s="72">
        <v>1050</v>
      </c>
      <c r="C30" s="72">
        <v>35</v>
      </c>
      <c r="D30" s="72">
        <v>17</v>
      </c>
      <c r="E30" s="72">
        <v>52</v>
      </c>
      <c r="F30" s="72" t="s">
        <v>949</v>
      </c>
      <c r="G30" s="72" t="s">
        <v>949</v>
      </c>
      <c r="H30" s="72">
        <v>104</v>
      </c>
      <c r="I30" s="72">
        <v>3.3333333333333299</v>
      </c>
      <c r="J30" s="72">
        <v>1.61904761904761</v>
      </c>
      <c r="K30" s="72">
        <v>4.9523809523809499</v>
      </c>
      <c r="L30" s="72" t="s">
        <v>949</v>
      </c>
      <c r="M30" s="72" t="s">
        <v>949</v>
      </c>
      <c r="N30" s="72">
        <v>9.9047619047618998</v>
      </c>
    </row>
    <row r="31" spans="1:14" x14ac:dyDescent="0.25">
      <c r="A31" t="s">
        <v>380</v>
      </c>
      <c r="B31" s="72">
        <v>3370</v>
      </c>
      <c r="C31" s="72">
        <v>81</v>
      </c>
      <c r="D31" s="72">
        <v>98</v>
      </c>
      <c r="E31" s="72">
        <v>253</v>
      </c>
      <c r="F31" s="72">
        <v>2</v>
      </c>
      <c r="G31" s="72" t="s">
        <v>949</v>
      </c>
      <c r="H31" s="72">
        <v>434</v>
      </c>
      <c r="I31" s="72">
        <v>2.4035608308605299</v>
      </c>
      <c r="J31" s="72">
        <v>2.9080118694362</v>
      </c>
      <c r="K31" s="72">
        <v>7.5074183976261102</v>
      </c>
      <c r="L31" s="72">
        <v>5.9347181008902003E-2</v>
      </c>
      <c r="M31" s="72" t="s">
        <v>949</v>
      </c>
      <c r="N31" s="72">
        <v>12.8783382789317</v>
      </c>
    </row>
    <row r="32" spans="1:14" x14ac:dyDescent="0.25">
      <c r="A32" t="s">
        <v>381</v>
      </c>
      <c r="B32" s="72">
        <v>849</v>
      </c>
      <c r="C32" s="72">
        <v>17</v>
      </c>
      <c r="D32" s="72">
        <v>11</v>
      </c>
      <c r="E32" s="72">
        <v>30</v>
      </c>
      <c r="F32" s="72" t="s">
        <v>949</v>
      </c>
      <c r="G32" s="72" t="s">
        <v>949</v>
      </c>
      <c r="H32" s="72">
        <v>58</v>
      </c>
      <c r="I32" s="72">
        <v>2.0023557126030598</v>
      </c>
      <c r="J32" s="72">
        <v>1.29564193168433</v>
      </c>
      <c r="K32" s="72">
        <v>3.5335689045936398</v>
      </c>
      <c r="L32" s="72" t="s">
        <v>949</v>
      </c>
      <c r="M32" s="72" t="s">
        <v>949</v>
      </c>
      <c r="N32" s="72">
        <v>6.83156654888103</v>
      </c>
    </row>
    <row r="33" spans="1:14" x14ac:dyDescent="0.25">
      <c r="A33" t="s">
        <v>111</v>
      </c>
      <c r="B33" s="72">
        <v>144</v>
      </c>
      <c r="C33" s="72">
        <v>10</v>
      </c>
      <c r="D33" s="72">
        <v>4</v>
      </c>
      <c r="E33" s="72">
        <v>17</v>
      </c>
      <c r="F33" s="72">
        <v>3</v>
      </c>
      <c r="G33" s="72" t="s">
        <v>949</v>
      </c>
      <c r="H33" s="72">
        <v>34</v>
      </c>
      <c r="I33" s="72">
        <v>6.9444444444444402</v>
      </c>
      <c r="J33" s="72">
        <v>2.7777777777777701</v>
      </c>
      <c r="K33" s="72">
        <v>11.8055555555555</v>
      </c>
      <c r="L33" s="72">
        <v>2.0833333333333299</v>
      </c>
      <c r="M33" s="72" t="s">
        <v>949</v>
      </c>
      <c r="N33" s="72">
        <v>23.6111111111111</v>
      </c>
    </row>
    <row r="34" spans="1:14" x14ac:dyDescent="0.25">
      <c r="A34" t="s">
        <v>382</v>
      </c>
      <c r="B34" s="72">
        <v>1131</v>
      </c>
      <c r="C34" s="72">
        <v>13</v>
      </c>
      <c r="D34" s="72">
        <v>3</v>
      </c>
      <c r="E34" s="72">
        <v>86</v>
      </c>
      <c r="F34" s="72">
        <v>8</v>
      </c>
      <c r="G34" s="72" t="s">
        <v>949</v>
      </c>
      <c r="H34" s="72">
        <v>110</v>
      </c>
      <c r="I34" s="72">
        <v>1.14942528735632</v>
      </c>
      <c r="J34" s="72">
        <v>0.26525198938992001</v>
      </c>
      <c r="K34" s="72">
        <v>7.6038903625110503</v>
      </c>
      <c r="L34" s="72">
        <v>0.70733863837312105</v>
      </c>
      <c r="M34" s="72" t="s">
        <v>949</v>
      </c>
      <c r="N34" s="72">
        <v>9.7259062776304095</v>
      </c>
    </row>
    <row r="35" spans="1:14" x14ac:dyDescent="0.25">
      <c r="A35" t="s">
        <v>383</v>
      </c>
      <c r="B35" s="72">
        <v>2301</v>
      </c>
      <c r="C35" s="72">
        <v>5</v>
      </c>
      <c r="D35" s="72">
        <v>2</v>
      </c>
      <c r="E35" s="72">
        <v>203</v>
      </c>
      <c r="F35" s="72" t="s">
        <v>949</v>
      </c>
      <c r="G35" s="72" t="s">
        <v>949</v>
      </c>
      <c r="H35" s="72">
        <v>210</v>
      </c>
      <c r="I35" s="72">
        <v>0.21729682746631801</v>
      </c>
      <c r="J35" s="72">
        <v>8.6918730986527595E-2</v>
      </c>
      <c r="K35" s="72">
        <v>8.8222511951325497</v>
      </c>
      <c r="L35" s="72" t="s">
        <v>949</v>
      </c>
      <c r="M35" s="72" t="s">
        <v>949</v>
      </c>
      <c r="N35" s="72">
        <v>9.1264667535853903</v>
      </c>
    </row>
    <row r="36" spans="1:14" x14ac:dyDescent="0.25">
      <c r="A36" t="s">
        <v>384</v>
      </c>
      <c r="B36" s="72">
        <v>2513</v>
      </c>
      <c r="C36" s="72">
        <v>12</v>
      </c>
      <c r="D36" s="72">
        <v>5</v>
      </c>
      <c r="E36" s="72">
        <v>381</v>
      </c>
      <c r="F36" s="72" t="s">
        <v>949</v>
      </c>
      <c r="G36" s="72" t="s">
        <v>949</v>
      </c>
      <c r="H36" s="72">
        <v>398</v>
      </c>
      <c r="I36" s="72">
        <v>0.47751691205730201</v>
      </c>
      <c r="J36" s="72">
        <v>0.19896538002387501</v>
      </c>
      <c r="K36" s="72">
        <v>15.161161957819299</v>
      </c>
      <c r="L36" s="72" t="s">
        <v>949</v>
      </c>
      <c r="M36" s="72" t="s">
        <v>949</v>
      </c>
      <c r="N36" s="72">
        <v>15.837644249900499</v>
      </c>
    </row>
    <row r="37" spans="1:14" x14ac:dyDescent="0.25">
      <c r="A37" t="s">
        <v>385</v>
      </c>
      <c r="B37" s="72">
        <v>2749</v>
      </c>
      <c r="C37" s="72">
        <v>13</v>
      </c>
      <c r="D37" s="72">
        <v>4</v>
      </c>
      <c r="E37" s="72">
        <v>358</v>
      </c>
      <c r="F37" s="72">
        <v>2</v>
      </c>
      <c r="G37" s="72" t="s">
        <v>949</v>
      </c>
      <c r="H37" s="72">
        <v>377</v>
      </c>
      <c r="I37" s="72">
        <v>0.472899236085849</v>
      </c>
      <c r="J37" s="72">
        <v>0.145507457257184</v>
      </c>
      <c r="K37" s="72">
        <v>13.022917424518001</v>
      </c>
      <c r="L37" s="72">
        <v>7.2753728628592196E-2</v>
      </c>
      <c r="M37" s="72" t="s">
        <v>949</v>
      </c>
      <c r="N37" s="72">
        <v>13.7140778464896</v>
      </c>
    </row>
    <row r="38" spans="1:14" x14ac:dyDescent="0.25">
      <c r="A38" t="s">
        <v>386</v>
      </c>
      <c r="B38" s="72">
        <v>1183</v>
      </c>
      <c r="C38" s="72">
        <v>40</v>
      </c>
      <c r="D38" s="72">
        <v>36</v>
      </c>
      <c r="E38" s="72">
        <v>37</v>
      </c>
      <c r="F38" s="72">
        <v>12</v>
      </c>
      <c r="G38" s="72" t="s">
        <v>949</v>
      </c>
      <c r="H38" s="72">
        <v>125</v>
      </c>
      <c r="I38" s="72">
        <v>3.3812341504649202</v>
      </c>
      <c r="J38" s="72">
        <v>3.0431107354184199</v>
      </c>
      <c r="K38" s="72">
        <v>3.1276415891800502</v>
      </c>
      <c r="L38" s="72">
        <v>1.0143702451394701</v>
      </c>
      <c r="M38" s="72" t="s">
        <v>949</v>
      </c>
      <c r="N38" s="72">
        <v>10.566356720202799</v>
      </c>
    </row>
    <row r="39" spans="1:14" x14ac:dyDescent="0.25">
      <c r="A39" t="s">
        <v>387</v>
      </c>
      <c r="B39" s="72">
        <v>767</v>
      </c>
      <c r="C39" s="72">
        <v>4</v>
      </c>
      <c r="D39" s="72">
        <v>1</v>
      </c>
      <c r="E39" s="72">
        <v>69</v>
      </c>
      <c r="F39" s="72">
        <v>6</v>
      </c>
      <c r="G39" s="72" t="s">
        <v>949</v>
      </c>
      <c r="H39" s="72">
        <v>80</v>
      </c>
      <c r="I39" s="72">
        <v>0.52151238591916504</v>
      </c>
      <c r="J39" s="72">
        <v>0.13037809647979101</v>
      </c>
      <c r="K39" s="72">
        <v>8.9960886571056005</v>
      </c>
      <c r="L39" s="72">
        <v>0.78226857887874801</v>
      </c>
      <c r="M39" s="72" t="s">
        <v>949</v>
      </c>
      <c r="N39" s="72">
        <v>10.430247718383299</v>
      </c>
    </row>
    <row r="40" spans="1:14" x14ac:dyDescent="0.25">
      <c r="A40" t="s">
        <v>388</v>
      </c>
      <c r="B40" s="72">
        <v>5380</v>
      </c>
      <c r="C40" s="72">
        <v>29</v>
      </c>
      <c r="D40" s="72">
        <v>8</v>
      </c>
      <c r="E40" s="72">
        <v>478</v>
      </c>
      <c r="F40" s="72">
        <v>2</v>
      </c>
      <c r="G40" s="72" t="s">
        <v>949</v>
      </c>
      <c r="H40" s="72">
        <v>517</v>
      </c>
      <c r="I40" s="72">
        <v>0.53903345724907004</v>
      </c>
      <c r="J40" s="72">
        <v>0.14869888475836401</v>
      </c>
      <c r="K40" s="72">
        <v>8.8847583643122601</v>
      </c>
      <c r="L40" s="72">
        <v>3.7174721189591003E-2</v>
      </c>
      <c r="M40" s="72" t="s">
        <v>949</v>
      </c>
      <c r="N40" s="72">
        <v>9.6096654275092899</v>
      </c>
    </row>
    <row r="41" spans="1:14" x14ac:dyDescent="0.25">
      <c r="A41" t="s">
        <v>389</v>
      </c>
      <c r="B41" s="72">
        <v>614</v>
      </c>
      <c r="C41" s="72">
        <v>16</v>
      </c>
      <c r="D41" s="72">
        <v>7</v>
      </c>
      <c r="E41" s="72">
        <v>34</v>
      </c>
      <c r="F41" s="72" t="s">
        <v>949</v>
      </c>
      <c r="G41" s="72" t="s">
        <v>949</v>
      </c>
      <c r="H41" s="72">
        <v>57</v>
      </c>
      <c r="I41" s="72">
        <v>2.6058631921824098</v>
      </c>
      <c r="J41" s="72">
        <v>1.1400651465798</v>
      </c>
      <c r="K41" s="72">
        <v>5.5374592833876202</v>
      </c>
      <c r="L41" s="72" t="s">
        <v>949</v>
      </c>
      <c r="M41" s="72" t="s">
        <v>949</v>
      </c>
      <c r="N41" s="72">
        <v>9.2833876221498297</v>
      </c>
    </row>
    <row r="42" spans="1:14" x14ac:dyDescent="0.25">
      <c r="A42" t="s">
        <v>390</v>
      </c>
      <c r="B42" s="72">
        <v>1417</v>
      </c>
      <c r="C42" s="72">
        <v>20</v>
      </c>
      <c r="D42" s="72">
        <v>2</v>
      </c>
      <c r="E42" s="72">
        <v>180</v>
      </c>
      <c r="F42" s="72">
        <v>20</v>
      </c>
      <c r="G42" s="72" t="s">
        <v>949</v>
      </c>
      <c r="H42" s="72">
        <v>222</v>
      </c>
      <c r="I42" s="72">
        <v>1.41143260409315</v>
      </c>
      <c r="J42" s="72">
        <v>0.14114326040931499</v>
      </c>
      <c r="K42" s="72">
        <v>12.7028934368383</v>
      </c>
      <c r="L42" s="72">
        <v>1.41143260409315</v>
      </c>
      <c r="M42" s="72" t="s">
        <v>949</v>
      </c>
      <c r="N42" s="72">
        <v>15.666901905434001</v>
      </c>
    </row>
    <row r="43" spans="1:14" x14ac:dyDescent="0.25">
      <c r="A43" t="s">
        <v>391</v>
      </c>
      <c r="B43" s="72">
        <v>1782</v>
      </c>
      <c r="C43" s="72">
        <v>59</v>
      </c>
      <c r="D43" s="72">
        <v>57</v>
      </c>
      <c r="E43" s="72">
        <v>51</v>
      </c>
      <c r="F43" s="72">
        <v>6</v>
      </c>
      <c r="G43" s="72" t="s">
        <v>949</v>
      </c>
      <c r="H43" s="72">
        <v>173</v>
      </c>
      <c r="I43" s="72">
        <v>3.3108866442199698</v>
      </c>
      <c r="J43" s="72">
        <v>3.1986531986531901</v>
      </c>
      <c r="K43" s="72">
        <v>2.8619528619528598</v>
      </c>
      <c r="L43" s="72">
        <v>0.336700336700336</v>
      </c>
      <c r="M43" s="72" t="s">
        <v>949</v>
      </c>
      <c r="N43" s="72">
        <v>9.7081930415263695</v>
      </c>
    </row>
    <row r="44" spans="1:14" x14ac:dyDescent="0.25">
      <c r="A44" t="s">
        <v>392</v>
      </c>
      <c r="B44" s="72">
        <v>1367</v>
      </c>
      <c r="C44" s="72">
        <v>33</v>
      </c>
      <c r="D44" s="72">
        <v>16</v>
      </c>
      <c r="E44" s="72">
        <v>82</v>
      </c>
      <c r="F44" s="72" t="s">
        <v>949</v>
      </c>
      <c r="G44" s="72" t="s">
        <v>949</v>
      </c>
      <c r="H44" s="72">
        <v>131</v>
      </c>
      <c r="I44" s="72">
        <v>2.4140453547915102</v>
      </c>
      <c r="J44" s="72">
        <v>1.17044623262618</v>
      </c>
      <c r="K44" s="72">
        <v>5.9985369422092099</v>
      </c>
      <c r="L44" s="72" t="s">
        <v>949</v>
      </c>
      <c r="M44" s="72" t="s">
        <v>949</v>
      </c>
      <c r="N44" s="72">
        <v>9.58302852962691</v>
      </c>
    </row>
    <row r="45" spans="1:14" x14ac:dyDescent="0.25">
      <c r="A45" t="s">
        <v>393</v>
      </c>
      <c r="B45" s="72">
        <v>978</v>
      </c>
      <c r="C45" s="72">
        <v>18</v>
      </c>
      <c r="D45" s="72">
        <v>1</v>
      </c>
      <c r="E45" s="72">
        <v>40</v>
      </c>
      <c r="F45" s="72" t="s">
        <v>949</v>
      </c>
      <c r="G45" s="72" t="s">
        <v>949</v>
      </c>
      <c r="H45" s="72">
        <v>59</v>
      </c>
      <c r="I45" s="72">
        <v>1.8404907975460101</v>
      </c>
      <c r="J45" s="72">
        <v>0.102249488752556</v>
      </c>
      <c r="K45" s="72">
        <v>4.0899795501022496</v>
      </c>
      <c r="L45" s="72" t="s">
        <v>949</v>
      </c>
      <c r="M45" s="72" t="s">
        <v>949</v>
      </c>
      <c r="N45" s="72">
        <v>6.0327198364008101</v>
      </c>
    </row>
    <row r="46" spans="1:14" x14ac:dyDescent="0.25">
      <c r="A46" t="s">
        <v>394</v>
      </c>
      <c r="B46" s="72">
        <v>1024</v>
      </c>
      <c r="C46" s="72">
        <v>4</v>
      </c>
      <c r="D46" s="72">
        <v>4</v>
      </c>
      <c r="E46" s="72">
        <v>69</v>
      </c>
      <c r="F46" s="72">
        <v>4</v>
      </c>
      <c r="G46" s="72" t="s">
        <v>949</v>
      </c>
      <c r="H46" s="72">
        <v>81</v>
      </c>
      <c r="I46" s="72">
        <v>0.390625</v>
      </c>
      <c r="J46" s="72">
        <v>0.390625</v>
      </c>
      <c r="K46" s="72">
        <v>6.73828125</v>
      </c>
      <c r="L46" s="72">
        <v>0.390625</v>
      </c>
      <c r="M46" s="72" t="s">
        <v>949</v>
      </c>
      <c r="N46" s="72">
        <v>7.91015625</v>
      </c>
    </row>
    <row r="47" spans="1:14" x14ac:dyDescent="0.25">
      <c r="A47" t="s">
        <v>395</v>
      </c>
      <c r="B47" s="72">
        <v>814</v>
      </c>
      <c r="C47" s="72">
        <v>10</v>
      </c>
      <c r="D47" s="72">
        <v>3</v>
      </c>
      <c r="E47" s="72">
        <v>82</v>
      </c>
      <c r="F47" s="72">
        <v>1</v>
      </c>
      <c r="G47" s="72" t="s">
        <v>949</v>
      </c>
      <c r="H47" s="72">
        <v>96</v>
      </c>
      <c r="I47" s="72">
        <v>1.22850122850122</v>
      </c>
      <c r="J47" s="72">
        <v>0.36855036855036799</v>
      </c>
      <c r="K47" s="72">
        <v>10.07371007371</v>
      </c>
      <c r="L47" s="72">
        <v>0.12285012285012201</v>
      </c>
      <c r="M47" s="72" t="s">
        <v>949</v>
      </c>
      <c r="N47" s="72">
        <v>11.793611793611699</v>
      </c>
    </row>
    <row r="48" spans="1:14" x14ac:dyDescent="0.25">
      <c r="A48" t="s">
        <v>396</v>
      </c>
      <c r="B48" s="72">
        <v>1850</v>
      </c>
      <c r="C48" s="72">
        <v>44</v>
      </c>
      <c r="D48" s="72">
        <v>22</v>
      </c>
      <c r="E48" s="72">
        <v>93</v>
      </c>
      <c r="F48" s="72" t="s">
        <v>949</v>
      </c>
      <c r="G48" s="72" t="s">
        <v>949</v>
      </c>
      <c r="H48" s="72">
        <v>159</v>
      </c>
      <c r="I48" s="72">
        <v>2.3783783783783701</v>
      </c>
      <c r="J48" s="72">
        <v>1.1891891891891799</v>
      </c>
      <c r="K48" s="72">
        <v>5.0270270270270201</v>
      </c>
      <c r="L48" s="72" t="s">
        <v>949</v>
      </c>
      <c r="M48" s="72" t="s">
        <v>949</v>
      </c>
      <c r="N48" s="72">
        <v>8.5945945945945894</v>
      </c>
    </row>
    <row r="49" spans="1:14" x14ac:dyDescent="0.25">
      <c r="A49" t="s">
        <v>397</v>
      </c>
      <c r="B49" s="72">
        <v>4273</v>
      </c>
      <c r="C49" s="72">
        <v>18</v>
      </c>
      <c r="D49" s="72">
        <v>16</v>
      </c>
      <c r="E49" s="72">
        <v>408</v>
      </c>
      <c r="F49" s="72">
        <v>3</v>
      </c>
      <c r="G49" s="72" t="s">
        <v>949</v>
      </c>
      <c r="H49" s="72">
        <v>445</v>
      </c>
      <c r="I49" s="72">
        <v>0.42124970746548002</v>
      </c>
      <c r="J49" s="72">
        <v>0.37444418441375998</v>
      </c>
      <c r="K49" s="72">
        <v>9.5483267025509004</v>
      </c>
      <c r="L49" s="72">
        <v>7.0208284577580105E-2</v>
      </c>
      <c r="M49" s="72" t="s">
        <v>949</v>
      </c>
      <c r="N49" s="72">
        <v>10.4142288790077</v>
      </c>
    </row>
    <row r="50" spans="1:14" x14ac:dyDescent="0.25">
      <c r="A50" t="s">
        <v>398</v>
      </c>
      <c r="B50" s="72">
        <v>7383</v>
      </c>
      <c r="C50" s="72">
        <v>108</v>
      </c>
      <c r="D50" s="72">
        <v>27</v>
      </c>
      <c r="E50" s="72">
        <v>462</v>
      </c>
      <c r="F50" s="72">
        <v>10</v>
      </c>
      <c r="G50" s="72" t="s">
        <v>949</v>
      </c>
      <c r="H50" s="72">
        <v>607</v>
      </c>
      <c r="I50" s="72">
        <v>1.4628199918732201</v>
      </c>
      <c r="J50" s="72">
        <v>0.36570499796830502</v>
      </c>
      <c r="K50" s="72">
        <v>6.25761885412434</v>
      </c>
      <c r="L50" s="72">
        <v>0.13544629554381599</v>
      </c>
      <c r="M50" s="72" t="s">
        <v>949</v>
      </c>
      <c r="N50" s="72">
        <v>8.2215901395096793</v>
      </c>
    </row>
    <row r="51" spans="1:14" x14ac:dyDescent="0.25">
      <c r="A51" t="s">
        <v>399</v>
      </c>
      <c r="B51" s="72">
        <v>2474</v>
      </c>
      <c r="C51" s="72">
        <v>40</v>
      </c>
      <c r="D51" s="72">
        <v>43</v>
      </c>
      <c r="E51" s="72">
        <v>212</v>
      </c>
      <c r="F51" s="72">
        <v>41</v>
      </c>
      <c r="G51" s="72" t="s">
        <v>949</v>
      </c>
      <c r="H51" s="72">
        <v>336</v>
      </c>
      <c r="I51" s="72">
        <v>1.61681487469684</v>
      </c>
      <c r="J51" s="72">
        <v>1.7380759902991101</v>
      </c>
      <c r="K51" s="72">
        <v>8.5691188358932902</v>
      </c>
      <c r="L51" s="72">
        <v>1.6572352465642599</v>
      </c>
      <c r="M51" s="72" t="s">
        <v>949</v>
      </c>
      <c r="N51" s="72">
        <v>13.5812449474535</v>
      </c>
    </row>
    <row r="52" spans="1:14" x14ac:dyDescent="0.25">
      <c r="A52" t="s">
        <v>400</v>
      </c>
      <c r="B52" s="72">
        <v>846</v>
      </c>
      <c r="C52" s="72">
        <v>9</v>
      </c>
      <c r="D52" s="72">
        <v>2</v>
      </c>
      <c r="E52" s="72">
        <v>126</v>
      </c>
      <c r="F52" s="72" t="s">
        <v>949</v>
      </c>
      <c r="G52" s="72" t="s">
        <v>949</v>
      </c>
      <c r="H52" s="72">
        <v>137</v>
      </c>
      <c r="I52" s="72">
        <v>1.0638297872340401</v>
      </c>
      <c r="J52" s="72">
        <v>0.23640661938534199</v>
      </c>
      <c r="K52" s="72">
        <v>14.8936170212765</v>
      </c>
      <c r="L52" s="72" t="s">
        <v>949</v>
      </c>
      <c r="M52" s="72" t="s">
        <v>949</v>
      </c>
      <c r="N52" s="72">
        <v>16.193853427895899</v>
      </c>
    </row>
    <row r="53" spans="1:14" x14ac:dyDescent="0.25">
      <c r="A53" t="s">
        <v>401</v>
      </c>
      <c r="B53" s="72">
        <v>845</v>
      </c>
      <c r="C53" s="72">
        <v>2</v>
      </c>
      <c r="D53" s="72">
        <v>2</v>
      </c>
      <c r="E53" s="72">
        <v>85</v>
      </c>
      <c r="F53" s="72">
        <v>3</v>
      </c>
      <c r="G53" s="72" t="s">
        <v>949</v>
      </c>
      <c r="H53" s="72">
        <v>92</v>
      </c>
      <c r="I53" s="72">
        <v>0.23668639053254401</v>
      </c>
      <c r="J53" s="72">
        <v>0.23668639053254401</v>
      </c>
      <c r="K53" s="72">
        <v>10.0591715976331</v>
      </c>
      <c r="L53" s="72">
        <v>0.35502958579881599</v>
      </c>
      <c r="M53" s="72" t="s">
        <v>949</v>
      </c>
      <c r="N53" s="72">
        <v>10.887573964496999</v>
      </c>
    </row>
    <row r="54" spans="1:14" x14ac:dyDescent="0.25">
      <c r="A54" t="s">
        <v>402</v>
      </c>
      <c r="B54" s="72">
        <v>968</v>
      </c>
      <c r="C54" s="72">
        <v>7</v>
      </c>
      <c r="D54" s="72">
        <v>5</v>
      </c>
      <c r="E54" s="72">
        <v>35</v>
      </c>
      <c r="F54" s="72" t="s">
        <v>949</v>
      </c>
      <c r="G54" s="72" t="s">
        <v>949</v>
      </c>
      <c r="H54" s="72">
        <v>47</v>
      </c>
      <c r="I54" s="72">
        <v>0.72314049586776796</v>
      </c>
      <c r="J54" s="72">
        <v>0.51652892561983399</v>
      </c>
      <c r="K54" s="72">
        <v>3.6157024793388399</v>
      </c>
      <c r="L54" s="72" t="s">
        <v>949</v>
      </c>
      <c r="M54" s="72" t="s">
        <v>949</v>
      </c>
      <c r="N54" s="72">
        <v>4.85537190082644</v>
      </c>
    </row>
    <row r="55" spans="1:14" x14ac:dyDescent="0.25">
      <c r="A55" t="s">
        <v>403</v>
      </c>
      <c r="B55" s="72">
        <v>247</v>
      </c>
      <c r="C55" s="72">
        <v>2</v>
      </c>
      <c r="D55" s="72">
        <v>1</v>
      </c>
      <c r="E55" s="72">
        <v>7</v>
      </c>
      <c r="F55" s="72">
        <v>3</v>
      </c>
      <c r="G55" s="72" t="s">
        <v>949</v>
      </c>
      <c r="H55" s="72">
        <v>13</v>
      </c>
      <c r="I55" s="72">
        <v>0.80971659919028305</v>
      </c>
      <c r="J55" s="72">
        <v>0.40485829959514102</v>
      </c>
      <c r="K55" s="72">
        <v>2.8340080971659898</v>
      </c>
      <c r="L55" s="72">
        <v>1.2145748987854199</v>
      </c>
      <c r="M55" s="72" t="s">
        <v>949</v>
      </c>
      <c r="N55" s="72">
        <v>5.2631578947368398</v>
      </c>
    </row>
    <row r="56" spans="1:14" x14ac:dyDescent="0.25">
      <c r="A56" t="s">
        <v>404</v>
      </c>
      <c r="B56" s="72">
        <v>1452</v>
      </c>
      <c r="C56" s="72">
        <v>39</v>
      </c>
      <c r="D56" s="72">
        <v>12</v>
      </c>
      <c r="E56" s="72">
        <v>85</v>
      </c>
      <c r="F56" s="72" t="s">
        <v>949</v>
      </c>
      <c r="G56" s="72" t="s">
        <v>949</v>
      </c>
      <c r="H56" s="72">
        <v>136</v>
      </c>
      <c r="I56" s="72">
        <v>2.6859504132231402</v>
      </c>
      <c r="J56" s="72">
        <v>0.82644628099173501</v>
      </c>
      <c r="K56" s="72">
        <v>5.8539944903581196</v>
      </c>
      <c r="L56" s="72" t="s">
        <v>949</v>
      </c>
      <c r="M56" s="72" t="s">
        <v>949</v>
      </c>
      <c r="N56" s="72">
        <v>9.3663911845730006</v>
      </c>
    </row>
    <row r="57" spans="1:14" x14ac:dyDescent="0.25">
      <c r="A57" t="s">
        <v>405</v>
      </c>
      <c r="B57" s="72">
        <v>3984</v>
      </c>
      <c r="C57" s="72">
        <v>110</v>
      </c>
      <c r="D57" s="72">
        <v>114</v>
      </c>
      <c r="E57" s="72">
        <v>280</v>
      </c>
      <c r="F57" s="72">
        <v>2</v>
      </c>
      <c r="G57" s="72" t="s">
        <v>949</v>
      </c>
      <c r="H57" s="72">
        <v>506</v>
      </c>
      <c r="I57" s="72">
        <v>2.7610441767068199</v>
      </c>
      <c r="J57" s="72">
        <v>2.8614457831325302</v>
      </c>
      <c r="K57" s="72">
        <v>7.02811244979919</v>
      </c>
      <c r="L57" s="72">
        <v>5.0200803212851398E-2</v>
      </c>
      <c r="M57" s="72" t="s">
        <v>949</v>
      </c>
      <c r="N57" s="72">
        <v>12.700803212851399</v>
      </c>
    </row>
    <row r="58" spans="1:14" x14ac:dyDescent="0.25">
      <c r="A58" t="s">
        <v>406</v>
      </c>
      <c r="B58" s="72">
        <v>203</v>
      </c>
      <c r="C58" s="72" t="s">
        <v>949</v>
      </c>
      <c r="D58" s="72" t="s">
        <v>949</v>
      </c>
      <c r="E58" s="72">
        <v>14</v>
      </c>
      <c r="F58" s="72">
        <v>6</v>
      </c>
      <c r="G58" s="72" t="s">
        <v>949</v>
      </c>
      <c r="H58" s="72">
        <v>20</v>
      </c>
      <c r="I58" s="72" t="s">
        <v>949</v>
      </c>
      <c r="J58" s="72" t="s">
        <v>949</v>
      </c>
      <c r="K58" s="72">
        <v>6.8965517241379297</v>
      </c>
      <c r="L58" s="72">
        <v>2.95566502463054</v>
      </c>
      <c r="M58" s="72" t="s">
        <v>949</v>
      </c>
      <c r="N58" s="72">
        <v>9.8522167487684698</v>
      </c>
    </row>
    <row r="59" spans="1:14" x14ac:dyDescent="0.25">
      <c r="A59" t="s">
        <v>407</v>
      </c>
      <c r="B59" s="72">
        <v>1367</v>
      </c>
      <c r="C59" s="72">
        <v>38</v>
      </c>
      <c r="D59" s="72">
        <v>30</v>
      </c>
      <c r="E59" s="72">
        <v>43</v>
      </c>
      <c r="F59" s="72">
        <v>3</v>
      </c>
      <c r="G59" s="72" t="s">
        <v>949</v>
      </c>
      <c r="H59" s="72">
        <v>114</v>
      </c>
      <c r="I59" s="72">
        <v>2.7798098024871898</v>
      </c>
      <c r="J59" s="72">
        <v>2.1945866861740999</v>
      </c>
      <c r="K59" s="72">
        <v>3.1455742501828801</v>
      </c>
      <c r="L59" s="72">
        <v>0.21945866861741001</v>
      </c>
      <c r="M59" s="72" t="s">
        <v>949</v>
      </c>
      <c r="N59" s="72">
        <v>8.3394294074615907</v>
      </c>
    </row>
    <row r="60" spans="1:14" x14ac:dyDescent="0.25">
      <c r="A60" t="s">
        <v>408</v>
      </c>
      <c r="B60" s="72">
        <v>1914</v>
      </c>
      <c r="C60" s="72">
        <v>3</v>
      </c>
      <c r="D60" s="72">
        <v>5</v>
      </c>
      <c r="E60" s="72">
        <v>270</v>
      </c>
      <c r="F60" s="72">
        <v>4</v>
      </c>
      <c r="G60" s="72" t="s">
        <v>949</v>
      </c>
      <c r="H60" s="72">
        <v>282</v>
      </c>
      <c r="I60" s="72">
        <v>0.156739811912225</v>
      </c>
      <c r="J60" s="72">
        <v>0.261233019853709</v>
      </c>
      <c r="K60" s="72">
        <v>14.1065830721003</v>
      </c>
      <c r="L60" s="72">
        <v>0.20898641588296701</v>
      </c>
      <c r="M60" s="72" t="s">
        <v>949</v>
      </c>
      <c r="N60" s="72">
        <v>14.733542319749199</v>
      </c>
    </row>
    <row r="61" spans="1:14" x14ac:dyDescent="0.25">
      <c r="A61" t="s">
        <v>126</v>
      </c>
      <c r="B61" s="72">
        <v>58525</v>
      </c>
      <c r="C61" s="72">
        <v>858</v>
      </c>
      <c r="D61" s="72">
        <v>581</v>
      </c>
      <c r="E61" s="72">
        <v>4758</v>
      </c>
      <c r="F61" s="72">
        <v>234</v>
      </c>
      <c r="G61" s="72" t="s">
        <v>949</v>
      </c>
      <c r="H61" s="72">
        <v>6431</v>
      </c>
      <c r="I61" s="72">
        <v>1.46604015378043</v>
      </c>
      <c r="J61" s="72">
        <v>0.99273814609141398</v>
      </c>
      <c r="K61" s="72">
        <v>8.1298590346005906</v>
      </c>
      <c r="L61" s="72">
        <v>0.39982913284920901</v>
      </c>
      <c r="M61" s="72" t="s">
        <v>949</v>
      </c>
      <c r="N61" s="72">
        <v>10.988466467321601</v>
      </c>
    </row>
    <row r="62" spans="1:14" x14ac:dyDescent="0.25">
      <c r="A62" t="s">
        <v>409</v>
      </c>
      <c r="B62" s="72">
        <v>1093</v>
      </c>
      <c r="C62" s="72">
        <v>8</v>
      </c>
      <c r="D62" s="72">
        <v>10</v>
      </c>
      <c r="E62" s="72">
        <v>109</v>
      </c>
      <c r="F62" s="72">
        <v>90</v>
      </c>
      <c r="G62" s="72" t="s">
        <v>949</v>
      </c>
      <c r="H62" s="72">
        <v>217</v>
      </c>
      <c r="I62" s="72">
        <v>0.73193046660567196</v>
      </c>
      <c r="J62" s="72">
        <v>0.91491308325708998</v>
      </c>
      <c r="K62" s="72">
        <v>9.9725526075022799</v>
      </c>
      <c r="L62" s="72">
        <v>8.2342177493138102</v>
      </c>
      <c r="M62" s="72" t="s">
        <v>949</v>
      </c>
      <c r="N62" s="72">
        <v>19.853613906678799</v>
      </c>
    </row>
    <row r="63" spans="1:14" x14ac:dyDescent="0.25">
      <c r="A63" t="s">
        <v>410</v>
      </c>
      <c r="B63" s="72">
        <v>259</v>
      </c>
      <c r="C63" s="72">
        <v>4</v>
      </c>
      <c r="D63" s="72" t="s">
        <v>949</v>
      </c>
      <c r="E63" s="72">
        <v>29</v>
      </c>
      <c r="F63" s="72">
        <v>1</v>
      </c>
      <c r="G63" s="72" t="s">
        <v>949</v>
      </c>
      <c r="H63" s="72">
        <v>34</v>
      </c>
      <c r="I63" s="72">
        <v>1.54440154440154</v>
      </c>
      <c r="J63" s="72" t="s">
        <v>949</v>
      </c>
      <c r="K63" s="72">
        <v>11.196911196911101</v>
      </c>
      <c r="L63" s="72">
        <v>0.38610038610038599</v>
      </c>
      <c r="M63" s="72" t="s">
        <v>949</v>
      </c>
      <c r="N63" s="72">
        <v>13.127413127413099</v>
      </c>
    </row>
    <row r="64" spans="1:14" x14ac:dyDescent="0.25">
      <c r="A64" t="s">
        <v>411</v>
      </c>
      <c r="B64" s="72">
        <v>1054</v>
      </c>
      <c r="C64" s="72">
        <v>27</v>
      </c>
      <c r="D64" s="72">
        <v>14</v>
      </c>
      <c r="E64" s="72">
        <v>60</v>
      </c>
      <c r="F64" s="72" t="s">
        <v>949</v>
      </c>
      <c r="G64" s="72" t="s">
        <v>949</v>
      </c>
      <c r="H64" s="72">
        <v>101</v>
      </c>
      <c r="I64" s="72">
        <v>2.5616698292220099</v>
      </c>
      <c r="J64" s="72">
        <v>1.32827324478178</v>
      </c>
      <c r="K64" s="72">
        <v>5.6925996204933504</v>
      </c>
      <c r="L64" s="72" t="s">
        <v>949</v>
      </c>
      <c r="M64" s="72" t="s">
        <v>949</v>
      </c>
      <c r="N64" s="72">
        <v>9.5825426944971497</v>
      </c>
    </row>
    <row r="65" spans="1:14" x14ac:dyDescent="0.25">
      <c r="A65" t="s">
        <v>412</v>
      </c>
      <c r="B65" s="72">
        <v>3353</v>
      </c>
      <c r="C65" s="72">
        <v>88</v>
      </c>
      <c r="D65" s="72">
        <v>112</v>
      </c>
      <c r="E65" s="72">
        <v>238</v>
      </c>
      <c r="F65" s="72" t="s">
        <v>949</v>
      </c>
      <c r="G65" s="72" t="s">
        <v>949</v>
      </c>
      <c r="H65" s="72">
        <v>438</v>
      </c>
      <c r="I65" s="72">
        <v>2.62451535937966</v>
      </c>
      <c r="J65" s="72">
        <v>3.34029227557411</v>
      </c>
      <c r="K65" s="72">
        <v>7.0981210855949897</v>
      </c>
      <c r="L65" s="72" t="s">
        <v>949</v>
      </c>
      <c r="M65" s="72" t="s">
        <v>949</v>
      </c>
      <c r="N65" s="72">
        <v>13.062928720548699</v>
      </c>
    </row>
    <row r="66" spans="1:14" x14ac:dyDescent="0.25">
      <c r="A66" t="s">
        <v>413</v>
      </c>
      <c r="B66" s="72">
        <v>835</v>
      </c>
      <c r="C66" s="72">
        <v>17</v>
      </c>
      <c r="D66" s="72">
        <v>12</v>
      </c>
      <c r="E66" s="72">
        <v>42</v>
      </c>
      <c r="F66" s="72" t="s">
        <v>949</v>
      </c>
      <c r="G66" s="72" t="s">
        <v>949</v>
      </c>
      <c r="H66" s="72">
        <v>71</v>
      </c>
      <c r="I66" s="72">
        <v>2.03592814371257</v>
      </c>
      <c r="J66" s="72">
        <v>1.43712574850299</v>
      </c>
      <c r="K66" s="72">
        <v>5.0299401197604698</v>
      </c>
      <c r="L66" s="72" t="s">
        <v>949</v>
      </c>
      <c r="M66" s="72" t="s">
        <v>949</v>
      </c>
      <c r="N66" s="72">
        <v>8.5029940119760408</v>
      </c>
    </row>
    <row r="67" spans="1:14" x14ac:dyDescent="0.25">
      <c r="A67" t="s">
        <v>127</v>
      </c>
      <c r="B67" s="72">
        <v>170</v>
      </c>
      <c r="C67" s="72">
        <v>4</v>
      </c>
      <c r="D67" s="72">
        <v>5</v>
      </c>
      <c r="E67" s="72">
        <v>13</v>
      </c>
      <c r="F67" s="72">
        <v>6</v>
      </c>
      <c r="G67" s="72" t="s">
        <v>949</v>
      </c>
      <c r="H67" s="72">
        <v>28</v>
      </c>
      <c r="I67" s="72">
        <v>2.3529411764705799</v>
      </c>
      <c r="J67" s="72">
        <v>2.9411764705882302</v>
      </c>
      <c r="K67" s="72">
        <v>7.6470588235294104</v>
      </c>
      <c r="L67" s="72">
        <v>3.52941176470588</v>
      </c>
      <c r="M67" s="72" t="s">
        <v>949</v>
      </c>
      <c r="N67" s="72">
        <v>16.470588235294102</v>
      </c>
    </row>
    <row r="68" spans="1:14" x14ac:dyDescent="0.25">
      <c r="A68" t="s">
        <v>414</v>
      </c>
      <c r="B68" s="72">
        <v>1054</v>
      </c>
      <c r="C68" s="72">
        <v>9</v>
      </c>
      <c r="D68" s="72">
        <v>3</v>
      </c>
      <c r="E68" s="72">
        <v>79</v>
      </c>
      <c r="F68" s="72">
        <v>9</v>
      </c>
      <c r="G68" s="72" t="s">
        <v>949</v>
      </c>
      <c r="H68" s="72">
        <v>100</v>
      </c>
      <c r="I68" s="72">
        <v>0.85388994307400301</v>
      </c>
      <c r="J68" s="72">
        <v>0.28462998102466702</v>
      </c>
      <c r="K68" s="72">
        <v>7.4952561669829203</v>
      </c>
      <c r="L68" s="72">
        <v>0.85388994307400301</v>
      </c>
      <c r="M68" s="72" t="s">
        <v>949</v>
      </c>
      <c r="N68" s="72">
        <v>9.4876660341555894</v>
      </c>
    </row>
    <row r="69" spans="1:14" x14ac:dyDescent="0.25">
      <c r="A69" t="s">
        <v>415</v>
      </c>
      <c r="B69" s="72">
        <v>2313</v>
      </c>
      <c r="C69" s="72">
        <v>23</v>
      </c>
      <c r="D69" s="72">
        <v>2</v>
      </c>
      <c r="E69" s="72">
        <v>207</v>
      </c>
      <c r="F69" s="72" t="s">
        <v>949</v>
      </c>
      <c r="G69" s="72" t="s">
        <v>949</v>
      </c>
      <c r="H69" s="72">
        <v>232</v>
      </c>
      <c r="I69" s="72">
        <v>0.99437959360138295</v>
      </c>
      <c r="J69" s="72">
        <v>8.6467790747946305E-2</v>
      </c>
      <c r="K69" s="72">
        <v>8.9494163424124498</v>
      </c>
      <c r="L69" s="72" t="s">
        <v>949</v>
      </c>
      <c r="M69" s="72" t="s">
        <v>949</v>
      </c>
      <c r="N69" s="72">
        <v>10.030263726761699</v>
      </c>
    </row>
    <row r="70" spans="1:14" x14ac:dyDescent="0.25">
      <c r="A70" t="s">
        <v>416</v>
      </c>
      <c r="B70" s="72">
        <v>2590</v>
      </c>
      <c r="C70" s="72">
        <v>6</v>
      </c>
      <c r="D70" s="72">
        <v>1</v>
      </c>
      <c r="E70" s="72">
        <v>300</v>
      </c>
      <c r="F70" s="72" t="s">
        <v>949</v>
      </c>
      <c r="G70" s="72" t="s">
        <v>949</v>
      </c>
      <c r="H70" s="72">
        <v>307</v>
      </c>
      <c r="I70" s="72">
        <v>0.231660231660231</v>
      </c>
      <c r="J70" s="72">
        <v>3.8610038610038602E-2</v>
      </c>
      <c r="K70" s="72">
        <v>11.583011583011499</v>
      </c>
      <c r="L70" s="72" t="s">
        <v>949</v>
      </c>
      <c r="M70" s="72" t="s">
        <v>949</v>
      </c>
      <c r="N70" s="72">
        <v>11.8532818532818</v>
      </c>
    </row>
    <row r="71" spans="1:14" x14ac:dyDescent="0.25">
      <c r="A71" t="s">
        <v>417</v>
      </c>
      <c r="B71" s="72">
        <v>2810</v>
      </c>
      <c r="C71" s="72">
        <v>11</v>
      </c>
      <c r="D71" s="72">
        <v>1</v>
      </c>
      <c r="E71" s="72">
        <v>302</v>
      </c>
      <c r="F71" s="72">
        <v>8</v>
      </c>
      <c r="G71" s="72" t="s">
        <v>949</v>
      </c>
      <c r="H71" s="72">
        <v>322</v>
      </c>
      <c r="I71" s="72">
        <v>0.39145907473309599</v>
      </c>
      <c r="J71" s="72">
        <v>3.5587188612099599E-2</v>
      </c>
      <c r="K71" s="72">
        <v>10.747330960854001</v>
      </c>
      <c r="L71" s="72">
        <v>0.28469750889679701</v>
      </c>
      <c r="M71" s="72" t="s">
        <v>949</v>
      </c>
      <c r="N71" s="72">
        <v>11.459074733095999</v>
      </c>
    </row>
    <row r="72" spans="1:14" x14ac:dyDescent="0.25">
      <c r="A72" t="s">
        <v>418</v>
      </c>
      <c r="B72" s="72">
        <v>1136</v>
      </c>
      <c r="C72" s="72">
        <v>42</v>
      </c>
      <c r="D72" s="72">
        <v>24</v>
      </c>
      <c r="E72" s="72">
        <v>37</v>
      </c>
      <c r="F72" s="72">
        <v>13</v>
      </c>
      <c r="G72" s="72" t="s">
        <v>949</v>
      </c>
      <c r="H72" s="72">
        <v>116</v>
      </c>
      <c r="I72" s="72">
        <v>3.6971830985915402</v>
      </c>
      <c r="J72" s="72">
        <v>2.11267605633802</v>
      </c>
      <c r="K72" s="72">
        <v>3.2570422535211199</v>
      </c>
      <c r="L72" s="72">
        <v>1.1443661971830901</v>
      </c>
      <c r="M72" s="72" t="s">
        <v>949</v>
      </c>
      <c r="N72" s="72">
        <v>10.2112676056338</v>
      </c>
    </row>
    <row r="73" spans="1:14" x14ac:dyDescent="0.25">
      <c r="A73" t="s">
        <v>419</v>
      </c>
      <c r="B73" s="72">
        <v>769</v>
      </c>
      <c r="C73" s="72">
        <v>1</v>
      </c>
      <c r="D73" s="72" t="s">
        <v>949</v>
      </c>
      <c r="E73" s="72">
        <v>122</v>
      </c>
      <c r="F73" s="72">
        <v>2</v>
      </c>
      <c r="G73" s="72" t="s">
        <v>949</v>
      </c>
      <c r="H73" s="72">
        <v>125</v>
      </c>
      <c r="I73" s="72">
        <v>0.13003901170351101</v>
      </c>
      <c r="J73" s="72" t="s">
        <v>949</v>
      </c>
      <c r="K73" s="72">
        <v>15.8647594278283</v>
      </c>
      <c r="L73" s="72">
        <v>0.26007802340702202</v>
      </c>
      <c r="M73" s="72" t="s">
        <v>949</v>
      </c>
      <c r="N73" s="72">
        <v>16.2548764629388</v>
      </c>
    </row>
    <row r="74" spans="1:14" x14ac:dyDescent="0.25">
      <c r="A74" t="s">
        <v>420</v>
      </c>
      <c r="B74" s="72">
        <v>5586</v>
      </c>
      <c r="C74" s="72">
        <v>60</v>
      </c>
      <c r="D74" s="72">
        <v>14</v>
      </c>
      <c r="E74" s="72">
        <v>383</v>
      </c>
      <c r="F74" s="72">
        <v>4</v>
      </c>
      <c r="G74" s="72" t="s">
        <v>949</v>
      </c>
      <c r="H74" s="72">
        <v>461</v>
      </c>
      <c r="I74" s="72">
        <v>1.07411385606874</v>
      </c>
      <c r="J74" s="72">
        <v>0.25062656641603998</v>
      </c>
      <c r="K74" s="72">
        <v>6.8564267812388104</v>
      </c>
      <c r="L74" s="72">
        <v>7.1607590404582894E-2</v>
      </c>
      <c r="M74" s="72" t="s">
        <v>949</v>
      </c>
      <c r="N74" s="72">
        <v>8.2527747941281699</v>
      </c>
    </row>
    <row r="75" spans="1:14" x14ac:dyDescent="0.25">
      <c r="A75" t="s">
        <v>421</v>
      </c>
      <c r="B75" s="72">
        <v>580</v>
      </c>
      <c r="C75" s="72">
        <v>11</v>
      </c>
      <c r="D75" s="72">
        <v>11</v>
      </c>
      <c r="E75" s="72">
        <v>32</v>
      </c>
      <c r="F75" s="72" t="s">
        <v>949</v>
      </c>
      <c r="G75" s="72" t="s">
        <v>949</v>
      </c>
      <c r="H75" s="72">
        <v>54</v>
      </c>
      <c r="I75" s="72">
        <v>1.8965517241379299</v>
      </c>
      <c r="J75" s="72">
        <v>1.8965517241379299</v>
      </c>
      <c r="K75" s="72">
        <v>5.5172413793103399</v>
      </c>
      <c r="L75" s="72" t="s">
        <v>949</v>
      </c>
      <c r="M75" s="72" t="s">
        <v>949</v>
      </c>
      <c r="N75" s="72">
        <v>9.3103448275861993</v>
      </c>
    </row>
    <row r="76" spans="1:14" x14ac:dyDescent="0.25">
      <c r="A76" t="s">
        <v>422</v>
      </c>
      <c r="B76" s="72">
        <v>1481</v>
      </c>
      <c r="C76" s="72">
        <v>25</v>
      </c>
      <c r="D76" s="72">
        <v>3</v>
      </c>
      <c r="E76" s="72">
        <v>146</v>
      </c>
      <c r="F76" s="72">
        <v>22</v>
      </c>
      <c r="G76" s="72" t="s">
        <v>949</v>
      </c>
      <c r="H76" s="72">
        <v>196</v>
      </c>
      <c r="I76" s="72">
        <v>1.68804861580013</v>
      </c>
      <c r="J76" s="72">
        <v>0.20256583389601601</v>
      </c>
      <c r="K76" s="72">
        <v>9.8582039162727799</v>
      </c>
      <c r="L76" s="72">
        <v>1.4854827819041101</v>
      </c>
      <c r="M76" s="72" t="s">
        <v>949</v>
      </c>
      <c r="N76" s="72">
        <v>13.234301147872999</v>
      </c>
    </row>
    <row r="77" spans="1:14" x14ac:dyDescent="0.25">
      <c r="A77" t="s">
        <v>423</v>
      </c>
      <c r="B77" s="72">
        <v>1767</v>
      </c>
      <c r="C77" s="72">
        <v>85</v>
      </c>
      <c r="D77" s="72">
        <v>46</v>
      </c>
      <c r="E77" s="72">
        <v>49</v>
      </c>
      <c r="F77" s="72">
        <v>7</v>
      </c>
      <c r="G77" s="72" t="s">
        <v>949</v>
      </c>
      <c r="H77" s="72">
        <v>187</v>
      </c>
      <c r="I77" s="72">
        <v>4.8104131295981896</v>
      </c>
      <c r="J77" s="72">
        <v>2.60328239954725</v>
      </c>
      <c r="K77" s="72">
        <v>2.7730616864742501</v>
      </c>
      <c r="L77" s="72">
        <v>0.39615166949632102</v>
      </c>
      <c r="M77" s="72" t="s">
        <v>949</v>
      </c>
      <c r="N77" s="72">
        <v>10.582908885116</v>
      </c>
    </row>
    <row r="78" spans="1:14" x14ac:dyDescent="0.25">
      <c r="A78" t="s">
        <v>424</v>
      </c>
      <c r="B78" s="72">
        <v>1332</v>
      </c>
      <c r="C78" s="72">
        <v>43</v>
      </c>
      <c r="D78" s="72">
        <v>15</v>
      </c>
      <c r="E78" s="72">
        <v>80</v>
      </c>
      <c r="F78" s="72">
        <v>1</v>
      </c>
      <c r="G78" s="72" t="s">
        <v>949</v>
      </c>
      <c r="H78" s="72">
        <v>139</v>
      </c>
      <c r="I78" s="72">
        <v>3.22822822822822</v>
      </c>
      <c r="J78" s="72">
        <v>1.12612612612612</v>
      </c>
      <c r="K78" s="72">
        <v>6.0060060060060003</v>
      </c>
      <c r="L78" s="72">
        <v>7.5075075075075007E-2</v>
      </c>
      <c r="M78" s="72" t="s">
        <v>949</v>
      </c>
      <c r="N78" s="72">
        <v>10.4354354354354</v>
      </c>
    </row>
    <row r="79" spans="1:14" x14ac:dyDescent="0.25">
      <c r="A79" t="s">
        <v>425</v>
      </c>
      <c r="B79" s="72">
        <v>933</v>
      </c>
      <c r="C79" s="72">
        <v>13</v>
      </c>
      <c r="D79" s="72">
        <v>2</v>
      </c>
      <c r="E79" s="72">
        <v>38</v>
      </c>
      <c r="F79" s="72" t="s">
        <v>949</v>
      </c>
      <c r="G79" s="72" t="s">
        <v>949</v>
      </c>
      <c r="H79" s="72">
        <v>53</v>
      </c>
      <c r="I79" s="72">
        <v>1.3933547695605499</v>
      </c>
      <c r="J79" s="72">
        <v>0.214362272240085</v>
      </c>
      <c r="K79" s="72">
        <v>4.0728831725616201</v>
      </c>
      <c r="L79" s="72" t="s">
        <v>949</v>
      </c>
      <c r="M79" s="72" t="s">
        <v>949</v>
      </c>
      <c r="N79" s="72">
        <v>5.6806002143622703</v>
      </c>
    </row>
    <row r="80" spans="1:14" x14ac:dyDescent="0.25">
      <c r="A80" t="s">
        <v>426</v>
      </c>
      <c r="B80" s="72">
        <v>795</v>
      </c>
      <c r="C80" s="72">
        <v>9</v>
      </c>
      <c r="D80" s="72">
        <v>1</v>
      </c>
      <c r="E80" s="72">
        <v>88</v>
      </c>
      <c r="F80" s="72">
        <v>4</v>
      </c>
      <c r="G80" s="72" t="s">
        <v>949</v>
      </c>
      <c r="H80" s="72">
        <v>102</v>
      </c>
      <c r="I80" s="72">
        <v>1.1320754716981101</v>
      </c>
      <c r="J80" s="72">
        <v>0.125786163522012</v>
      </c>
      <c r="K80" s="72">
        <v>11.069182389937099</v>
      </c>
      <c r="L80" s="72">
        <v>0.50314465408804998</v>
      </c>
      <c r="M80" s="72" t="s">
        <v>949</v>
      </c>
      <c r="N80" s="72">
        <v>12.8301886792452</v>
      </c>
    </row>
    <row r="81" spans="1:14" x14ac:dyDescent="0.25">
      <c r="A81" t="s">
        <v>427</v>
      </c>
      <c r="B81" s="72">
        <v>799</v>
      </c>
      <c r="C81" s="72">
        <v>1</v>
      </c>
      <c r="D81" s="72" t="s">
        <v>949</v>
      </c>
      <c r="E81" s="72">
        <v>96</v>
      </c>
      <c r="F81" s="72" t="s">
        <v>949</v>
      </c>
      <c r="G81" s="72" t="s">
        <v>949</v>
      </c>
      <c r="H81" s="72">
        <v>97</v>
      </c>
      <c r="I81" s="72">
        <v>0.12515644555694599</v>
      </c>
      <c r="J81" s="72" t="s">
        <v>949</v>
      </c>
      <c r="K81" s="72">
        <v>12.015018773466799</v>
      </c>
      <c r="L81" s="72" t="s">
        <v>949</v>
      </c>
      <c r="M81" s="72" t="s">
        <v>949</v>
      </c>
      <c r="N81" s="72">
        <v>12.1401752190237</v>
      </c>
    </row>
    <row r="82" spans="1:14" x14ac:dyDescent="0.25">
      <c r="A82" t="s">
        <v>428</v>
      </c>
      <c r="B82" s="72">
        <v>1857</v>
      </c>
      <c r="C82" s="72">
        <v>47</v>
      </c>
      <c r="D82" s="72">
        <v>20</v>
      </c>
      <c r="E82" s="72">
        <v>89</v>
      </c>
      <c r="F82" s="72">
        <v>1</v>
      </c>
      <c r="G82" s="72" t="s">
        <v>949</v>
      </c>
      <c r="H82" s="72">
        <v>157</v>
      </c>
      <c r="I82" s="72">
        <v>2.5309639203015601</v>
      </c>
      <c r="J82" s="72">
        <v>1.07700592353257</v>
      </c>
      <c r="K82" s="72">
        <v>4.7926763597199704</v>
      </c>
      <c r="L82" s="72">
        <v>5.3850296176628898E-2</v>
      </c>
      <c r="M82" s="72" t="s">
        <v>949</v>
      </c>
      <c r="N82" s="72">
        <v>8.4544964997307392</v>
      </c>
    </row>
    <row r="83" spans="1:14" x14ac:dyDescent="0.25">
      <c r="A83" t="s">
        <v>429</v>
      </c>
      <c r="B83" s="72">
        <v>4185</v>
      </c>
      <c r="C83" s="72">
        <v>23</v>
      </c>
      <c r="D83" s="72">
        <v>14</v>
      </c>
      <c r="E83" s="72">
        <v>420</v>
      </c>
      <c r="F83" s="72">
        <v>2</v>
      </c>
      <c r="G83" s="72" t="s">
        <v>949</v>
      </c>
      <c r="H83" s="72">
        <v>459</v>
      </c>
      <c r="I83" s="72">
        <v>0.54958183990442</v>
      </c>
      <c r="J83" s="72">
        <v>0.33452807646355998</v>
      </c>
      <c r="K83" s="72">
        <v>10.0358422939068</v>
      </c>
      <c r="L83" s="72">
        <v>4.7789725209080001E-2</v>
      </c>
      <c r="M83" s="72" t="s">
        <v>949</v>
      </c>
      <c r="N83" s="72">
        <v>10.967741935483801</v>
      </c>
    </row>
    <row r="84" spans="1:14" x14ac:dyDescent="0.25">
      <c r="A84" t="s">
        <v>430</v>
      </c>
      <c r="B84" s="72">
        <v>7637</v>
      </c>
      <c r="C84" s="72">
        <v>97</v>
      </c>
      <c r="D84" s="72">
        <v>29</v>
      </c>
      <c r="E84" s="72">
        <v>412</v>
      </c>
      <c r="F84" s="72">
        <v>1</v>
      </c>
      <c r="G84" s="72" t="s">
        <v>949</v>
      </c>
      <c r="H84" s="72">
        <v>539</v>
      </c>
      <c r="I84" s="72">
        <v>1.27013225088385</v>
      </c>
      <c r="J84" s="72">
        <v>0.37973026057352299</v>
      </c>
      <c r="K84" s="72">
        <v>5.3947885295273004</v>
      </c>
      <c r="L84" s="72">
        <v>1.30941469163284E-2</v>
      </c>
      <c r="M84" s="72" t="s">
        <v>949</v>
      </c>
      <c r="N84" s="72">
        <v>7.0577451879010003</v>
      </c>
    </row>
    <row r="85" spans="1:14" x14ac:dyDescent="0.25">
      <c r="A85" t="s">
        <v>431</v>
      </c>
      <c r="B85" s="72">
        <v>2302</v>
      </c>
      <c r="C85" s="72">
        <v>28</v>
      </c>
      <c r="D85" s="72">
        <v>62</v>
      </c>
      <c r="E85" s="72">
        <v>211</v>
      </c>
      <c r="F85" s="72">
        <v>32</v>
      </c>
      <c r="G85" s="72" t="s">
        <v>949</v>
      </c>
      <c r="H85" s="72">
        <v>333</v>
      </c>
      <c r="I85" s="72">
        <v>1.21633362293657</v>
      </c>
      <c r="J85" s="72">
        <v>2.6933101650738398</v>
      </c>
      <c r="K85" s="72">
        <v>9.1659426585577695</v>
      </c>
      <c r="L85" s="72">
        <v>1.39009556907037</v>
      </c>
      <c r="M85" s="72" t="s">
        <v>949</v>
      </c>
      <c r="N85" s="72">
        <v>14.4656820156385</v>
      </c>
    </row>
    <row r="86" spans="1:14" x14ac:dyDescent="0.25">
      <c r="A86" t="s">
        <v>432</v>
      </c>
      <c r="B86" s="72">
        <v>822</v>
      </c>
      <c r="C86" s="72">
        <v>4</v>
      </c>
      <c r="D86" s="72" t="s">
        <v>949</v>
      </c>
      <c r="E86" s="72">
        <v>168</v>
      </c>
      <c r="F86" s="72" t="s">
        <v>949</v>
      </c>
      <c r="G86" s="72" t="s">
        <v>949</v>
      </c>
      <c r="H86" s="72">
        <v>172</v>
      </c>
      <c r="I86" s="72">
        <v>0.48661800486618001</v>
      </c>
      <c r="J86" s="72" t="s">
        <v>949</v>
      </c>
      <c r="K86" s="72">
        <v>20.4379562043795</v>
      </c>
      <c r="L86" s="72" t="s">
        <v>949</v>
      </c>
      <c r="M86" s="72" t="s">
        <v>949</v>
      </c>
      <c r="N86" s="72">
        <v>20.924574209245701</v>
      </c>
    </row>
    <row r="87" spans="1:14" x14ac:dyDescent="0.25">
      <c r="A87" t="s">
        <v>433</v>
      </c>
      <c r="B87" s="72">
        <v>858</v>
      </c>
      <c r="C87" s="72">
        <v>11</v>
      </c>
      <c r="D87" s="72">
        <v>2</v>
      </c>
      <c r="E87" s="72">
        <v>82</v>
      </c>
      <c r="F87" s="72">
        <v>3</v>
      </c>
      <c r="G87" s="72" t="s">
        <v>949</v>
      </c>
      <c r="H87" s="72">
        <v>98</v>
      </c>
      <c r="I87" s="72">
        <v>1.2820512820512799</v>
      </c>
      <c r="J87" s="72">
        <v>0.23310023310023301</v>
      </c>
      <c r="K87" s="72">
        <v>9.5571095571095501</v>
      </c>
      <c r="L87" s="72">
        <v>0.34965034965034902</v>
      </c>
      <c r="M87" s="72" t="s">
        <v>949</v>
      </c>
      <c r="N87" s="72">
        <v>11.4219114219114</v>
      </c>
    </row>
    <row r="88" spans="1:14" x14ac:dyDescent="0.25">
      <c r="A88" t="s">
        <v>434</v>
      </c>
      <c r="B88" s="72">
        <v>935</v>
      </c>
      <c r="C88" s="72">
        <v>4</v>
      </c>
      <c r="D88" s="72">
        <v>2</v>
      </c>
      <c r="E88" s="72">
        <v>31</v>
      </c>
      <c r="F88" s="72">
        <v>1</v>
      </c>
      <c r="G88" s="72" t="s">
        <v>949</v>
      </c>
      <c r="H88" s="72">
        <v>38</v>
      </c>
      <c r="I88" s="72">
        <v>0.42780748663101598</v>
      </c>
      <c r="J88" s="72">
        <v>0.21390374331550799</v>
      </c>
      <c r="K88" s="72">
        <v>3.3155080213903698</v>
      </c>
      <c r="L88" s="72">
        <v>0.10695187165775399</v>
      </c>
      <c r="M88" s="72" t="s">
        <v>949</v>
      </c>
      <c r="N88" s="72">
        <v>4.06417112299465</v>
      </c>
    </row>
    <row r="89" spans="1:14" x14ac:dyDescent="0.25">
      <c r="A89" t="s">
        <v>435</v>
      </c>
      <c r="B89" s="72">
        <v>222</v>
      </c>
      <c r="C89" s="72">
        <v>1</v>
      </c>
      <c r="D89" s="72" t="s">
        <v>949</v>
      </c>
      <c r="E89" s="72">
        <v>12</v>
      </c>
      <c r="F89" s="72">
        <v>1</v>
      </c>
      <c r="G89" s="72" t="s">
        <v>949</v>
      </c>
      <c r="H89" s="72">
        <v>14</v>
      </c>
      <c r="I89" s="72">
        <v>0.45045045045045001</v>
      </c>
      <c r="J89" s="72" t="s">
        <v>949</v>
      </c>
      <c r="K89" s="72">
        <v>5.4054054054053999</v>
      </c>
      <c r="L89" s="72">
        <v>0.45045045045045001</v>
      </c>
      <c r="M89" s="72" t="s">
        <v>949</v>
      </c>
      <c r="N89" s="72">
        <v>6.3063063063062996</v>
      </c>
    </row>
    <row r="90" spans="1:14" x14ac:dyDescent="0.25">
      <c r="A90" t="s">
        <v>436</v>
      </c>
      <c r="B90" s="72">
        <v>1446</v>
      </c>
      <c r="C90" s="72">
        <v>47</v>
      </c>
      <c r="D90" s="72">
        <v>25</v>
      </c>
      <c r="E90" s="72">
        <v>94</v>
      </c>
      <c r="F90" s="72">
        <v>2</v>
      </c>
      <c r="G90" s="72" t="s">
        <v>949</v>
      </c>
      <c r="H90" s="72">
        <v>168</v>
      </c>
      <c r="I90" s="72">
        <v>3.2503457814661099</v>
      </c>
      <c r="J90" s="72">
        <v>1.7289073305670799</v>
      </c>
      <c r="K90" s="72">
        <v>6.5006915629322197</v>
      </c>
      <c r="L90" s="72">
        <v>0.13831258644536601</v>
      </c>
      <c r="M90" s="72" t="s">
        <v>949</v>
      </c>
      <c r="N90" s="72">
        <v>11.618257261410699</v>
      </c>
    </row>
    <row r="91" spans="1:14" x14ac:dyDescent="0.25">
      <c r="A91" t="s">
        <v>437</v>
      </c>
      <c r="B91" s="72">
        <v>3906</v>
      </c>
      <c r="C91" s="72">
        <v>111</v>
      </c>
      <c r="D91" s="72">
        <v>113</v>
      </c>
      <c r="E91" s="72">
        <v>306</v>
      </c>
      <c r="F91" s="72" t="s">
        <v>949</v>
      </c>
      <c r="G91" s="72" t="s">
        <v>949</v>
      </c>
      <c r="H91" s="72">
        <v>530</v>
      </c>
      <c r="I91" s="72">
        <v>2.8417818740399299</v>
      </c>
      <c r="J91" s="72">
        <v>2.8929851510496598</v>
      </c>
      <c r="K91" s="72">
        <v>7.8341013824884698</v>
      </c>
      <c r="L91" s="72" t="s">
        <v>949</v>
      </c>
      <c r="M91" s="72" t="s">
        <v>949</v>
      </c>
      <c r="N91" s="72">
        <v>13.568868407578</v>
      </c>
    </row>
    <row r="92" spans="1:14" x14ac:dyDescent="0.25">
      <c r="A92" t="s">
        <v>438</v>
      </c>
      <c r="B92" s="72">
        <v>190</v>
      </c>
      <c r="C92" s="72">
        <v>1</v>
      </c>
      <c r="D92" s="72" t="s">
        <v>949</v>
      </c>
      <c r="E92" s="72">
        <v>21</v>
      </c>
      <c r="F92" s="72">
        <v>12</v>
      </c>
      <c r="G92" s="72" t="s">
        <v>949</v>
      </c>
      <c r="H92" s="72">
        <v>34</v>
      </c>
      <c r="I92" s="72">
        <v>0.52631578947368396</v>
      </c>
      <c r="J92" s="72" t="s">
        <v>949</v>
      </c>
      <c r="K92" s="72">
        <v>11.052631578947301</v>
      </c>
      <c r="L92" s="72">
        <v>6.3157894736842097</v>
      </c>
      <c r="M92" s="72" t="s">
        <v>949</v>
      </c>
      <c r="N92" s="72">
        <v>17.8947368421052</v>
      </c>
    </row>
    <row r="93" spans="1:14" x14ac:dyDescent="0.25">
      <c r="A93" t="s">
        <v>439</v>
      </c>
      <c r="B93" s="72">
        <v>1448</v>
      </c>
      <c r="C93" s="72">
        <v>56</v>
      </c>
      <c r="D93" s="72">
        <v>30</v>
      </c>
      <c r="E93" s="72">
        <v>33</v>
      </c>
      <c r="F93" s="72">
        <v>6</v>
      </c>
      <c r="G93" s="72" t="s">
        <v>949</v>
      </c>
      <c r="H93" s="72">
        <v>125</v>
      </c>
      <c r="I93" s="72">
        <v>3.8674033149171199</v>
      </c>
      <c r="J93" s="72">
        <v>2.0718232044198799</v>
      </c>
      <c r="K93" s="72">
        <v>2.2790055248618701</v>
      </c>
      <c r="L93" s="72">
        <v>0.41436464088397701</v>
      </c>
      <c r="M93" s="72" t="s">
        <v>949</v>
      </c>
      <c r="N93" s="72">
        <v>8.6325966850828699</v>
      </c>
    </row>
    <row r="94" spans="1:14" x14ac:dyDescent="0.25">
      <c r="A94" t="s">
        <v>440</v>
      </c>
      <c r="B94" s="72">
        <v>1871</v>
      </c>
      <c r="C94" s="72">
        <v>5</v>
      </c>
      <c r="D94" s="72">
        <v>1</v>
      </c>
      <c r="E94" s="72">
        <v>298</v>
      </c>
      <c r="F94" s="72" t="s">
        <v>949</v>
      </c>
      <c r="G94" s="72" t="s">
        <v>949</v>
      </c>
      <c r="H94" s="72">
        <v>304</v>
      </c>
      <c r="I94" s="72">
        <v>0.26723677177979599</v>
      </c>
      <c r="J94" s="72">
        <v>5.3447354355959299E-2</v>
      </c>
      <c r="K94" s="72">
        <v>15.9273115980758</v>
      </c>
      <c r="L94" s="72" t="s">
        <v>949</v>
      </c>
      <c r="M94" s="72" t="s">
        <v>949</v>
      </c>
      <c r="N94" s="72">
        <v>16.247995724211599</v>
      </c>
    </row>
    <row r="95" spans="1:14" x14ac:dyDescent="0.25">
      <c r="A95" t="s">
        <v>142</v>
      </c>
      <c r="B95" s="72">
        <v>58066</v>
      </c>
      <c r="C95" s="72">
        <v>910</v>
      </c>
      <c r="D95" s="72">
        <v>538</v>
      </c>
      <c r="E95" s="72">
        <v>4596</v>
      </c>
      <c r="F95" s="72">
        <v>218</v>
      </c>
      <c r="G95" s="72" t="s">
        <v>949</v>
      </c>
      <c r="H95" s="72">
        <v>6262</v>
      </c>
      <c r="I95" s="72">
        <v>1.5671821720111501</v>
      </c>
      <c r="J95" s="72">
        <v>0.92653187751868504</v>
      </c>
      <c r="K95" s="72">
        <v>7.9151310577618501</v>
      </c>
      <c r="L95" s="72">
        <v>0.37543484999827698</v>
      </c>
      <c r="M95" s="72" t="s">
        <v>949</v>
      </c>
      <c r="N95" s="72">
        <v>10.7842799572899</v>
      </c>
    </row>
    <row r="96" spans="1:14" x14ac:dyDescent="0.25">
      <c r="A96" t="s">
        <v>441</v>
      </c>
      <c r="B96" s="72">
        <v>1077</v>
      </c>
      <c r="C96" s="72">
        <v>10</v>
      </c>
      <c r="D96" s="72">
        <v>8</v>
      </c>
      <c r="E96" s="72">
        <v>106</v>
      </c>
      <c r="F96" s="72">
        <v>88</v>
      </c>
      <c r="G96" s="72" t="s">
        <v>949</v>
      </c>
      <c r="H96" s="72">
        <v>212</v>
      </c>
      <c r="I96" s="72">
        <v>0.92850510677808695</v>
      </c>
      <c r="J96" s="72">
        <v>0.74280408542246901</v>
      </c>
      <c r="K96" s="72">
        <v>9.8421541318477193</v>
      </c>
      <c r="L96" s="72">
        <v>8.1708449396471607</v>
      </c>
      <c r="M96" s="72" t="s">
        <v>949</v>
      </c>
      <c r="N96" s="72">
        <v>19.684308263695399</v>
      </c>
    </row>
    <row r="97" spans="1:14" x14ac:dyDescent="0.25">
      <c r="A97" t="s">
        <v>442</v>
      </c>
      <c r="B97" s="72">
        <v>287</v>
      </c>
      <c r="C97" s="72" t="s">
        <v>949</v>
      </c>
      <c r="D97" s="72" t="s">
        <v>949</v>
      </c>
      <c r="E97" s="72">
        <v>24</v>
      </c>
      <c r="F97" s="72">
        <v>3</v>
      </c>
      <c r="G97" s="72" t="s">
        <v>949</v>
      </c>
      <c r="H97" s="72">
        <v>27</v>
      </c>
      <c r="I97" s="72" t="s">
        <v>949</v>
      </c>
      <c r="J97" s="72" t="s">
        <v>949</v>
      </c>
      <c r="K97" s="72">
        <v>8.3623693379790893</v>
      </c>
      <c r="L97" s="72">
        <v>1.0452961672473799</v>
      </c>
      <c r="M97" s="72" t="s">
        <v>949</v>
      </c>
      <c r="N97" s="72">
        <v>9.4076655052264808</v>
      </c>
    </row>
    <row r="98" spans="1:14" x14ac:dyDescent="0.25">
      <c r="A98" t="s">
        <v>443</v>
      </c>
      <c r="B98" s="72">
        <v>990</v>
      </c>
      <c r="C98" s="72">
        <v>26</v>
      </c>
      <c r="D98" s="72">
        <v>11</v>
      </c>
      <c r="E98" s="72">
        <v>47</v>
      </c>
      <c r="F98" s="72" t="s">
        <v>949</v>
      </c>
      <c r="G98" s="72" t="s">
        <v>949</v>
      </c>
      <c r="H98" s="72">
        <v>84</v>
      </c>
      <c r="I98" s="72">
        <v>2.6262626262626201</v>
      </c>
      <c r="J98" s="72">
        <v>1.1111111111111101</v>
      </c>
      <c r="K98" s="72">
        <v>4.7474747474747403</v>
      </c>
      <c r="L98" s="72" t="s">
        <v>949</v>
      </c>
      <c r="M98" s="72" t="s">
        <v>949</v>
      </c>
      <c r="N98" s="72">
        <v>8.4848484848484809</v>
      </c>
    </row>
    <row r="99" spans="1:14" x14ac:dyDescent="0.25">
      <c r="A99" t="s">
        <v>444</v>
      </c>
      <c r="B99" s="72">
        <v>3236</v>
      </c>
      <c r="C99" s="72">
        <v>96</v>
      </c>
      <c r="D99" s="72">
        <v>87</v>
      </c>
      <c r="E99" s="72">
        <v>255</v>
      </c>
      <c r="F99" s="72">
        <v>1</v>
      </c>
      <c r="G99" s="72" t="s">
        <v>949</v>
      </c>
      <c r="H99" s="72">
        <v>439</v>
      </c>
      <c r="I99" s="72">
        <v>2.9666254635352201</v>
      </c>
      <c r="J99" s="72">
        <v>2.6885043263288</v>
      </c>
      <c r="K99" s="72">
        <v>7.8800988875154498</v>
      </c>
      <c r="L99" s="72">
        <v>3.09023485784919E-2</v>
      </c>
      <c r="M99" s="72" t="s">
        <v>949</v>
      </c>
      <c r="N99" s="72">
        <v>13.566131025957899</v>
      </c>
    </row>
    <row r="100" spans="1:14" x14ac:dyDescent="0.25">
      <c r="A100" t="s">
        <v>445</v>
      </c>
      <c r="B100" s="72">
        <v>890</v>
      </c>
      <c r="C100" s="72">
        <v>13</v>
      </c>
      <c r="D100" s="72">
        <v>10</v>
      </c>
      <c r="E100" s="72">
        <v>41</v>
      </c>
      <c r="F100" s="72" t="s">
        <v>949</v>
      </c>
      <c r="G100" s="72" t="s">
        <v>949</v>
      </c>
      <c r="H100" s="72">
        <v>64</v>
      </c>
      <c r="I100" s="72">
        <v>1.4606741573033699</v>
      </c>
      <c r="J100" s="72">
        <v>1.1235955056179701</v>
      </c>
      <c r="K100" s="72">
        <v>4.6067415730337</v>
      </c>
      <c r="L100" s="72" t="s">
        <v>949</v>
      </c>
      <c r="M100" s="72" t="s">
        <v>949</v>
      </c>
      <c r="N100" s="72">
        <v>7.1910112359550498</v>
      </c>
    </row>
    <row r="101" spans="1:14" x14ac:dyDescent="0.25">
      <c r="A101" t="s">
        <v>143</v>
      </c>
      <c r="B101" s="72">
        <v>242</v>
      </c>
      <c r="C101" s="72">
        <v>3</v>
      </c>
      <c r="D101" s="72">
        <v>2</v>
      </c>
      <c r="E101" s="72">
        <v>15</v>
      </c>
      <c r="F101" s="72">
        <v>3</v>
      </c>
      <c r="G101" s="72" t="s">
        <v>949</v>
      </c>
      <c r="H101" s="72">
        <v>23</v>
      </c>
      <c r="I101" s="72">
        <v>1.2396694214876001</v>
      </c>
      <c r="J101" s="72">
        <v>0.82644628099173501</v>
      </c>
      <c r="K101" s="72">
        <v>6.1983471074380097</v>
      </c>
      <c r="L101" s="72">
        <v>1.2396694214876001</v>
      </c>
      <c r="M101" s="72" t="s">
        <v>949</v>
      </c>
      <c r="N101" s="72">
        <v>9.5041322314049594</v>
      </c>
    </row>
    <row r="102" spans="1:14" x14ac:dyDescent="0.25">
      <c r="A102" t="s">
        <v>446</v>
      </c>
      <c r="B102" s="72">
        <v>1054</v>
      </c>
      <c r="C102" s="72">
        <v>7</v>
      </c>
      <c r="D102" s="72">
        <v>1</v>
      </c>
      <c r="E102" s="72">
        <v>111</v>
      </c>
      <c r="F102" s="72">
        <v>1</v>
      </c>
      <c r="G102" s="72" t="s">
        <v>949</v>
      </c>
      <c r="H102" s="72">
        <v>120</v>
      </c>
      <c r="I102" s="72">
        <v>0.664136622390891</v>
      </c>
      <c r="J102" s="72">
        <v>9.4876660341555896E-2</v>
      </c>
      <c r="K102" s="72">
        <v>10.531309297912699</v>
      </c>
      <c r="L102" s="72">
        <v>9.4876660341555896E-2</v>
      </c>
      <c r="M102" s="72" t="s">
        <v>949</v>
      </c>
      <c r="N102" s="72">
        <v>11.385199240986701</v>
      </c>
    </row>
    <row r="103" spans="1:14" x14ac:dyDescent="0.25">
      <c r="A103" t="s">
        <v>447</v>
      </c>
      <c r="B103" s="72">
        <v>2033</v>
      </c>
      <c r="C103" s="72">
        <v>13</v>
      </c>
      <c r="D103" s="72">
        <v>3</v>
      </c>
      <c r="E103" s="72">
        <v>147</v>
      </c>
      <c r="F103" s="72" t="s">
        <v>949</v>
      </c>
      <c r="G103" s="72" t="s">
        <v>949</v>
      </c>
      <c r="H103" s="72">
        <v>163</v>
      </c>
      <c r="I103" s="72">
        <v>0.63944909001475603</v>
      </c>
      <c r="J103" s="72">
        <v>0.14756517461878901</v>
      </c>
      <c r="K103" s="72">
        <v>7.2306935563207002</v>
      </c>
      <c r="L103" s="72" t="s">
        <v>949</v>
      </c>
      <c r="M103" s="72" t="s">
        <v>949</v>
      </c>
      <c r="N103" s="72">
        <v>8.0177078209542501</v>
      </c>
    </row>
    <row r="104" spans="1:14" x14ac:dyDescent="0.25">
      <c r="A104" t="s">
        <v>448</v>
      </c>
      <c r="B104" s="72">
        <v>2668</v>
      </c>
      <c r="C104" s="72">
        <v>52</v>
      </c>
      <c r="D104" s="72">
        <v>17</v>
      </c>
      <c r="E104" s="72">
        <v>244</v>
      </c>
      <c r="F104" s="72" t="s">
        <v>949</v>
      </c>
      <c r="G104" s="72" t="s">
        <v>949</v>
      </c>
      <c r="H104" s="72">
        <v>313</v>
      </c>
      <c r="I104" s="72">
        <v>1.9490254872563699</v>
      </c>
      <c r="J104" s="72">
        <v>0.63718140929535205</v>
      </c>
      <c r="K104" s="72">
        <v>9.1454272863568207</v>
      </c>
      <c r="L104" s="72" t="s">
        <v>949</v>
      </c>
      <c r="M104" s="72" t="s">
        <v>949</v>
      </c>
      <c r="N104" s="72">
        <v>11.7316341829085</v>
      </c>
    </row>
    <row r="105" spans="1:14" x14ac:dyDescent="0.25">
      <c r="A105" t="s">
        <v>449</v>
      </c>
      <c r="B105" s="72">
        <v>2574</v>
      </c>
      <c r="C105" s="72">
        <v>63</v>
      </c>
      <c r="D105" s="72">
        <v>8</v>
      </c>
      <c r="E105" s="72">
        <v>191</v>
      </c>
      <c r="F105" s="72">
        <v>12</v>
      </c>
      <c r="G105" s="72" t="s">
        <v>949</v>
      </c>
      <c r="H105" s="72">
        <v>274</v>
      </c>
      <c r="I105" s="72">
        <v>2.4475524475524399</v>
      </c>
      <c r="J105" s="72">
        <v>0.31080031080031001</v>
      </c>
      <c r="K105" s="72">
        <v>7.4203574203574201</v>
      </c>
      <c r="L105" s="72">
        <v>0.46620046620046601</v>
      </c>
      <c r="M105" s="72" t="s">
        <v>949</v>
      </c>
      <c r="N105" s="72">
        <v>10.644910644910601</v>
      </c>
    </row>
    <row r="106" spans="1:14" x14ac:dyDescent="0.25">
      <c r="A106" t="s">
        <v>450</v>
      </c>
      <c r="B106" s="72">
        <v>1114</v>
      </c>
      <c r="C106" s="72">
        <v>44</v>
      </c>
      <c r="D106" s="72">
        <v>20</v>
      </c>
      <c r="E106" s="72">
        <v>22</v>
      </c>
      <c r="F106" s="72">
        <v>6</v>
      </c>
      <c r="G106" s="72" t="s">
        <v>949</v>
      </c>
      <c r="H106" s="72">
        <v>92</v>
      </c>
      <c r="I106" s="72">
        <v>3.9497307001795301</v>
      </c>
      <c r="J106" s="72">
        <v>1.7953321364452399</v>
      </c>
      <c r="K106" s="72">
        <v>1.9748653500897599</v>
      </c>
      <c r="L106" s="72">
        <v>0.53859964093357204</v>
      </c>
      <c r="M106" s="72" t="s">
        <v>949</v>
      </c>
      <c r="N106" s="72">
        <v>8.2585278276481109</v>
      </c>
    </row>
    <row r="107" spans="1:14" x14ac:dyDescent="0.25">
      <c r="A107" t="s">
        <v>451</v>
      </c>
      <c r="B107" s="72">
        <v>720</v>
      </c>
      <c r="C107" s="72" t="s">
        <v>949</v>
      </c>
      <c r="D107" s="72">
        <v>1</v>
      </c>
      <c r="E107" s="72">
        <v>92</v>
      </c>
      <c r="F107" s="72">
        <v>4</v>
      </c>
      <c r="G107" s="72" t="s">
        <v>949</v>
      </c>
      <c r="H107" s="72">
        <v>97</v>
      </c>
      <c r="I107" s="72" t="s">
        <v>949</v>
      </c>
      <c r="J107" s="72">
        <v>0.13888888888888801</v>
      </c>
      <c r="K107" s="72">
        <v>12.7777777777777</v>
      </c>
      <c r="L107" s="72">
        <v>0.55555555555555503</v>
      </c>
      <c r="M107" s="72" t="s">
        <v>949</v>
      </c>
      <c r="N107" s="72">
        <v>13.4722222222222</v>
      </c>
    </row>
    <row r="108" spans="1:14" x14ac:dyDescent="0.25">
      <c r="A108" t="s">
        <v>452</v>
      </c>
      <c r="B108" s="72">
        <v>5781</v>
      </c>
      <c r="C108" s="72">
        <v>85</v>
      </c>
      <c r="D108" s="72">
        <v>12</v>
      </c>
      <c r="E108" s="72">
        <v>330</v>
      </c>
      <c r="F108" s="72">
        <v>1</v>
      </c>
      <c r="G108" s="72" t="s">
        <v>949</v>
      </c>
      <c r="H108" s="72">
        <v>428</v>
      </c>
      <c r="I108" s="72">
        <v>1.47033385227469</v>
      </c>
      <c r="J108" s="72">
        <v>0.207576543850544</v>
      </c>
      <c r="K108" s="72">
        <v>5.7083549558899804</v>
      </c>
      <c r="L108" s="72">
        <v>1.72980453208787E-2</v>
      </c>
      <c r="M108" s="72" t="s">
        <v>949</v>
      </c>
      <c r="N108" s="72">
        <v>7.4035633973361001</v>
      </c>
    </row>
    <row r="109" spans="1:14" x14ac:dyDescent="0.25">
      <c r="A109" t="s">
        <v>453</v>
      </c>
      <c r="B109" s="72">
        <v>625</v>
      </c>
      <c r="C109" s="72">
        <v>19</v>
      </c>
      <c r="D109" s="72">
        <v>11</v>
      </c>
      <c r="E109" s="72">
        <v>32</v>
      </c>
      <c r="F109" s="72" t="s">
        <v>949</v>
      </c>
      <c r="G109" s="72" t="s">
        <v>949</v>
      </c>
      <c r="H109" s="72">
        <v>62</v>
      </c>
      <c r="I109" s="72">
        <v>3.04</v>
      </c>
      <c r="J109" s="72">
        <v>1.76</v>
      </c>
      <c r="K109" s="72">
        <v>5.12</v>
      </c>
      <c r="L109" s="72" t="s">
        <v>949</v>
      </c>
      <c r="M109" s="72" t="s">
        <v>949</v>
      </c>
      <c r="N109" s="72">
        <v>9.92</v>
      </c>
    </row>
    <row r="110" spans="1:14" x14ac:dyDescent="0.25">
      <c r="A110" t="s">
        <v>454</v>
      </c>
      <c r="B110" s="72">
        <v>1421</v>
      </c>
      <c r="C110" s="72">
        <v>18</v>
      </c>
      <c r="D110" s="72">
        <v>7</v>
      </c>
      <c r="E110" s="72">
        <v>144</v>
      </c>
      <c r="F110" s="72">
        <v>14</v>
      </c>
      <c r="G110" s="72" t="s">
        <v>949</v>
      </c>
      <c r="H110" s="72">
        <v>183</v>
      </c>
      <c r="I110" s="72">
        <v>1.2667135819845099</v>
      </c>
      <c r="J110" s="72">
        <v>0.49261083743842299</v>
      </c>
      <c r="K110" s="72">
        <v>10.1337086558761</v>
      </c>
      <c r="L110" s="72">
        <v>0.98522167487684698</v>
      </c>
      <c r="M110" s="72" t="s">
        <v>949</v>
      </c>
      <c r="N110" s="72">
        <v>12.8782547501759</v>
      </c>
    </row>
    <row r="111" spans="1:14" x14ac:dyDescent="0.25">
      <c r="A111" t="s">
        <v>455</v>
      </c>
      <c r="B111" s="72">
        <v>1715</v>
      </c>
      <c r="C111" s="72">
        <v>68</v>
      </c>
      <c r="D111" s="72">
        <v>57</v>
      </c>
      <c r="E111" s="72">
        <v>41</v>
      </c>
      <c r="F111" s="72">
        <v>4</v>
      </c>
      <c r="G111" s="72" t="s">
        <v>949</v>
      </c>
      <c r="H111" s="72">
        <v>170</v>
      </c>
      <c r="I111" s="72">
        <v>3.96501457725947</v>
      </c>
      <c r="J111" s="72">
        <v>3.3236151603498501</v>
      </c>
      <c r="K111" s="72">
        <v>2.3906705539358599</v>
      </c>
      <c r="L111" s="72">
        <v>0.233236151603498</v>
      </c>
      <c r="M111" s="72" t="s">
        <v>949</v>
      </c>
      <c r="N111" s="72">
        <v>9.9125364431486798</v>
      </c>
    </row>
    <row r="112" spans="1:14" x14ac:dyDescent="0.25">
      <c r="A112" t="s">
        <v>456</v>
      </c>
      <c r="B112" s="72">
        <v>1312</v>
      </c>
      <c r="C112" s="72">
        <v>36</v>
      </c>
      <c r="D112" s="72">
        <v>25</v>
      </c>
      <c r="E112" s="72">
        <v>78</v>
      </c>
      <c r="F112" s="72" t="s">
        <v>949</v>
      </c>
      <c r="G112" s="72" t="s">
        <v>949</v>
      </c>
      <c r="H112" s="72">
        <v>139</v>
      </c>
      <c r="I112" s="72">
        <v>2.74390243902439</v>
      </c>
      <c r="J112" s="72">
        <v>1.9054878048780399</v>
      </c>
      <c r="K112" s="72">
        <v>5.9451219512195097</v>
      </c>
      <c r="L112" s="72" t="s">
        <v>949</v>
      </c>
      <c r="M112" s="72" t="s">
        <v>949</v>
      </c>
      <c r="N112" s="72">
        <v>10.594512195121901</v>
      </c>
    </row>
    <row r="113" spans="1:14" x14ac:dyDescent="0.25">
      <c r="A113" t="s">
        <v>457</v>
      </c>
      <c r="B113" s="72">
        <v>955</v>
      </c>
      <c r="C113" s="72">
        <v>2</v>
      </c>
      <c r="D113" s="72">
        <v>1</v>
      </c>
      <c r="E113" s="72">
        <v>20</v>
      </c>
      <c r="F113" s="72" t="s">
        <v>949</v>
      </c>
      <c r="G113" s="72" t="s">
        <v>949</v>
      </c>
      <c r="H113" s="72">
        <v>23</v>
      </c>
      <c r="I113" s="72">
        <v>0.20942408376963301</v>
      </c>
      <c r="J113" s="72">
        <v>0.104712041884816</v>
      </c>
      <c r="K113" s="72">
        <v>2.0942408376963302</v>
      </c>
      <c r="L113" s="72" t="s">
        <v>949</v>
      </c>
      <c r="M113" s="72" t="s">
        <v>949</v>
      </c>
      <c r="N113" s="72">
        <v>2.4083769633507801</v>
      </c>
    </row>
    <row r="114" spans="1:14" x14ac:dyDescent="0.25">
      <c r="A114" t="s">
        <v>458</v>
      </c>
      <c r="B114" s="72">
        <v>862</v>
      </c>
      <c r="C114" s="72">
        <v>22</v>
      </c>
      <c r="D114" s="72">
        <v>2</v>
      </c>
      <c r="E114" s="72">
        <v>71</v>
      </c>
      <c r="F114" s="72">
        <v>4</v>
      </c>
      <c r="G114" s="72" t="s">
        <v>949</v>
      </c>
      <c r="H114" s="72">
        <v>99</v>
      </c>
      <c r="I114" s="72">
        <v>2.5522041763340999</v>
      </c>
      <c r="J114" s="72">
        <v>0.23201856148491801</v>
      </c>
      <c r="K114" s="72">
        <v>8.2366589327146098</v>
      </c>
      <c r="L114" s="72">
        <v>0.46403712296983701</v>
      </c>
      <c r="M114" s="72" t="s">
        <v>949</v>
      </c>
      <c r="N114" s="72">
        <v>11.4849187935034</v>
      </c>
    </row>
    <row r="115" spans="1:14" x14ac:dyDescent="0.25">
      <c r="A115" t="s">
        <v>459</v>
      </c>
      <c r="B115" s="72">
        <v>833</v>
      </c>
      <c r="C115" s="72">
        <v>1</v>
      </c>
      <c r="D115" s="72">
        <v>1</v>
      </c>
      <c r="E115" s="72">
        <v>70</v>
      </c>
      <c r="F115" s="72">
        <v>1</v>
      </c>
      <c r="G115" s="72" t="s">
        <v>949</v>
      </c>
      <c r="H115" s="72">
        <v>73</v>
      </c>
      <c r="I115" s="72">
        <v>0.120048019207683</v>
      </c>
      <c r="J115" s="72">
        <v>0.120048019207683</v>
      </c>
      <c r="K115" s="72">
        <v>8.4033613445378101</v>
      </c>
      <c r="L115" s="72">
        <v>0.120048019207683</v>
      </c>
      <c r="M115" s="72" t="s">
        <v>949</v>
      </c>
      <c r="N115" s="72">
        <v>8.7635054021608596</v>
      </c>
    </row>
    <row r="116" spans="1:14" x14ac:dyDescent="0.25">
      <c r="A116" t="s">
        <v>460</v>
      </c>
      <c r="B116" s="72">
        <v>1769</v>
      </c>
      <c r="C116" s="72">
        <v>57</v>
      </c>
      <c r="D116" s="72">
        <v>13</v>
      </c>
      <c r="E116" s="72">
        <v>77</v>
      </c>
      <c r="F116" s="72" t="s">
        <v>949</v>
      </c>
      <c r="G116" s="72" t="s">
        <v>949</v>
      </c>
      <c r="H116" s="72">
        <v>147</v>
      </c>
      <c r="I116" s="72">
        <v>3.2221594120972301</v>
      </c>
      <c r="J116" s="72">
        <v>0.73487846240814003</v>
      </c>
      <c r="K116" s="72">
        <v>4.3527416619558998</v>
      </c>
      <c r="L116" s="72" t="s">
        <v>949</v>
      </c>
      <c r="M116" s="72" t="s">
        <v>949</v>
      </c>
      <c r="N116" s="72">
        <v>8.3097795364612708</v>
      </c>
    </row>
    <row r="117" spans="1:14" x14ac:dyDescent="0.25">
      <c r="A117" t="s">
        <v>461</v>
      </c>
      <c r="B117" s="72">
        <v>4138</v>
      </c>
      <c r="C117" s="72">
        <v>24</v>
      </c>
      <c r="D117" s="72">
        <v>13</v>
      </c>
      <c r="E117" s="72">
        <v>381</v>
      </c>
      <c r="F117" s="72" t="s">
        <v>949</v>
      </c>
      <c r="G117" s="72" t="s">
        <v>949</v>
      </c>
      <c r="H117" s="72">
        <v>418</v>
      </c>
      <c r="I117" s="72">
        <v>0.57999033349444096</v>
      </c>
      <c r="J117" s="72">
        <v>0.31416143064282198</v>
      </c>
      <c r="K117" s="72">
        <v>9.2073465442242597</v>
      </c>
      <c r="L117" s="72" t="s">
        <v>949</v>
      </c>
      <c r="M117" s="72" t="s">
        <v>949</v>
      </c>
      <c r="N117" s="72">
        <v>10.101498308361499</v>
      </c>
    </row>
    <row r="118" spans="1:14" x14ac:dyDescent="0.25">
      <c r="A118" t="s">
        <v>462</v>
      </c>
      <c r="B118" s="72">
        <v>7500</v>
      </c>
      <c r="C118" s="72">
        <v>27</v>
      </c>
      <c r="D118" s="72">
        <v>23</v>
      </c>
      <c r="E118" s="72">
        <v>312</v>
      </c>
      <c r="F118" s="72">
        <v>2</v>
      </c>
      <c r="G118" s="72" t="s">
        <v>949</v>
      </c>
      <c r="H118" s="72">
        <v>364</v>
      </c>
      <c r="I118" s="72">
        <v>0.36</v>
      </c>
      <c r="J118" s="72">
        <v>0.30666666666666598</v>
      </c>
      <c r="K118" s="72">
        <v>4.16</v>
      </c>
      <c r="L118" s="72">
        <v>2.6666666666666599E-2</v>
      </c>
      <c r="M118" s="72" t="s">
        <v>949</v>
      </c>
      <c r="N118" s="72">
        <v>4.8533333333333299</v>
      </c>
    </row>
    <row r="119" spans="1:14" x14ac:dyDescent="0.25">
      <c r="A119" t="s">
        <v>463</v>
      </c>
      <c r="B119" s="72">
        <v>2369</v>
      </c>
      <c r="C119" s="72">
        <v>17</v>
      </c>
      <c r="D119" s="72">
        <v>15</v>
      </c>
      <c r="E119" s="72">
        <v>234</v>
      </c>
      <c r="F119" s="72">
        <v>21</v>
      </c>
      <c r="G119" s="72" t="s">
        <v>949</v>
      </c>
      <c r="H119" s="72">
        <v>287</v>
      </c>
      <c r="I119" s="72">
        <v>0.71760236386661003</v>
      </c>
      <c r="J119" s="72">
        <v>0.633178556352891</v>
      </c>
      <c r="K119" s="72">
        <v>9.8775854791051003</v>
      </c>
      <c r="L119" s="72">
        <v>0.88644997889404797</v>
      </c>
      <c r="M119" s="72" t="s">
        <v>949</v>
      </c>
      <c r="N119" s="72">
        <v>12.114816378218601</v>
      </c>
    </row>
    <row r="120" spans="1:14" x14ac:dyDescent="0.25">
      <c r="A120" t="s">
        <v>464</v>
      </c>
      <c r="B120" s="72">
        <v>805</v>
      </c>
      <c r="C120" s="72">
        <v>1</v>
      </c>
      <c r="D120" s="72" t="s">
        <v>949</v>
      </c>
      <c r="E120" s="72">
        <v>145</v>
      </c>
      <c r="F120" s="72" t="s">
        <v>949</v>
      </c>
      <c r="G120" s="72" t="s">
        <v>949</v>
      </c>
      <c r="H120" s="72">
        <v>146</v>
      </c>
      <c r="I120" s="72">
        <v>0.12422360248447201</v>
      </c>
      <c r="J120" s="72" t="s">
        <v>949</v>
      </c>
      <c r="K120" s="72">
        <v>18.012422360248401</v>
      </c>
      <c r="L120" s="72" t="s">
        <v>949</v>
      </c>
      <c r="M120" s="72" t="s">
        <v>949</v>
      </c>
      <c r="N120" s="72">
        <v>18.136645962732899</v>
      </c>
    </row>
    <row r="121" spans="1:14" x14ac:dyDescent="0.25">
      <c r="A121" t="s">
        <v>465</v>
      </c>
      <c r="B121" s="72">
        <v>816</v>
      </c>
      <c r="C121" s="72">
        <v>14</v>
      </c>
      <c r="D121" s="72">
        <v>4</v>
      </c>
      <c r="E121" s="72">
        <v>60</v>
      </c>
      <c r="F121" s="72">
        <v>1</v>
      </c>
      <c r="G121" s="72" t="s">
        <v>949</v>
      </c>
      <c r="H121" s="72">
        <v>79</v>
      </c>
      <c r="I121" s="72">
        <v>1.7156862745098</v>
      </c>
      <c r="J121" s="72">
        <v>0.49019607843137197</v>
      </c>
      <c r="K121" s="72">
        <v>7.3529411764705799</v>
      </c>
      <c r="L121" s="72">
        <v>0.12254901960784299</v>
      </c>
      <c r="M121" s="72" t="s">
        <v>949</v>
      </c>
      <c r="N121" s="72">
        <v>9.6813725490195992</v>
      </c>
    </row>
    <row r="122" spans="1:14" x14ac:dyDescent="0.25">
      <c r="A122" t="s">
        <v>466</v>
      </c>
      <c r="B122" s="72">
        <v>899</v>
      </c>
      <c r="C122" s="72">
        <v>16</v>
      </c>
      <c r="D122" s="72">
        <v>5</v>
      </c>
      <c r="E122" s="72">
        <v>56</v>
      </c>
      <c r="F122" s="72">
        <v>11</v>
      </c>
      <c r="G122" s="72" t="s">
        <v>949</v>
      </c>
      <c r="H122" s="72">
        <v>88</v>
      </c>
      <c r="I122" s="72">
        <v>1.77975528364849</v>
      </c>
      <c r="J122" s="72">
        <v>0.55617352614015503</v>
      </c>
      <c r="K122" s="72">
        <v>6.2291434927697402</v>
      </c>
      <c r="L122" s="72">
        <v>1.2235817575083401</v>
      </c>
      <c r="M122" s="72" t="s">
        <v>949</v>
      </c>
      <c r="N122" s="72">
        <v>9.7886540600667402</v>
      </c>
    </row>
    <row r="123" spans="1:14" x14ac:dyDescent="0.25">
      <c r="A123" t="s">
        <v>467</v>
      </c>
      <c r="B123" s="72">
        <v>212</v>
      </c>
      <c r="C123" s="72">
        <v>2</v>
      </c>
      <c r="D123" s="72">
        <v>1</v>
      </c>
      <c r="E123" s="72">
        <v>6</v>
      </c>
      <c r="F123" s="72">
        <v>13</v>
      </c>
      <c r="G123" s="72" t="s">
        <v>949</v>
      </c>
      <c r="H123" s="72">
        <v>22</v>
      </c>
      <c r="I123" s="72">
        <v>0.94339622641509402</v>
      </c>
      <c r="J123" s="72">
        <v>0.47169811320754701</v>
      </c>
      <c r="K123" s="72">
        <v>2.8301886792452802</v>
      </c>
      <c r="L123" s="72">
        <v>6.1320754716981103</v>
      </c>
      <c r="M123" s="72" t="s">
        <v>949</v>
      </c>
      <c r="N123" s="72">
        <v>10.377358490565999</v>
      </c>
    </row>
    <row r="124" spans="1:14" x14ac:dyDescent="0.25">
      <c r="A124" t="s">
        <v>468</v>
      </c>
      <c r="B124" s="72">
        <v>1489</v>
      </c>
      <c r="C124" s="72">
        <v>41</v>
      </c>
      <c r="D124" s="72">
        <v>24</v>
      </c>
      <c r="E124" s="72">
        <v>86</v>
      </c>
      <c r="F124" s="72">
        <v>2</v>
      </c>
      <c r="G124" s="72" t="s">
        <v>949</v>
      </c>
      <c r="H124" s="72">
        <v>153</v>
      </c>
      <c r="I124" s="72">
        <v>2.7535258562793801</v>
      </c>
      <c r="J124" s="72">
        <v>1.6118200134318299</v>
      </c>
      <c r="K124" s="72">
        <v>5.7756883814640698</v>
      </c>
      <c r="L124" s="72">
        <v>0.13431833445265201</v>
      </c>
      <c r="M124" s="72" t="s">
        <v>949</v>
      </c>
      <c r="N124" s="72">
        <v>10.2753525856279</v>
      </c>
    </row>
    <row r="125" spans="1:14" x14ac:dyDescent="0.25">
      <c r="A125" t="s">
        <v>469</v>
      </c>
      <c r="B125" s="72">
        <v>3763</v>
      </c>
      <c r="C125" s="72">
        <v>84</v>
      </c>
      <c r="D125" s="72">
        <v>148</v>
      </c>
      <c r="E125" s="72">
        <v>223</v>
      </c>
      <c r="F125" s="72">
        <v>31</v>
      </c>
      <c r="G125" s="72" t="s">
        <v>949</v>
      </c>
      <c r="H125" s="72">
        <v>486</v>
      </c>
      <c r="I125" s="72">
        <v>2.2322614934892302</v>
      </c>
      <c r="J125" s="72">
        <v>3.93303215519532</v>
      </c>
      <c r="K125" s="72">
        <v>5.9261227743821401</v>
      </c>
      <c r="L125" s="72">
        <v>0.82381078926388496</v>
      </c>
      <c r="M125" s="72" t="s">
        <v>949</v>
      </c>
      <c r="N125" s="72">
        <v>12.9152272123305</v>
      </c>
    </row>
    <row r="126" spans="1:14" x14ac:dyDescent="0.25">
      <c r="A126" t="s">
        <v>470</v>
      </c>
      <c r="B126" s="72">
        <v>196</v>
      </c>
      <c r="C126" s="72">
        <v>4</v>
      </c>
      <c r="D126" s="72" t="s">
        <v>949</v>
      </c>
      <c r="E126" s="72">
        <v>17</v>
      </c>
      <c r="F126" s="72">
        <v>3</v>
      </c>
      <c r="G126" s="72" t="s">
        <v>949</v>
      </c>
      <c r="H126" s="72">
        <v>24</v>
      </c>
      <c r="I126" s="72">
        <v>2.0408163265306101</v>
      </c>
      <c r="J126" s="72" t="s">
        <v>949</v>
      </c>
      <c r="K126" s="72">
        <v>8.6734693877550999</v>
      </c>
      <c r="L126" s="72">
        <v>1.53061224489795</v>
      </c>
      <c r="M126" s="72" t="s">
        <v>949</v>
      </c>
      <c r="N126" s="72">
        <v>12.2448979591836</v>
      </c>
    </row>
    <row r="127" spans="1:14" x14ac:dyDescent="0.25">
      <c r="A127" t="s">
        <v>471</v>
      </c>
      <c r="B127" s="72">
        <v>1448</v>
      </c>
      <c r="C127" s="72">
        <v>44</v>
      </c>
      <c r="D127" s="72">
        <v>46</v>
      </c>
      <c r="E127" s="72">
        <v>35</v>
      </c>
      <c r="F127" s="72">
        <v>5</v>
      </c>
      <c r="G127" s="72" t="s">
        <v>949</v>
      </c>
      <c r="H127" s="72">
        <v>130</v>
      </c>
      <c r="I127" s="72">
        <v>3.03867403314917</v>
      </c>
      <c r="J127" s="72">
        <v>3.1767955801104901</v>
      </c>
      <c r="K127" s="72">
        <v>2.4171270718232001</v>
      </c>
      <c r="L127" s="72">
        <v>0.34530386740331398</v>
      </c>
      <c r="M127" s="72" t="s">
        <v>949</v>
      </c>
      <c r="N127" s="72">
        <v>8.9779005524861795</v>
      </c>
    </row>
    <row r="128" spans="1:14" x14ac:dyDescent="0.25">
      <c r="A128" t="s">
        <v>472</v>
      </c>
      <c r="B128" s="72">
        <v>1903</v>
      </c>
      <c r="C128" s="72">
        <v>16</v>
      </c>
      <c r="D128" s="72">
        <v>1</v>
      </c>
      <c r="E128" s="72">
        <v>304</v>
      </c>
      <c r="F128" s="72">
        <v>1</v>
      </c>
      <c r="G128" s="72" t="s">
        <v>949</v>
      </c>
      <c r="H128" s="72">
        <v>322</v>
      </c>
      <c r="I128" s="72">
        <v>0.840777719390436</v>
      </c>
      <c r="J128" s="72">
        <v>5.2548607461902201E-2</v>
      </c>
      <c r="K128" s="72">
        <v>15.974776668418199</v>
      </c>
      <c r="L128" s="72">
        <v>5.2548607461902201E-2</v>
      </c>
      <c r="M128" s="72" t="s">
        <v>949</v>
      </c>
      <c r="N128" s="72">
        <v>16.920651602732502</v>
      </c>
    </row>
    <row r="129" spans="1:14" x14ac:dyDescent="0.25">
      <c r="A129" t="s">
        <v>158</v>
      </c>
      <c r="B129" s="72">
        <v>57696</v>
      </c>
      <c r="C129" s="72">
        <v>936</v>
      </c>
      <c r="D129" s="72">
        <v>625</v>
      </c>
      <c r="E129" s="72">
        <v>3992</v>
      </c>
      <c r="F129" s="72">
        <v>261</v>
      </c>
      <c r="G129" s="72" t="s">
        <v>949</v>
      </c>
      <c r="H129" s="72">
        <v>5814</v>
      </c>
      <c r="I129" s="72">
        <v>1.6222961730449199</v>
      </c>
      <c r="J129" s="72">
        <v>1.0832640044370401</v>
      </c>
      <c r="K129" s="72">
        <v>6.91902384914032</v>
      </c>
      <c r="L129" s="72">
        <v>0.45237104825291102</v>
      </c>
      <c r="M129" s="72" t="s">
        <v>949</v>
      </c>
      <c r="N129" s="72">
        <v>10.076955074875199</v>
      </c>
    </row>
    <row r="130" spans="1:14" x14ac:dyDescent="0.25">
      <c r="A130" t="s">
        <v>473</v>
      </c>
      <c r="B130" s="72">
        <v>1072</v>
      </c>
      <c r="C130" s="72">
        <v>18</v>
      </c>
      <c r="D130" s="72">
        <v>12</v>
      </c>
      <c r="E130" s="72">
        <v>86</v>
      </c>
      <c r="F130" s="72">
        <v>84</v>
      </c>
      <c r="G130" s="72" t="s">
        <v>949</v>
      </c>
      <c r="H130" s="72">
        <v>200</v>
      </c>
      <c r="I130" s="72">
        <v>1.6791044776119399</v>
      </c>
      <c r="J130" s="72">
        <v>1.1194029850746201</v>
      </c>
      <c r="K130" s="72">
        <v>8.0223880597014894</v>
      </c>
      <c r="L130" s="72">
        <v>7.8358208955223798</v>
      </c>
      <c r="M130" s="72" t="s">
        <v>949</v>
      </c>
      <c r="N130" s="72">
        <v>18.656716417910399</v>
      </c>
    </row>
    <row r="131" spans="1:14" x14ac:dyDescent="0.25">
      <c r="A131" t="s">
        <v>474</v>
      </c>
      <c r="B131" s="72">
        <v>244</v>
      </c>
      <c r="C131" s="72">
        <v>2</v>
      </c>
      <c r="D131" s="72" t="s">
        <v>949</v>
      </c>
      <c r="E131" s="72">
        <v>17</v>
      </c>
      <c r="F131" s="72">
        <v>1</v>
      </c>
      <c r="G131" s="72" t="s">
        <v>949</v>
      </c>
      <c r="H131" s="72">
        <v>20</v>
      </c>
      <c r="I131" s="72">
        <v>0.81967213114754101</v>
      </c>
      <c r="J131" s="72" t="s">
        <v>949</v>
      </c>
      <c r="K131" s="72">
        <v>6.9672131147540899</v>
      </c>
      <c r="L131" s="72">
        <v>0.40983606557377</v>
      </c>
      <c r="M131" s="72" t="s">
        <v>949</v>
      </c>
      <c r="N131" s="72">
        <v>8.1967213114754092</v>
      </c>
    </row>
    <row r="132" spans="1:14" x14ac:dyDescent="0.25">
      <c r="A132" t="s">
        <v>475</v>
      </c>
      <c r="B132" s="72">
        <v>1084</v>
      </c>
      <c r="C132" s="72">
        <v>37</v>
      </c>
      <c r="D132" s="72">
        <v>24</v>
      </c>
      <c r="E132" s="72">
        <v>76</v>
      </c>
      <c r="F132" s="72">
        <v>3</v>
      </c>
      <c r="G132" s="72" t="s">
        <v>949</v>
      </c>
      <c r="H132" s="72">
        <v>140</v>
      </c>
      <c r="I132" s="72">
        <v>3.4132841328413202</v>
      </c>
      <c r="J132" s="72">
        <v>2.2140221402214002</v>
      </c>
      <c r="K132" s="72">
        <v>7.0110701107011</v>
      </c>
      <c r="L132" s="72">
        <v>0.27675276752767503</v>
      </c>
      <c r="M132" s="72" t="s">
        <v>949</v>
      </c>
      <c r="N132" s="72">
        <v>12.915129151291501</v>
      </c>
    </row>
    <row r="133" spans="1:14" x14ac:dyDescent="0.25">
      <c r="A133" t="s">
        <v>476</v>
      </c>
      <c r="B133" s="72">
        <v>3355</v>
      </c>
      <c r="C133" s="72">
        <v>75</v>
      </c>
      <c r="D133" s="72">
        <v>120</v>
      </c>
      <c r="E133" s="72">
        <v>225</v>
      </c>
      <c r="F133" s="72">
        <v>28</v>
      </c>
      <c r="G133" s="72" t="s">
        <v>949</v>
      </c>
      <c r="H133" s="72">
        <v>448</v>
      </c>
      <c r="I133" s="72">
        <v>2.2354694485842002</v>
      </c>
      <c r="J133" s="72">
        <v>3.57675111773472</v>
      </c>
      <c r="K133" s="72">
        <v>6.7064083457525996</v>
      </c>
      <c r="L133" s="72">
        <v>0.83457526080476896</v>
      </c>
      <c r="M133" s="72" t="s">
        <v>949</v>
      </c>
      <c r="N133" s="72">
        <v>13.3532041728763</v>
      </c>
    </row>
    <row r="134" spans="1:14" x14ac:dyDescent="0.25">
      <c r="A134" t="s">
        <v>477</v>
      </c>
      <c r="B134" s="72">
        <v>821</v>
      </c>
      <c r="C134" s="72">
        <v>17</v>
      </c>
      <c r="D134" s="72">
        <v>6</v>
      </c>
      <c r="E134" s="72">
        <v>35</v>
      </c>
      <c r="F134" s="72" t="s">
        <v>949</v>
      </c>
      <c r="G134" s="72" t="s">
        <v>949</v>
      </c>
      <c r="H134" s="72">
        <v>58</v>
      </c>
      <c r="I134" s="72">
        <v>2.0706455542021902</v>
      </c>
      <c r="J134" s="72">
        <v>0.73081607795371495</v>
      </c>
      <c r="K134" s="72">
        <v>4.2630937880633297</v>
      </c>
      <c r="L134" s="72" t="s">
        <v>949</v>
      </c>
      <c r="M134" s="72" t="s">
        <v>949</v>
      </c>
      <c r="N134" s="72">
        <v>7.0645554202192402</v>
      </c>
    </row>
    <row r="135" spans="1:14" x14ac:dyDescent="0.25">
      <c r="A135" t="s">
        <v>159</v>
      </c>
      <c r="B135" s="72">
        <v>215</v>
      </c>
      <c r="C135" s="72">
        <v>5</v>
      </c>
      <c r="D135" s="72">
        <v>3</v>
      </c>
      <c r="E135" s="72">
        <v>16</v>
      </c>
      <c r="F135" s="72">
        <v>8</v>
      </c>
      <c r="G135" s="72" t="s">
        <v>949</v>
      </c>
      <c r="H135" s="72">
        <v>32</v>
      </c>
      <c r="I135" s="72">
        <v>2.3255813953488298</v>
      </c>
      <c r="J135" s="72">
        <v>1.3953488372092999</v>
      </c>
      <c r="K135" s="72">
        <v>7.4418604651162701</v>
      </c>
      <c r="L135" s="72">
        <v>3.7209302325581302</v>
      </c>
      <c r="M135" s="72" t="s">
        <v>949</v>
      </c>
      <c r="N135" s="72">
        <v>14.883720930232499</v>
      </c>
    </row>
    <row r="136" spans="1:14" x14ac:dyDescent="0.25">
      <c r="A136" t="s">
        <v>478</v>
      </c>
      <c r="B136" s="72">
        <v>1019</v>
      </c>
      <c r="C136" s="72">
        <v>6</v>
      </c>
      <c r="D136" s="72" t="s">
        <v>949</v>
      </c>
      <c r="E136" s="72">
        <v>113</v>
      </c>
      <c r="F136" s="72" t="s">
        <v>949</v>
      </c>
      <c r="G136" s="72" t="s">
        <v>949</v>
      </c>
      <c r="H136" s="72">
        <v>119</v>
      </c>
      <c r="I136" s="72">
        <v>0.58881256133464099</v>
      </c>
      <c r="J136" s="72" t="s">
        <v>949</v>
      </c>
      <c r="K136" s="72">
        <v>11.089303238469</v>
      </c>
      <c r="L136" s="72" t="s">
        <v>949</v>
      </c>
      <c r="M136" s="72" t="s">
        <v>949</v>
      </c>
      <c r="N136" s="72">
        <v>11.678115799803701</v>
      </c>
    </row>
    <row r="137" spans="1:14" x14ac:dyDescent="0.25">
      <c r="A137" t="s">
        <v>479</v>
      </c>
      <c r="B137" s="72">
        <v>1999</v>
      </c>
      <c r="C137" s="72">
        <v>19</v>
      </c>
      <c r="D137" s="72">
        <v>5</v>
      </c>
      <c r="E137" s="72">
        <v>153</v>
      </c>
      <c r="F137" s="72">
        <v>1</v>
      </c>
      <c r="G137" s="72" t="s">
        <v>949</v>
      </c>
      <c r="H137" s="72">
        <v>178</v>
      </c>
      <c r="I137" s="72">
        <v>0.95047523761880903</v>
      </c>
      <c r="J137" s="72">
        <v>0.25012506253126499</v>
      </c>
      <c r="K137" s="72">
        <v>7.6538269134567196</v>
      </c>
      <c r="L137" s="72">
        <v>5.0025012506253103E-2</v>
      </c>
      <c r="M137" s="72" t="s">
        <v>949</v>
      </c>
      <c r="N137" s="72">
        <v>8.9044522261130492</v>
      </c>
    </row>
    <row r="138" spans="1:14" x14ac:dyDescent="0.25">
      <c r="A138" t="s">
        <v>480</v>
      </c>
      <c r="B138" s="72">
        <v>2769</v>
      </c>
      <c r="C138" s="72">
        <v>92</v>
      </c>
      <c r="D138" s="72">
        <v>27</v>
      </c>
      <c r="E138" s="72">
        <v>198</v>
      </c>
      <c r="F138" s="72">
        <v>1</v>
      </c>
      <c r="G138" s="72" t="s">
        <v>949</v>
      </c>
      <c r="H138" s="72">
        <v>318</v>
      </c>
      <c r="I138" s="72">
        <v>3.3224990971469799</v>
      </c>
      <c r="J138" s="72">
        <v>0.97508125677139701</v>
      </c>
      <c r="K138" s="72">
        <v>7.1505958829902401</v>
      </c>
      <c r="L138" s="72">
        <v>3.6114120621162801E-2</v>
      </c>
      <c r="M138" s="72" t="s">
        <v>949</v>
      </c>
      <c r="N138" s="72">
        <v>11.4842903575297</v>
      </c>
    </row>
    <row r="139" spans="1:14" x14ac:dyDescent="0.25">
      <c r="A139" t="s">
        <v>481</v>
      </c>
      <c r="B139" s="72">
        <v>2496</v>
      </c>
      <c r="C139" s="72">
        <v>93</v>
      </c>
      <c r="D139" s="72">
        <v>32</v>
      </c>
      <c r="E139" s="72">
        <v>207</v>
      </c>
      <c r="F139" s="72">
        <v>5</v>
      </c>
      <c r="G139" s="72" t="s">
        <v>949</v>
      </c>
      <c r="H139" s="72">
        <v>337</v>
      </c>
      <c r="I139" s="72">
        <v>3.7259615384615299</v>
      </c>
      <c r="J139" s="72">
        <v>1.2820512820512799</v>
      </c>
      <c r="K139" s="72">
        <v>8.2932692307692299</v>
      </c>
      <c r="L139" s="72">
        <v>0.200320512820512</v>
      </c>
      <c r="M139" s="72" t="s">
        <v>949</v>
      </c>
      <c r="N139" s="72">
        <v>13.5016025641025</v>
      </c>
    </row>
    <row r="140" spans="1:14" x14ac:dyDescent="0.25">
      <c r="A140" t="s">
        <v>482</v>
      </c>
      <c r="B140" s="72">
        <v>1189</v>
      </c>
      <c r="C140" s="72">
        <v>47</v>
      </c>
      <c r="D140" s="72">
        <v>46</v>
      </c>
      <c r="E140" s="72">
        <v>37</v>
      </c>
      <c r="F140" s="72">
        <v>5</v>
      </c>
      <c r="G140" s="72" t="s">
        <v>949</v>
      </c>
      <c r="H140" s="72">
        <v>135</v>
      </c>
      <c r="I140" s="72">
        <v>3.9529015979814899</v>
      </c>
      <c r="J140" s="72">
        <v>3.8687973086627401</v>
      </c>
      <c r="K140" s="72">
        <v>3.1118587047939399</v>
      </c>
      <c r="L140" s="72">
        <v>0.42052144659377599</v>
      </c>
      <c r="M140" s="72" t="s">
        <v>949</v>
      </c>
      <c r="N140" s="72">
        <v>11.3540790580319</v>
      </c>
    </row>
    <row r="141" spans="1:14" x14ac:dyDescent="0.25">
      <c r="A141" t="s">
        <v>483</v>
      </c>
      <c r="B141" s="72">
        <v>724</v>
      </c>
      <c r="C141" s="72">
        <v>2</v>
      </c>
      <c r="D141" s="72" t="s">
        <v>949</v>
      </c>
      <c r="E141" s="72">
        <v>91</v>
      </c>
      <c r="F141" s="72">
        <v>2</v>
      </c>
      <c r="G141" s="72" t="s">
        <v>949</v>
      </c>
      <c r="H141" s="72">
        <v>95</v>
      </c>
      <c r="I141" s="72">
        <v>0.27624309392265101</v>
      </c>
      <c r="J141" s="72" t="s">
        <v>949</v>
      </c>
      <c r="K141" s="72">
        <v>12.569060773480601</v>
      </c>
      <c r="L141" s="72">
        <v>0.27624309392265101</v>
      </c>
      <c r="M141" s="72" t="s">
        <v>949</v>
      </c>
      <c r="N141" s="72">
        <v>13.121546961325899</v>
      </c>
    </row>
    <row r="142" spans="1:14" x14ac:dyDescent="0.25">
      <c r="A142" t="s">
        <v>484</v>
      </c>
      <c r="B142" s="72">
        <v>5732</v>
      </c>
      <c r="C142" s="72">
        <v>107</v>
      </c>
      <c r="D142" s="72">
        <v>12</v>
      </c>
      <c r="E142" s="72">
        <v>383</v>
      </c>
      <c r="F142" s="72" t="s">
        <v>949</v>
      </c>
      <c r="G142" s="72" t="s">
        <v>949</v>
      </c>
      <c r="H142" s="72">
        <v>502</v>
      </c>
      <c r="I142" s="72">
        <v>1.8667131891137401</v>
      </c>
      <c r="J142" s="72">
        <v>0.209351011863224</v>
      </c>
      <c r="K142" s="72">
        <v>6.6817864619678904</v>
      </c>
      <c r="L142" s="72" t="s">
        <v>949</v>
      </c>
      <c r="M142" s="72" t="s">
        <v>949</v>
      </c>
      <c r="N142" s="72">
        <v>8.75785066294487</v>
      </c>
    </row>
    <row r="143" spans="1:14" x14ac:dyDescent="0.25">
      <c r="A143" t="s">
        <v>485</v>
      </c>
      <c r="B143" s="72">
        <v>576</v>
      </c>
      <c r="C143" s="72">
        <v>21</v>
      </c>
      <c r="D143" s="72">
        <v>12</v>
      </c>
      <c r="E143" s="72">
        <v>42</v>
      </c>
      <c r="F143" s="72" t="s">
        <v>949</v>
      </c>
      <c r="G143" s="72" t="s">
        <v>949</v>
      </c>
      <c r="H143" s="72">
        <v>75</v>
      </c>
      <c r="I143" s="72">
        <v>3.6458333333333299</v>
      </c>
      <c r="J143" s="72">
        <v>2.0833333333333299</v>
      </c>
      <c r="K143" s="72">
        <v>7.2916666666666599</v>
      </c>
      <c r="L143" s="72" t="s">
        <v>949</v>
      </c>
      <c r="M143" s="72" t="s">
        <v>949</v>
      </c>
      <c r="N143" s="72">
        <v>13.0208333333333</v>
      </c>
    </row>
    <row r="144" spans="1:14" x14ac:dyDescent="0.25">
      <c r="A144" t="s">
        <v>486</v>
      </c>
      <c r="B144" s="72">
        <v>1389</v>
      </c>
      <c r="C144" s="72">
        <v>27</v>
      </c>
      <c r="D144" s="72">
        <v>4</v>
      </c>
      <c r="E144" s="72">
        <v>129</v>
      </c>
      <c r="F144" s="72">
        <v>17</v>
      </c>
      <c r="G144" s="72" t="s">
        <v>949</v>
      </c>
      <c r="H144" s="72">
        <v>177</v>
      </c>
      <c r="I144" s="72">
        <v>1.9438444924406</v>
      </c>
      <c r="J144" s="72">
        <v>0.28797696184305199</v>
      </c>
      <c r="K144" s="72">
        <v>9.2872570194384405</v>
      </c>
      <c r="L144" s="72">
        <v>1.2239020878329701</v>
      </c>
      <c r="M144" s="72" t="s">
        <v>949</v>
      </c>
      <c r="N144" s="72">
        <v>12.742980561554999</v>
      </c>
    </row>
    <row r="145" spans="1:14" x14ac:dyDescent="0.25">
      <c r="A145" t="s">
        <v>487</v>
      </c>
      <c r="B145" s="72">
        <v>1764</v>
      </c>
      <c r="C145" s="72">
        <v>54</v>
      </c>
      <c r="D145" s="72">
        <v>62</v>
      </c>
      <c r="E145" s="72">
        <v>58</v>
      </c>
      <c r="F145" s="72">
        <v>1</v>
      </c>
      <c r="G145" s="72" t="s">
        <v>949</v>
      </c>
      <c r="H145" s="72">
        <v>175</v>
      </c>
      <c r="I145" s="72">
        <v>3.0612244897959102</v>
      </c>
      <c r="J145" s="72">
        <v>3.51473922902494</v>
      </c>
      <c r="K145" s="72">
        <v>3.2879818594104302</v>
      </c>
      <c r="L145" s="72">
        <v>5.66893424036281E-2</v>
      </c>
      <c r="M145" s="72" t="s">
        <v>949</v>
      </c>
      <c r="N145" s="72">
        <v>9.9206349206349191</v>
      </c>
    </row>
    <row r="146" spans="1:14" x14ac:dyDescent="0.25">
      <c r="A146" t="s">
        <v>488</v>
      </c>
      <c r="B146" s="72">
        <v>1360</v>
      </c>
      <c r="C146" s="72">
        <v>41</v>
      </c>
      <c r="D146" s="72">
        <v>21</v>
      </c>
      <c r="E146" s="72">
        <v>88</v>
      </c>
      <c r="F146" s="72">
        <v>1</v>
      </c>
      <c r="G146" s="72" t="s">
        <v>949</v>
      </c>
      <c r="H146" s="72">
        <v>151</v>
      </c>
      <c r="I146" s="72">
        <v>3.0147058823529398</v>
      </c>
      <c r="J146" s="72">
        <v>1.54411764705882</v>
      </c>
      <c r="K146" s="72">
        <v>6.4705882352941098</v>
      </c>
      <c r="L146" s="72">
        <v>7.3529411764705802E-2</v>
      </c>
      <c r="M146" s="72" t="s">
        <v>949</v>
      </c>
      <c r="N146" s="72">
        <v>11.1029411764705</v>
      </c>
    </row>
    <row r="147" spans="1:14" x14ac:dyDescent="0.25">
      <c r="A147" t="s">
        <v>489</v>
      </c>
      <c r="B147" s="72">
        <v>891</v>
      </c>
      <c r="C147" s="72">
        <v>16</v>
      </c>
      <c r="D147" s="72">
        <v>1</v>
      </c>
      <c r="E147" s="72">
        <v>72</v>
      </c>
      <c r="F147" s="72" t="s">
        <v>949</v>
      </c>
      <c r="G147" s="72" t="s">
        <v>949</v>
      </c>
      <c r="H147" s="72">
        <v>89</v>
      </c>
      <c r="I147" s="72">
        <v>1.79573512906846</v>
      </c>
      <c r="J147" s="72">
        <v>0.112233445566778</v>
      </c>
      <c r="K147" s="72">
        <v>8.0808080808080796</v>
      </c>
      <c r="L147" s="72" t="s">
        <v>949</v>
      </c>
      <c r="M147" s="72" t="s">
        <v>949</v>
      </c>
      <c r="N147" s="72">
        <v>9.9887766554433206</v>
      </c>
    </row>
    <row r="148" spans="1:14" x14ac:dyDescent="0.25">
      <c r="A148" t="s">
        <v>490</v>
      </c>
      <c r="B148" s="72">
        <v>956</v>
      </c>
      <c r="C148" s="72">
        <v>16</v>
      </c>
      <c r="D148" s="72">
        <v>1</v>
      </c>
      <c r="E148" s="72">
        <v>74</v>
      </c>
      <c r="F148" s="72">
        <v>2</v>
      </c>
      <c r="G148" s="72" t="s">
        <v>949</v>
      </c>
      <c r="H148" s="72">
        <v>93</v>
      </c>
      <c r="I148" s="72">
        <v>1.67364016736401</v>
      </c>
      <c r="J148" s="72">
        <v>0.104602510460251</v>
      </c>
      <c r="K148" s="72">
        <v>7.7405857740585704</v>
      </c>
      <c r="L148" s="72">
        <v>0.209205020920502</v>
      </c>
      <c r="M148" s="72" t="s">
        <v>949</v>
      </c>
      <c r="N148" s="72">
        <v>9.7280334728033395</v>
      </c>
    </row>
    <row r="149" spans="1:14" x14ac:dyDescent="0.25">
      <c r="A149" t="s">
        <v>491</v>
      </c>
      <c r="B149" s="72">
        <v>835</v>
      </c>
      <c r="C149" s="72">
        <v>3</v>
      </c>
      <c r="D149" s="72">
        <v>2</v>
      </c>
      <c r="E149" s="72">
        <v>90</v>
      </c>
      <c r="F149" s="72" t="s">
        <v>949</v>
      </c>
      <c r="G149" s="72" t="s">
        <v>949</v>
      </c>
      <c r="H149" s="72">
        <v>95</v>
      </c>
      <c r="I149" s="72">
        <v>0.359281437125748</v>
      </c>
      <c r="J149" s="72">
        <v>0.239520958083832</v>
      </c>
      <c r="K149" s="72">
        <v>10.778443113772401</v>
      </c>
      <c r="L149" s="72" t="s">
        <v>949</v>
      </c>
      <c r="M149" s="72" t="s">
        <v>949</v>
      </c>
      <c r="N149" s="72">
        <v>11.377245508982</v>
      </c>
    </row>
    <row r="150" spans="1:14" x14ac:dyDescent="0.25">
      <c r="A150" t="s">
        <v>492</v>
      </c>
      <c r="B150" s="72">
        <v>1770</v>
      </c>
      <c r="C150" s="72">
        <v>52</v>
      </c>
      <c r="D150" s="72">
        <v>22</v>
      </c>
      <c r="E150" s="72">
        <v>93</v>
      </c>
      <c r="F150" s="72" t="s">
        <v>949</v>
      </c>
      <c r="G150" s="72" t="s">
        <v>949</v>
      </c>
      <c r="H150" s="72">
        <v>167</v>
      </c>
      <c r="I150" s="72">
        <v>2.9378531073446301</v>
      </c>
      <c r="J150" s="72">
        <v>1.2429378531073401</v>
      </c>
      <c r="K150" s="72">
        <v>5.2542372881355899</v>
      </c>
      <c r="L150" s="72" t="s">
        <v>949</v>
      </c>
      <c r="M150" s="72" t="s">
        <v>949</v>
      </c>
      <c r="N150" s="72">
        <v>9.4350282485875692</v>
      </c>
    </row>
    <row r="151" spans="1:14" x14ac:dyDescent="0.25">
      <c r="A151" t="s">
        <v>493</v>
      </c>
      <c r="B151" s="72">
        <v>4149</v>
      </c>
      <c r="C151" s="72">
        <v>18</v>
      </c>
      <c r="D151" s="72">
        <v>12</v>
      </c>
      <c r="E151" s="72">
        <v>366</v>
      </c>
      <c r="F151" s="72" t="s">
        <v>949</v>
      </c>
      <c r="G151" s="72" t="s">
        <v>949</v>
      </c>
      <c r="H151" s="72">
        <v>396</v>
      </c>
      <c r="I151" s="72">
        <v>0.43383947939262402</v>
      </c>
      <c r="J151" s="72">
        <v>0.28922631959508299</v>
      </c>
      <c r="K151" s="72">
        <v>8.8214027476500299</v>
      </c>
      <c r="L151" s="72" t="s">
        <v>949</v>
      </c>
      <c r="M151" s="72" t="s">
        <v>949</v>
      </c>
      <c r="N151" s="72">
        <v>9.5444685466377397</v>
      </c>
    </row>
    <row r="152" spans="1:14" x14ac:dyDescent="0.25">
      <c r="A152" t="s">
        <v>494</v>
      </c>
      <c r="B152" s="72">
        <v>7614</v>
      </c>
      <c r="C152" s="72">
        <v>117</v>
      </c>
      <c r="D152" s="72">
        <v>56</v>
      </c>
      <c r="E152" s="72">
        <v>718</v>
      </c>
      <c r="F152" s="72">
        <v>1</v>
      </c>
      <c r="G152" s="72" t="s">
        <v>949</v>
      </c>
      <c r="H152" s="72">
        <v>892</v>
      </c>
      <c r="I152" s="72">
        <v>1.5366430260047199</v>
      </c>
      <c r="J152" s="72">
        <v>0.73548726030995504</v>
      </c>
      <c r="K152" s="72">
        <v>9.4299973732597806</v>
      </c>
      <c r="L152" s="72">
        <v>1.31337010769634E-2</v>
      </c>
      <c r="M152" s="72" t="s">
        <v>949</v>
      </c>
      <c r="N152" s="72">
        <v>11.7152613606514</v>
      </c>
    </row>
    <row r="153" spans="1:14" x14ac:dyDescent="0.25">
      <c r="A153" t="s">
        <v>495</v>
      </c>
      <c r="B153" s="72">
        <v>2388</v>
      </c>
      <c r="C153" s="72">
        <v>29</v>
      </c>
      <c r="D153" s="72">
        <v>9</v>
      </c>
      <c r="E153" s="72">
        <v>264</v>
      </c>
      <c r="F153" s="72">
        <v>9</v>
      </c>
      <c r="G153" s="72" t="s">
        <v>949</v>
      </c>
      <c r="H153" s="72">
        <v>311</v>
      </c>
      <c r="I153" s="72">
        <v>1.2144053601339999</v>
      </c>
      <c r="J153" s="72">
        <v>0.37688442211055201</v>
      </c>
      <c r="K153" s="72">
        <v>11.055276381909501</v>
      </c>
      <c r="L153" s="72">
        <v>0.37688442211055201</v>
      </c>
      <c r="M153" s="72" t="s">
        <v>949</v>
      </c>
      <c r="N153" s="72">
        <v>13.0234505862646</v>
      </c>
    </row>
    <row r="154" spans="1:14" x14ac:dyDescent="0.25">
      <c r="A154" t="s">
        <v>496</v>
      </c>
      <c r="B154" s="72">
        <v>778</v>
      </c>
      <c r="C154" s="72">
        <v>3</v>
      </c>
      <c r="D154" s="72" t="s">
        <v>949</v>
      </c>
      <c r="E154" s="72">
        <v>139</v>
      </c>
      <c r="F154" s="72" t="s">
        <v>949</v>
      </c>
      <c r="G154" s="72" t="s">
        <v>949</v>
      </c>
      <c r="H154" s="72">
        <v>142</v>
      </c>
      <c r="I154" s="72">
        <v>0.38560411311053899</v>
      </c>
      <c r="J154" s="72" t="s">
        <v>949</v>
      </c>
      <c r="K154" s="72">
        <v>17.866323907455001</v>
      </c>
      <c r="L154" s="72" t="s">
        <v>949</v>
      </c>
      <c r="M154" s="72" t="s">
        <v>949</v>
      </c>
      <c r="N154" s="72">
        <v>18.251928020565501</v>
      </c>
    </row>
    <row r="155" spans="1:14" x14ac:dyDescent="0.25">
      <c r="A155" t="s">
        <v>497</v>
      </c>
      <c r="B155" s="72">
        <v>869</v>
      </c>
      <c r="C155" s="72">
        <v>17</v>
      </c>
      <c r="D155" s="72">
        <v>4</v>
      </c>
      <c r="E155" s="72">
        <v>84</v>
      </c>
      <c r="F155" s="72">
        <v>1</v>
      </c>
      <c r="G155" s="72" t="s">
        <v>949</v>
      </c>
      <c r="H155" s="72">
        <v>106</v>
      </c>
      <c r="I155" s="72">
        <v>1.95627157652474</v>
      </c>
      <c r="J155" s="72">
        <v>0.46029919447640899</v>
      </c>
      <c r="K155" s="72">
        <v>9.6662830840046006</v>
      </c>
      <c r="L155" s="72">
        <v>0.115074798619102</v>
      </c>
      <c r="M155" s="72" t="s">
        <v>949</v>
      </c>
      <c r="N155" s="72">
        <v>12.1979286536248</v>
      </c>
    </row>
    <row r="156" spans="1:14" x14ac:dyDescent="0.25">
      <c r="A156" t="s">
        <v>498</v>
      </c>
      <c r="B156" s="72">
        <v>880</v>
      </c>
      <c r="C156" s="72">
        <v>18</v>
      </c>
      <c r="D156" s="72">
        <v>5</v>
      </c>
      <c r="E156" s="72">
        <v>45</v>
      </c>
      <c r="F156" s="72">
        <v>15</v>
      </c>
      <c r="G156" s="72" t="s">
        <v>949</v>
      </c>
      <c r="H156" s="72">
        <v>83</v>
      </c>
      <c r="I156" s="72">
        <v>2.0454545454545401</v>
      </c>
      <c r="J156" s="72">
        <v>0.56818181818181801</v>
      </c>
      <c r="K156" s="72">
        <v>5.1136363636363598</v>
      </c>
      <c r="L156" s="72">
        <v>1.7045454545454499</v>
      </c>
      <c r="M156" s="72" t="s">
        <v>949</v>
      </c>
      <c r="N156" s="72">
        <v>9.4318181818181799</v>
      </c>
    </row>
    <row r="157" spans="1:14" x14ac:dyDescent="0.25">
      <c r="A157" t="s">
        <v>499</v>
      </c>
      <c r="B157" s="72">
        <v>245</v>
      </c>
      <c r="C157" s="72">
        <v>2</v>
      </c>
      <c r="D157" s="72" t="s">
        <v>949</v>
      </c>
      <c r="E157" s="72">
        <v>15</v>
      </c>
      <c r="F157" s="72">
        <v>7</v>
      </c>
      <c r="G157" s="72" t="s">
        <v>949</v>
      </c>
      <c r="H157" s="72">
        <v>24</v>
      </c>
      <c r="I157" s="72">
        <v>0.81632653061224403</v>
      </c>
      <c r="J157" s="72" t="s">
        <v>949</v>
      </c>
      <c r="K157" s="72">
        <v>6.1224489795918302</v>
      </c>
      <c r="L157" s="72">
        <v>2.8571428571428501</v>
      </c>
      <c r="M157" s="72" t="s">
        <v>949</v>
      </c>
      <c r="N157" s="72">
        <v>9.7959183673469301</v>
      </c>
    </row>
    <row r="158" spans="1:14" x14ac:dyDescent="0.25">
      <c r="A158" t="s">
        <v>500</v>
      </c>
      <c r="B158" s="72">
        <v>1422</v>
      </c>
      <c r="C158" s="72">
        <v>46</v>
      </c>
      <c r="D158" s="72">
        <v>27</v>
      </c>
      <c r="E158" s="72">
        <v>108</v>
      </c>
      <c r="F158" s="72">
        <v>2</v>
      </c>
      <c r="G158" s="72" t="s">
        <v>949</v>
      </c>
      <c r="H158" s="72">
        <v>183</v>
      </c>
      <c r="I158" s="72">
        <v>3.2348804500703201</v>
      </c>
      <c r="J158" s="72">
        <v>1.89873417721519</v>
      </c>
      <c r="K158" s="72">
        <v>7.59493670886076</v>
      </c>
      <c r="L158" s="72">
        <v>0.140646976090014</v>
      </c>
      <c r="M158" s="72" t="s">
        <v>949</v>
      </c>
      <c r="N158" s="72">
        <v>12.8691983122362</v>
      </c>
    </row>
    <row r="159" spans="1:14" x14ac:dyDescent="0.25">
      <c r="A159" t="s">
        <v>501</v>
      </c>
      <c r="B159" s="72">
        <v>3845</v>
      </c>
      <c r="C159" s="72">
        <v>119</v>
      </c>
      <c r="D159" s="72">
        <v>206</v>
      </c>
      <c r="E159" s="72">
        <v>315</v>
      </c>
      <c r="F159" s="72">
        <v>25</v>
      </c>
      <c r="G159" s="72" t="s">
        <v>949</v>
      </c>
      <c r="H159" s="72">
        <v>665</v>
      </c>
      <c r="I159" s="72">
        <v>3.0949284785435598</v>
      </c>
      <c r="J159" s="72">
        <v>5.3576072821846497</v>
      </c>
      <c r="K159" s="72">
        <v>8.19245773732119</v>
      </c>
      <c r="L159" s="72">
        <v>0.65019505851755499</v>
      </c>
      <c r="M159" s="72" t="s">
        <v>949</v>
      </c>
      <c r="N159" s="72">
        <v>17.295188556566899</v>
      </c>
    </row>
    <row r="160" spans="1:14" x14ac:dyDescent="0.25">
      <c r="A160" t="s">
        <v>502</v>
      </c>
      <c r="B160" s="72">
        <v>200</v>
      </c>
      <c r="C160" s="72">
        <v>10</v>
      </c>
      <c r="D160" s="72" t="s">
        <v>949</v>
      </c>
      <c r="E160" s="72">
        <v>9</v>
      </c>
      <c r="F160" s="72" t="s">
        <v>949</v>
      </c>
      <c r="G160" s="72" t="s">
        <v>949</v>
      </c>
      <c r="H160" s="72">
        <v>19</v>
      </c>
      <c r="I160" s="72">
        <v>5</v>
      </c>
      <c r="J160" s="72" t="s">
        <v>949</v>
      </c>
      <c r="K160" s="72">
        <v>4.5</v>
      </c>
      <c r="L160" s="72" t="s">
        <v>949</v>
      </c>
      <c r="M160" s="72" t="s">
        <v>949</v>
      </c>
      <c r="N160" s="72">
        <v>9.5</v>
      </c>
    </row>
    <row r="161" spans="1:14" x14ac:dyDescent="0.25">
      <c r="A161" t="s">
        <v>503</v>
      </c>
      <c r="B161" s="72">
        <v>1427</v>
      </c>
      <c r="C161" s="72">
        <v>38</v>
      </c>
      <c r="D161" s="72">
        <v>40</v>
      </c>
      <c r="E161" s="72">
        <v>43</v>
      </c>
      <c r="F161" s="72">
        <v>6</v>
      </c>
      <c r="G161" s="72" t="s">
        <v>949</v>
      </c>
      <c r="H161" s="72">
        <v>127</v>
      </c>
      <c r="I161" s="72">
        <v>2.6629292221443501</v>
      </c>
      <c r="J161" s="72">
        <v>2.8030833917309002</v>
      </c>
      <c r="K161" s="72">
        <v>3.0133146461107199</v>
      </c>
      <c r="L161" s="72">
        <v>0.42046250875963498</v>
      </c>
      <c r="M161" s="72" t="s">
        <v>949</v>
      </c>
      <c r="N161" s="72">
        <v>8.8997897687456202</v>
      </c>
    </row>
    <row r="162" spans="1:14" x14ac:dyDescent="0.25">
      <c r="A162" t="s">
        <v>504</v>
      </c>
      <c r="B162" s="72">
        <v>1884</v>
      </c>
      <c r="C162" s="72">
        <v>3</v>
      </c>
      <c r="D162" s="72" t="s">
        <v>949</v>
      </c>
      <c r="E162" s="72">
        <v>318</v>
      </c>
      <c r="F162" s="72" t="s">
        <v>949</v>
      </c>
      <c r="G162" s="72" t="s">
        <v>949</v>
      </c>
      <c r="H162" s="72">
        <v>321</v>
      </c>
      <c r="I162" s="72">
        <v>0.15923566878980799</v>
      </c>
      <c r="J162" s="72" t="s">
        <v>949</v>
      </c>
      <c r="K162" s="72">
        <v>16.878980891719699</v>
      </c>
      <c r="L162" s="72" t="s">
        <v>949</v>
      </c>
      <c r="M162" s="72" t="s">
        <v>949</v>
      </c>
      <c r="N162" s="72">
        <v>17.0382165605095</v>
      </c>
    </row>
    <row r="163" spans="1:14" x14ac:dyDescent="0.25">
      <c r="A163" t="s">
        <v>174</v>
      </c>
      <c r="B163" s="72">
        <v>57952</v>
      </c>
      <c r="C163" s="72">
        <v>1192</v>
      </c>
      <c r="D163" s="72">
        <v>772</v>
      </c>
      <c r="E163" s="72">
        <v>4763</v>
      </c>
      <c r="F163" s="72">
        <v>235</v>
      </c>
      <c r="G163" s="72" t="s">
        <v>949</v>
      </c>
      <c r="H163" s="72">
        <v>6962</v>
      </c>
      <c r="I163" s="72">
        <v>2.0568746548868</v>
      </c>
      <c r="J163" s="72">
        <v>1.3321369409166199</v>
      </c>
      <c r="K163" s="72">
        <v>8.2188707896189896</v>
      </c>
      <c r="L163" s="72">
        <v>0.40550800662617298</v>
      </c>
      <c r="M163" s="72" t="s">
        <v>949</v>
      </c>
      <c r="N163" s="72">
        <v>12.0133903920485</v>
      </c>
    </row>
    <row r="164" spans="1:14" x14ac:dyDescent="0.25">
      <c r="A164" t="s">
        <v>505</v>
      </c>
      <c r="B164" s="72">
        <v>1019</v>
      </c>
      <c r="C164" s="72">
        <v>17</v>
      </c>
      <c r="D164" s="72">
        <v>5</v>
      </c>
      <c r="E164" s="72">
        <v>96</v>
      </c>
      <c r="F164" s="72">
        <v>95</v>
      </c>
      <c r="G164" s="72" t="s">
        <v>949</v>
      </c>
      <c r="H164" s="72">
        <v>213</v>
      </c>
      <c r="I164" s="72">
        <v>1.6683022571148101</v>
      </c>
      <c r="J164" s="72">
        <v>0.49067713444553401</v>
      </c>
      <c r="K164" s="72">
        <v>9.4210009813542595</v>
      </c>
      <c r="L164" s="72">
        <v>9.3228655544651602</v>
      </c>
      <c r="M164" s="72" t="s">
        <v>949</v>
      </c>
      <c r="N164" s="72">
        <v>20.902845927379701</v>
      </c>
    </row>
    <row r="165" spans="1:14" x14ac:dyDescent="0.25">
      <c r="A165" t="s">
        <v>506</v>
      </c>
      <c r="B165" s="72">
        <v>248</v>
      </c>
      <c r="C165" s="72">
        <v>10</v>
      </c>
      <c r="D165" s="72" t="s">
        <v>949</v>
      </c>
      <c r="E165" s="72">
        <v>13</v>
      </c>
      <c r="F165" s="72">
        <v>2</v>
      </c>
      <c r="G165" s="72" t="s">
        <v>949</v>
      </c>
      <c r="H165" s="72">
        <v>25</v>
      </c>
      <c r="I165" s="72">
        <v>4.0322580645161201</v>
      </c>
      <c r="J165" s="72" t="s">
        <v>949</v>
      </c>
      <c r="K165" s="72">
        <v>5.24193548387096</v>
      </c>
      <c r="L165" s="72">
        <v>0.80645161290322498</v>
      </c>
      <c r="M165" s="72" t="s">
        <v>949</v>
      </c>
      <c r="N165" s="72">
        <v>10.080645161290301</v>
      </c>
    </row>
    <row r="166" spans="1:14" x14ac:dyDescent="0.25">
      <c r="A166" t="s">
        <v>507</v>
      </c>
      <c r="B166" s="72">
        <v>1023</v>
      </c>
      <c r="C166" s="72">
        <v>25</v>
      </c>
      <c r="D166" s="72">
        <v>12</v>
      </c>
      <c r="E166" s="72">
        <v>47</v>
      </c>
      <c r="F166" s="72" t="s">
        <v>949</v>
      </c>
      <c r="G166" s="72" t="s">
        <v>949</v>
      </c>
      <c r="H166" s="72">
        <v>84</v>
      </c>
      <c r="I166" s="72">
        <v>2.4437927663734098</v>
      </c>
      <c r="J166" s="72">
        <v>1.1730205278592301</v>
      </c>
      <c r="K166" s="72">
        <v>4.5943304007820096</v>
      </c>
      <c r="L166" s="72" t="s">
        <v>949</v>
      </c>
      <c r="M166" s="72" t="s">
        <v>949</v>
      </c>
      <c r="N166" s="72">
        <v>8.2111436950146608</v>
      </c>
    </row>
    <row r="167" spans="1:14" x14ac:dyDescent="0.25">
      <c r="A167" t="s">
        <v>508</v>
      </c>
      <c r="B167" s="72">
        <v>3400</v>
      </c>
      <c r="C167" s="72">
        <v>98</v>
      </c>
      <c r="D167" s="72">
        <v>132</v>
      </c>
      <c r="E167" s="72">
        <v>271</v>
      </c>
      <c r="F167" s="72">
        <v>28</v>
      </c>
      <c r="G167" s="72" t="s">
        <v>949</v>
      </c>
      <c r="H167" s="72">
        <v>529</v>
      </c>
      <c r="I167" s="72">
        <v>2.8823529411764701</v>
      </c>
      <c r="J167" s="72">
        <v>3.8823529411764701</v>
      </c>
      <c r="K167" s="72">
        <v>7.9705882352941098</v>
      </c>
      <c r="L167" s="72">
        <v>0.82352941176470595</v>
      </c>
      <c r="M167" s="72" t="s">
        <v>949</v>
      </c>
      <c r="N167" s="72">
        <v>15.558823529411701</v>
      </c>
    </row>
    <row r="168" spans="1:14" x14ac:dyDescent="0.25">
      <c r="A168" t="s">
        <v>509</v>
      </c>
      <c r="B168" s="72">
        <v>835</v>
      </c>
      <c r="C168" s="72">
        <v>15</v>
      </c>
      <c r="D168" s="72">
        <v>12</v>
      </c>
      <c r="E168" s="72">
        <v>33</v>
      </c>
      <c r="F168" s="72" t="s">
        <v>949</v>
      </c>
      <c r="G168" s="72" t="s">
        <v>949</v>
      </c>
      <c r="H168" s="72">
        <v>60</v>
      </c>
      <c r="I168" s="72">
        <v>1.79640718562874</v>
      </c>
      <c r="J168" s="72">
        <v>1.43712574850299</v>
      </c>
      <c r="K168" s="72">
        <v>3.95209580838323</v>
      </c>
      <c r="L168" s="72" t="s">
        <v>949</v>
      </c>
      <c r="M168" s="72" t="s">
        <v>949</v>
      </c>
      <c r="N168" s="72">
        <v>7.1856287425149699</v>
      </c>
    </row>
    <row r="169" spans="1:14" x14ac:dyDescent="0.25">
      <c r="A169" t="s">
        <v>175</v>
      </c>
      <c r="B169" s="72">
        <v>259</v>
      </c>
      <c r="C169" s="72">
        <v>7</v>
      </c>
      <c r="D169" s="72">
        <v>5</v>
      </c>
      <c r="E169" s="72">
        <v>18</v>
      </c>
      <c r="F169" s="72">
        <v>10</v>
      </c>
      <c r="G169" s="72" t="s">
        <v>949</v>
      </c>
      <c r="H169" s="72">
        <v>40</v>
      </c>
      <c r="I169" s="72">
        <v>2.7027027027027</v>
      </c>
      <c r="J169" s="72">
        <v>1.93050193050193</v>
      </c>
      <c r="K169" s="72">
        <v>6.9498069498069501</v>
      </c>
      <c r="L169" s="72">
        <v>3.8610038610038599</v>
      </c>
      <c r="M169" s="72" t="s">
        <v>949</v>
      </c>
      <c r="N169" s="72">
        <v>15.444015444015401</v>
      </c>
    </row>
    <row r="170" spans="1:14" x14ac:dyDescent="0.25">
      <c r="A170" t="s">
        <v>510</v>
      </c>
      <c r="B170" s="72">
        <v>1041</v>
      </c>
      <c r="C170" s="72">
        <v>4</v>
      </c>
      <c r="D170" s="72">
        <v>1</v>
      </c>
      <c r="E170" s="72">
        <v>127</v>
      </c>
      <c r="F170" s="72" t="s">
        <v>949</v>
      </c>
      <c r="G170" s="72" t="s">
        <v>949</v>
      </c>
      <c r="H170" s="72">
        <v>132</v>
      </c>
      <c r="I170" s="72">
        <v>0.38424591738712699</v>
      </c>
      <c r="J170" s="72">
        <v>9.60614793467819E-2</v>
      </c>
      <c r="K170" s="72">
        <v>12.1998078770413</v>
      </c>
      <c r="L170" s="72" t="s">
        <v>949</v>
      </c>
      <c r="M170" s="72" t="s">
        <v>949</v>
      </c>
      <c r="N170" s="72">
        <v>12.680115273775201</v>
      </c>
    </row>
    <row r="171" spans="1:14" x14ac:dyDescent="0.25">
      <c r="A171" t="s">
        <v>511</v>
      </c>
      <c r="B171" s="72">
        <v>1975</v>
      </c>
      <c r="C171" s="72">
        <v>25</v>
      </c>
      <c r="D171" s="72">
        <v>4</v>
      </c>
      <c r="E171" s="72">
        <v>172</v>
      </c>
      <c r="F171" s="72" t="s">
        <v>949</v>
      </c>
      <c r="G171" s="72" t="s">
        <v>949</v>
      </c>
      <c r="H171" s="72">
        <v>201</v>
      </c>
      <c r="I171" s="72">
        <v>1.26582278481012</v>
      </c>
      <c r="J171" s="72">
        <v>0.20253164556962</v>
      </c>
      <c r="K171" s="72">
        <v>8.7088607594936693</v>
      </c>
      <c r="L171" s="72" t="s">
        <v>949</v>
      </c>
      <c r="M171" s="72" t="s">
        <v>949</v>
      </c>
      <c r="N171" s="72">
        <v>10.177215189873399</v>
      </c>
    </row>
    <row r="172" spans="1:14" x14ac:dyDescent="0.25">
      <c r="A172" t="s">
        <v>512</v>
      </c>
      <c r="B172" s="72">
        <v>2786</v>
      </c>
      <c r="C172" s="72">
        <v>116</v>
      </c>
      <c r="D172" s="72">
        <v>49</v>
      </c>
      <c r="E172" s="72">
        <v>225</v>
      </c>
      <c r="F172" s="72" t="s">
        <v>949</v>
      </c>
      <c r="G172" s="72" t="s">
        <v>949</v>
      </c>
      <c r="H172" s="72">
        <v>390</v>
      </c>
      <c r="I172" s="72">
        <v>4.1636755204594396</v>
      </c>
      <c r="J172" s="72">
        <v>1.7587939698492401</v>
      </c>
      <c r="K172" s="72">
        <v>8.0760947595118395</v>
      </c>
      <c r="L172" s="72" t="s">
        <v>949</v>
      </c>
      <c r="M172" s="72" t="s">
        <v>949</v>
      </c>
      <c r="N172" s="72">
        <v>13.9985642498205</v>
      </c>
    </row>
    <row r="173" spans="1:14" x14ac:dyDescent="0.25">
      <c r="A173" t="s">
        <v>513</v>
      </c>
      <c r="B173" s="72">
        <v>2569</v>
      </c>
      <c r="C173" s="72">
        <v>92</v>
      </c>
      <c r="D173" s="72">
        <v>43</v>
      </c>
      <c r="E173" s="72">
        <v>206</v>
      </c>
      <c r="F173" s="72">
        <v>1</v>
      </c>
      <c r="G173" s="72" t="s">
        <v>949</v>
      </c>
      <c r="H173" s="72">
        <v>342</v>
      </c>
      <c r="I173" s="72">
        <v>3.5811599844297302</v>
      </c>
      <c r="J173" s="72">
        <v>1.67380303620085</v>
      </c>
      <c r="K173" s="72">
        <v>8.0186843129622396</v>
      </c>
      <c r="L173" s="72">
        <v>3.8925652004670998E-2</v>
      </c>
      <c r="M173" s="72" t="s">
        <v>949</v>
      </c>
      <c r="N173" s="72">
        <v>13.3125729855975</v>
      </c>
    </row>
    <row r="174" spans="1:14" x14ac:dyDescent="0.25">
      <c r="A174" t="s">
        <v>514</v>
      </c>
      <c r="B174" s="72">
        <v>1131</v>
      </c>
      <c r="C174" s="72">
        <v>42</v>
      </c>
      <c r="D174" s="72">
        <v>26</v>
      </c>
      <c r="E174" s="72">
        <v>32</v>
      </c>
      <c r="F174" s="72">
        <v>9</v>
      </c>
      <c r="G174" s="72" t="s">
        <v>949</v>
      </c>
      <c r="H174" s="72">
        <v>109</v>
      </c>
      <c r="I174" s="72">
        <v>3.7135278514588799</v>
      </c>
      <c r="J174" s="72">
        <v>2.29885057471264</v>
      </c>
      <c r="K174" s="72">
        <v>2.8293545534924802</v>
      </c>
      <c r="L174" s="72">
        <v>0.79575596816976102</v>
      </c>
      <c r="M174" s="72" t="s">
        <v>949</v>
      </c>
      <c r="N174" s="72">
        <v>9.63748894783377</v>
      </c>
    </row>
    <row r="175" spans="1:14" x14ac:dyDescent="0.25">
      <c r="A175" t="s">
        <v>515</v>
      </c>
      <c r="B175" s="72">
        <v>663</v>
      </c>
      <c r="C175" s="72">
        <v>6</v>
      </c>
      <c r="D175" s="72">
        <v>2</v>
      </c>
      <c r="E175" s="72">
        <v>68</v>
      </c>
      <c r="F175" s="72">
        <v>3</v>
      </c>
      <c r="G175" s="72" t="s">
        <v>949</v>
      </c>
      <c r="H175" s="72">
        <v>79</v>
      </c>
      <c r="I175" s="72">
        <v>0.90497737556561098</v>
      </c>
      <c r="J175" s="72">
        <v>0.30165912518853699</v>
      </c>
      <c r="K175" s="72">
        <v>10.2564102564102</v>
      </c>
      <c r="L175" s="72">
        <v>0.45248868778280499</v>
      </c>
      <c r="M175" s="72" t="s">
        <v>949</v>
      </c>
      <c r="N175" s="72">
        <v>11.915535444947199</v>
      </c>
    </row>
    <row r="176" spans="1:14" x14ac:dyDescent="0.25">
      <c r="A176" t="s">
        <v>516</v>
      </c>
      <c r="B176" s="72">
        <v>5556</v>
      </c>
      <c r="C176" s="72">
        <v>112</v>
      </c>
      <c r="D176" s="72">
        <v>10</v>
      </c>
      <c r="E176" s="72">
        <v>392</v>
      </c>
      <c r="F176" s="72">
        <v>2</v>
      </c>
      <c r="G176" s="72" t="s">
        <v>949</v>
      </c>
      <c r="H176" s="72">
        <v>516</v>
      </c>
      <c r="I176" s="72">
        <v>2.0158387329013601</v>
      </c>
      <c r="J176" s="72">
        <v>0.17998560115190701</v>
      </c>
      <c r="K176" s="72">
        <v>7.05543556515478</v>
      </c>
      <c r="L176" s="72">
        <v>3.5997120230381499E-2</v>
      </c>
      <c r="M176" s="72" t="s">
        <v>949</v>
      </c>
      <c r="N176" s="72">
        <v>9.2872570194384405</v>
      </c>
    </row>
    <row r="177" spans="1:14" x14ac:dyDescent="0.25">
      <c r="A177" t="s">
        <v>517</v>
      </c>
      <c r="B177" s="72">
        <v>599</v>
      </c>
      <c r="C177" s="72">
        <v>14</v>
      </c>
      <c r="D177" s="72">
        <v>12</v>
      </c>
      <c r="E177" s="72">
        <v>39</v>
      </c>
      <c r="F177" s="72" t="s">
        <v>949</v>
      </c>
      <c r="G177" s="72" t="s">
        <v>949</v>
      </c>
      <c r="H177" s="72">
        <v>65</v>
      </c>
      <c r="I177" s="72">
        <v>2.3372287145241999</v>
      </c>
      <c r="J177" s="72">
        <v>2.0033388981635998</v>
      </c>
      <c r="K177" s="72">
        <v>6.5108514190317202</v>
      </c>
      <c r="L177" s="72" t="s">
        <v>949</v>
      </c>
      <c r="M177" s="72" t="s">
        <v>949</v>
      </c>
      <c r="N177" s="72">
        <v>10.8514190317195</v>
      </c>
    </row>
    <row r="178" spans="1:14" x14ac:dyDescent="0.25">
      <c r="A178" t="s">
        <v>518</v>
      </c>
      <c r="B178" s="72">
        <v>1352</v>
      </c>
      <c r="C178" s="72">
        <v>23</v>
      </c>
      <c r="D178" s="72">
        <v>6</v>
      </c>
      <c r="E178" s="72">
        <v>150</v>
      </c>
      <c r="F178" s="72">
        <v>22</v>
      </c>
      <c r="G178" s="72" t="s">
        <v>949</v>
      </c>
      <c r="H178" s="72">
        <v>201</v>
      </c>
      <c r="I178" s="72">
        <v>1.70118343195266</v>
      </c>
      <c r="J178" s="72">
        <v>0.44378698224851998</v>
      </c>
      <c r="K178" s="72">
        <v>11.094674556213</v>
      </c>
      <c r="L178" s="72">
        <v>1.62721893491124</v>
      </c>
      <c r="M178" s="72" t="s">
        <v>949</v>
      </c>
      <c r="N178" s="72">
        <v>14.866863905325401</v>
      </c>
    </row>
    <row r="179" spans="1:14" x14ac:dyDescent="0.25">
      <c r="A179" t="s">
        <v>519</v>
      </c>
      <c r="B179" s="72">
        <v>1696</v>
      </c>
      <c r="C179" s="72">
        <v>62</v>
      </c>
      <c r="D179" s="72">
        <v>53</v>
      </c>
      <c r="E179" s="72">
        <v>53</v>
      </c>
      <c r="F179" s="72" t="s">
        <v>949</v>
      </c>
      <c r="G179" s="72" t="s">
        <v>949</v>
      </c>
      <c r="H179" s="72">
        <v>168</v>
      </c>
      <c r="I179" s="72">
        <v>3.6556603773584899</v>
      </c>
      <c r="J179" s="72">
        <v>3.125</v>
      </c>
      <c r="K179" s="72">
        <v>3.125</v>
      </c>
      <c r="L179" s="72" t="s">
        <v>949</v>
      </c>
      <c r="M179" s="72" t="s">
        <v>949</v>
      </c>
      <c r="N179" s="72">
        <v>9.9056603773584904</v>
      </c>
    </row>
    <row r="180" spans="1:14" x14ac:dyDescent="0.25">
      <c r="A180" t="s">
        <v>520</v>
      </c>
      <c r="B180" s="72">
        <v>1301</v>
      </c>
      <c r="C180" s="72">
        <v>46</v>
      </c>
      <c r="D180" s="72">
        <v>25</v>
      </c>
      <c r="E180" s="72">
        <v>67</v>
      </c>
      <c r="F180" s="72">
        <v>2</v>
      </c>
      <c r="G180" s="72" t="s">
        <v>949</v>
      </c>
      <c r="H180" s="72">
        <v>140</v>
      </c>
      <c r="I180" s="72">
        <v>3.5357417371252802</v>
      </c>
      <c r="J180" s="72">
        <v>1.92159877017678</v>
      </c>
      <c r="K180" s="72">
        <v>5.1498847040737896</v>
      </c>
      <c r="L180" s="72">
        <v>0.15372790161414199</v>
      </c>
      <c r="M180" s="72" t="s">
        <v>949</v>
      </c>
      <c r="N180" s="72">
        <v>10.76095311299</v>
      </c>
    </row>
    <row r="181" spans="1:14" x14ac:dyDescent="0.25">
      <c r="A181" t="s">
        <v>521</v>
      </c>
      <c r="B181" s="72">
        <v>920</v>
      </c>
      <c r="C181" s="72">
        <v>22</v>
      </c>
      <c r="D181" s="72">
        <v>5</v>
      </c>
      <c r="E181" s="72">
        <v>71</v>
      </c>
      <c r="F181" s="72" t="s">
        <v>949</v>
      </c>
      <c r="G181" s="72" t="s">
        <v>949</v>
      </c>
      <c r="H181" s="72">
        <v>98</v>
      </c>
      <c r="I181" s="72">
        <v>2.3913043478260798</v>
      </c>
      <c r="J181" s="72">
        <v>0.54347826086956497</v>
      </c>
      <c r="K181" s="72">
        <v>7.7173913043478199</v>
      </c>
      <c r="L181" s="72" t="s">
        <v>949</v>
      </c>
      <c r="M181" s="72" t="s">
        <v>949</v>
      </c>
      <c r="N181" s="72">
        <v>10.6521739130434</v>
      </c>
    </row>
    <row r="182" spans="1:14" x14ac:dyDescent="0.25">
      <c r="A182" t="s">
        <v>522</v>
      </c>
      <c r="B182" s="72">
        <v>958</v>
      </c>
      <c r="C182" s="72">
        <v>22</v>
      </c>
      <c r="D182" s="72">
        <v>6</v>
      </c>
      <c r="E182" s="72">
        <v>67</v>
      </c>
      <c r="F182" s="72">
        <v>5</v>
      </c>
      <c r="G182" s="72" t="s">
        <v>949</v>
      </c>
      <c r="H182" s="72">
        <v>100</v>
      </c>
      <c r="I182" s="72">
        <v>2.2964509394572001</v>
      </c>
      <c r="J182" s="72">
        <v>0.62630480167014602</v>
      </c>
      <c r="K182" s="72">
        <v>6.9937369519832897</v>
      </c>
      <c r="L182" s="72">
        <v>0.52192066805845505</v>
      </c>
      <c r="M182" s="72" t="s">
        <v>949</v>
      </c>
      <c r="N182" s="72">
        <v>10.438413361169101</v>
      </c>
    </row>
    <row r="183" spans="1:14" x14ac:dyDescent="0.25">
      <c r="A183" t="s">
        <v>523</v>
      </c>
      <c r="B183" s="72">
        <v>762</v>
      </c>
      <c r="C183" s="72">
        <v>3</v>
      </c>
      <c r="D183" s="72">
        <v>1</v>
      </c>
      <c r="E183" s="72">
        <v>51</v>
      </c>
      <c r="F183" s="72">
        <v>1</v>
      </c>
      <c r="G183" s="72" t="s">
        <v>949</v>
      </c>
      <c r="H183" s="72">
        <v>56</v>
      </c>
      <c r="I183" s="72">
        <v>0.39370078740157399</v>
      </c>
      <c r="J183" s="72">
        <v>0.13123359580052399</v>
      </c>
      <c r="K183" s="72">
        <v>6.6929133858267704</v>
      </c>
      <c r="L183" s="72">
        <v>0.13123359580052399</v>
      </c>
      <c r="M183" s="72" t="s">
        <v>949</v>
      </c>
      <c r="N183" s="72">
        <v>7.3490813648293898</v>
      </c>
    </row>
    <row r="184" spans="1:14" x14ac:dyDescent="0.25">
      <c r="A184" t="s">
        <v>524</v>
      </c>
      <c r="B184" s="72">
        <v>1669</v>
      </c>
      <c r="C184" s="72">
        <v>46</v>
      </c>
      <c r="D184" s="72">
        <v>24</v>
      </c>
      <c r="E184" s="72">
        <v>103</v>
      </c>
      <c r="F184" s="72" t="s">
        <v>949</v>
      </c>
      <c r="G184" s="72" t="s">
        <v>949</v>
      </c>
      <c r="H184" s="72">
        <v>173</v>
      </c>
      <c r="I184" s="72">
        <v>2.75614140203714</v>
      </c>
      <c r="J184" s="72">
        <v>1.43798681845416</v>
      </c>
      <c r="K184" s="72">
        <v>6.1713600958657802</v>
      </c>
      <c r="L184" s="72" t="s">
        <v>949</v>
      </c>
      <c r="M184" s="72" t="s">
        <v>949</v>
      </c>
      <c r="N184" s="72">
        <v>10.3654883163571</v>
      </c>
    </row>
    <row r="185" spans="1:14" x14ac:dyDescent="0.25">
      <c r="A185" t="s">
        <v>525</v>
      </c>
      <c r="B185" s="72">
        <v>3920</v>
      </c>
      <c r="C185" s="72">
        <v>24</v>
      </c>
      <c r="D185" s="72">
        <v>8</v>
      </c>
      <c r="E185" s="72">
        <v>399</v>
      </c>
      <c r="F185" s="72" t="s">
        <v>949</v>
      </c>
      <c r="G185" s="72" t="s">
        <v>949</v>
      </c>
      <c r="H185" s="72">
        <v>431</v>
      </c>
      <c r="I185" s="72">
        <v>0.61224489795918302</v>
      </c>
      <c r="J185" s="72">
        <v>0.20408163265306101</v>
      </c>
      <c r="K185" s="72">
        <v>10.1785714285714</v>
      </c>
      <c r="L185" s="72" t="s">
        <v>949</v>
      </c>
      <c r="M185" s="72" t="s">
        <v>949</v>
      </c>
      <c r="N185" s="72">
        <v>10.9948979591836</v>
      </c>
    </row>
    <row r="186" spans="1:14" x14ac:dyDescent="0.25">
      <c r="A186" t="s">
        <v>526</v>
      </c>
      <c r="B186" s="72">
        <v>7566</v>
      </c>
      <c r="C186" s="72">
        <v>112</v>
      </c>
      <c r="D186" s="72">
        <v>63</v>
      </c>
      <c r="E186" s="72">
        <v>704</v>
      </c>
      <c r="F186" s="72">
        <v>1</v>
      </c>
      <c r="G186" s="72" t="s">
        <v>949</v>
      </c>
      <c r="H186" s="72">
        <v>880</v>
      </c>
      <c r="I186" s="72">
        <v>1.4803066349458101</v>
      </c>
      <c r="J186" s="72">
        <v>0.83267248215701795</v>
      </c>
      <c r="K186" s="72">
        <v>9.3047845625165202</v>
      </c>
      <c r="L186" s="72">
        <v>1.32170235263018E-2</v>
      </c>
      <c r="M186" s="72" t="s">
        <v>949</v>
      </c>
      <c r="N186" s="72">
        <v>11.6309807031456</v>
      </c>
    </row>
    <row r="187" spans="1:14" x14ac:dyDescent="0.25">
      <c r="A187" t="s">
        <v>527</v>
      </c>
      <c r="B187" s="72">
        <v>2291</v>
      </c>
      <c r="C187" s="72">
        <v>7</v>
      </c>
      <c r="D187" s="72">
        <v>5</v>
      </c>
      <c r="E187" s="72">
        <v>223</v>
      </c>
      <c r="F187" s="72">
        <v>14</v>
      </c>
      <c r="G187" s="72" t="s">
        <v>949</v>
      </c>
      <c r="H187" s="72">
        <v>249</v>
      </c>
      <c r="I187" s="72">
        <v>0.30554343081623703</v>
      </c>
      <c r="J187" s="72">
        <v>0.21824530772588299</v>
      </c>
      <c r="K187" s="72">
        <v>9.7337407245744192</v>
      </c>
      <c r="L187" s="72">
        <v>0.61108686163247405</v>
      </c>
      <c r="M187" s="72" t="s">
        <v>949</v>
      </c>
      <c r="N187" s="72">
        <v>10.868616324749</v>
      </c>
    </row>
    <row r="188" spans="1:14" x14ac:dyDescent="0.25">
      <c r="A188" t="s">
        <v>528</v>
      </c>
      <c r="B188" s="72">
        <v>776</v>
      </c>
      <c r="C188" s="72">
        <v>3</v>
      </c>
      <c r="D188" s="72">
        <v>2</v>
      </c>
      <c r="E188" s="72">
        <v>57</v>
      </c>
      <c r="F188" s="72" t="s">
        <v>949</v>
      </c>
      <c r="G188" s="72" t="s">
        <v>949</v>
      </c>
      <c r="H188" s="72">
        <v>62</v>
      </c>
      <c r="I188" s="72">
        <v>0.38659793814432902</v>
      </c>
      <c r="J188" s="72">
        <v>0.25773195876288602</v>
      </c>
      <c r="K188" s="72">
        <v>7.3453608247422597</v>
      </c>
      <c r="L188" s="72" t="s">
        <v>949</v>
      </c>
      <c r="M188" s="72" t="s">
        <v>949</v>
      </c>
      <c r="N188" s="72">
        <v>7.9896907216494801</v>
      </c>
    </row>
    <row r="189" spans="1:14" x14ac:dyDescent="0.25">
      <c r="A189" t="s">
        <v>529</v>
      </c>
      <c r="B189" s="72">
        <v>907</v>
      </c>
      <c r="C189" s="72">
        <v>21</v>
      </c>
      <c r="D189" s="72">
        <v>1</v>
      </c>
      <c r="E189" s="72">
        <v>65</v>
      </c>
      <c r="F189" s="72">
        <v>2</v>
      </c>
      <c r="G189" s="72" t="s">
        <v>949</v>
      </c>
      <c r="H189" s="72">
        <v>89</v>
      </c>
      <c r="I189" s="72">
        <v>2.3153252480705602</v>
      </c>
      <c r="J189" s="72">
        <v>0.110253583241455</v>
      </c>
      <c r="K189" s="72">
        <v>7.1664829106945902</v>
      </c>
      <c r="L189" s="72">
        <v>0.22050716648290999</v>
      </c>
      <c r="M189" s="72" t="s">
        <v>949</v>
      </c>
      <c r="N189" s="72">
        <v>9.8125689084895207</v>
      </c>
    </row>
    <row r="190" spans="1:14" x14ac:dyDescent="0.25">
      <c r="A190" t="s">
        <v>530</v>
      </c>
      <c r="B190" s="72">
        <v>893</v>
      </c>
      <c r="C190" s="72">
        <v>21</v>
      </c>
      <c r="D190" s="72">
        <v>8</v>
      </c>
      <c r="E190" s="72">
        <v>21</v>
      </c>
      <c r="F190" s="72">
        <v>1</v>
      </c>
      <c r="G190" s="72" t="s">
        <v>949</v>
      </c>
      <c r="H190" s="72">
        <v>51</v>
      </c>
      <c r="I190" s="72">
        <v>2.3516237402015601</v>
      </c>
      <c r="J190" s="72">
        <v>0.89585666293392996</v>
      </c>
      <c r="K190" s="72">
        <v>2.3516237402015601</v>
      </c>
      <c r="L190" s="72">
        <v>0.111982082866741</v>
      </c>
      <c r="M190" s="72" t="s">
        <v>949</v>
      </c>
      <c r="N190" s="72">
        <v>5.7110862262037996</v>
      </c>
    </row>
    <row r="191" spans="1:14" x14ac:dyDescent="0.25">
      <c r="A191" t="s">
        <v>531</v>
      </c>
      <c r="B191" s="72">
        <v>237</v>
      </c>
      <c r="C191" s="72">
        <v>2</v>
      </c>
      <c r="D191" s="72">
        <v>1</v>
      </c>
      <c r="E191" s="72">
        <v>7</v>
      </c>
      <c r="F191" s="72">
        <v>4</v>
      </c>
      <c r="G191" s="72" t="s">
        <v>949</v>
      </c>
      <c r="H191" s="72">
        <v>14</v>
      </c>
      <c r="I191" s="72">
        <v>0.84388185654008396</v>
      </c>
      <c r="J191" s="72">
        <v>0.42194092827004198</v>
      </c>
      <c r="K191" s="72">
        <v>2.9535864978902899</v>
      </c>
      <c r="L191" s="72">
        <v>1.6877637130801599</v>
      </c>
      <c r="M191" s="72" t="s">
        <v>949</v>
      </c>
      <c r="N191" s="72">
        <v>5.9071729957805896</v>
      </c>
    </row>
    <row r="192" spans="1:14" x14ac:dyDescent="0.25">
      <c r="A192" t="s">
        <v>532</v>
      </c>
      <c r="B192" s="72">
        <v>1324</v>
      </c>
      <c r="C192" s="72">
        <v>47</v>
      </c>
      <c r="D192" s="72">
        <v>22</v>
      </c>
      <c r="E192" s="72">
        <v>86</v>
      </c>
      <c r="F192" s="72">
        <v>3</v>
      </c>
      <c r="G192" s="72" t="s">
        <v>949</v>
      </c>
      <c r="H192" s="72">
        <v>158</v>
      </c>
      <c r="I192" s="72">
        <v>3.5498489425981798</v>
      </c>
      <c r="J192" s="72">
        <v>1.6616314199395701</v>
      </c>
      <c r="K192" s="72">
        <v>6.4954682779456103</v>
      </c>
      <c r="L192" s="72">
        <v>0.22658610271903301</v>
      </c>
      <c r="M192" s="72" t="s">
        <v>949</v>
      </c>
      <c r="N192" s="72">
        <v>11.933534743202401</v>
      </c>
    </row>
    <row r="193" spans="1:14" x14ac:dyDescent="0.25">
      <c r="A193" t="s">
        <v>533</v>
      </c>
      <c r="B193" s="72">
        <v>3714</v>
      </c>
      <c r="C193" s="72">
        <v>113</v>
      </c>
      <c r="D193" s="72">
        <v>134</v>
      </c>
      <c r="E193" s="72">
        <v>384</v>
      </c>
      <c r="F193" s="72">
        <v>19</v>
      </c>
      <c r="G193" s="72" t="s">
        <v>949</v>
      </c>
      <c r="H193" s="72">
        <v>650</v>
      </c>
      <c r="I193" s="72">
        <v>3.04254173397953</v>
      </c>
      <c r="J193" s="72">
        <v>3.6079698438341401</v>
      </c>
      <c r="K193" s="72">
        <v>10.3392568659127</v>
      </c>
      <c r="L193" s="72">
        <v>0.51157781367797495</v>
      </c>
      <c r="M193" s="72" t="s">
        <v>949</v>
      </c>
      <c r="N193" s="72">
        <v>17.5013462574044</v>
      </c>
    </row>
    <row r="194" spans="1:14" x14ac:dyDescent="0.25">
      <c r="A194" t="s">
        <v>534</v>
      </c>
      <c r="B194" s="72">
        <v>203</v>
      </c>
      <c r="C194" s="72">
        <v>7</v>
      </c>
      <c r="D194" s="72" t="s">
        <v>949</v>
      </c>
      <c r="E194" s="72">
        <v>12</v>
      </c>
      <c r="F194" s="72" t="s">
        <v>949</v>
      </c>
      <c r="G194" s="72" t="s">
        <v>949</v>
      </c>
      <c r="H194" s="72">
        <v>19</v>
      </c>
      <c r="I194" s="72">
        <v>3.44827586206896</v>
      </c>
      <c r="J194" s="72" t="s">
        <v>949</v>
      </c>
      <c r="K194" s="72">
        <v>5.9113300492610801</v>
      </c>
      <c r="L194" s="72" t="s">
        <v>949</v>
      </c>
      <c r="M194" s="72" t="s">
        <v>949</v>
      </c>
      <c r="N194" s="72">
        <v>9.3596059113300498</v>
      </c>
    </row>
    <row r="195" spans="1:14" x14ac:dyDescent="0.25">
      <c r="A195" t="s">
        <v>535</v>
      </c>
      <c r="B195" s="72">
        <v>1268</v>
      </c>
      <c r="C195" s="72">
        <v>47</v>
      </c>
      <c r="D195" s="72">
        <v>36</v>
      </c>
      <c r="E195" s="72">
        <v>43</v>
      </c>
      <c r="F195" s="72" t="s">
        <v>949</v>
      </c>
      <c r="G195" s="72" t="s">
        <v>949</v>
      </c>
      <c r="H195" s="72">
        <v>126</v>
      </c>
      <c r="I195" s="72">
        <v>3.7066246056782299</v>
      </c>
      <c r="J195" s="72">
        <v>2.8391167192429001</v>
      </c>
      <c r="K195" s="72">
        <v>3.3911671924290201</v>
      </c>
      <c r="L195" s="72" t="s">
        <v>949</v>
      </c>
      <c r="M195" s="72" t="s">
        <v>949</v>
      </c>
      <c r="N195" s="72">
        <v>9.9369085173501492</v>
      </c>
    </row>
    <row r="196" spans="1:14" x14ac:dyDescent="0.25">
      <c r="A196" t="s">
        <v>536</v>
      </c>
      <c r="B196" s="72">
        <v>1801</v>
      </c>
      <c r="C196" s="72">
        <v>16</v>
      </c>
      <c r="D196" s="72">
        <v>1</v>
      </c>
      <c r="E196" s="72">
        <v>154</v>
      </c>
      <c r="F196" s="72" t="s">
        <v>949</v>
      </c>
      <c r="G196" s="72" t="s">
        <v>949</v>
      </c>
      <c r="H196" s="72">
        <v>171</v>
      </c>
      <c r="I196" s="72">
        <v>0.88839533592448605</v>
      </c>
      <c r="J196" s="72">
        <v>5.5524708495280399E-2</v>
      </c>
      <c r="K196" s="72">
        <v>8.5508051082731793</v>
      </c>
      <c r="L196" s="72" t="s">
        <v>949</v>
      </c>
      <c r="M196" s="72" t="s">
        <v>949</v>
      </c>
      <c r="N196" s="72">
        <v>9.4947251526929399</v>
      </c>
    </row>
    <row r="197" spans="1:14" x14ac:dyDescent="0.25">
      <c r="A197" t="s">
        <v>190</v>
      </c>
      <c r="B197" s="72">
        <v>56406</v>
      </c>
      <c r="C197" s="72">
        <v>1213</v>
      </c>
      <c r="D197" s="72">
        <v>705</v>
      </c>
      <c r="E197" s="72">
        <v>4525</v>
      </c>
      <c r="F197" s="72">
        <v>229</v>
      </c>
      <c r="G197" s="72" t="s">
        <v>949</v>
      </c>
      <c r="H197" s="72">
        <v>6672</v>
      </c>
      <c r="I197" s="72">
        <v>2.1504804453426898</v>
      </c>
      <c r="J197" s="72">
        <v>1.24986703542176</v>
      </c>
      <c r="K197" s="72">
        <v>8.0221962202602501</v>
      </c>
      <c r="L197" s="72">
        <v>0.40598517888167901</v>
      </c>
      <c r="M197" s="72" t="s">
        <v>949</v>
      </c>
      <c r="N197" s="72">
        <v>11.828528879906299</v>
      </c>
    </row>
    <row r="198" spans="1:14" x14ac:dyDescent="0.25">
      <c r="A198" t="s">
        <v>537</v>
      </c>
      <c r="B198" s="72">
        <v>1020</v>
      </c>
      <c r="C198" s="72">
        <v>16</v>
      </c>
      <c r="D198" s="72">
        <v>10</v>
      </c>
      <c r="E198" s="72">
        <v>82</v>
      </c>
      <c r="F198" s="72">
        <v>101</v>
      </c>
      <c r="G198" s="72" t="s">
        <v>949</v>
      </c>
      <c r="H198" s="72">
        <v>209</v>
      </c>
      <c r="I198" s="72">
        <v>1.5686274509803899</v>
      </c>
      <c r="J198" s="72">
        <v>0.98039215686274495</v>
      </c>
      <c r="K198" s="72">
        <v>8.0392156862745097</v>
      </c>
      <c r="L198" s="72">
        <v>9.9019607843137205</v>
      </c>
      <c r="M198" s="72" t="s">
        <v>949</v>
      </c>
      <c r="N198" s="72">
        <v>20.4901960784313</v>
      </c>
    </row>
    <row r="199" spans="1:14" x14ac:dyDescent="0.25">
      <c r="A199" t="s">
        <v>538</v>
      </c>
      <c r="B199" s="72">
        <v>284</v>
      </c>
      <c r="C199" s="72">
        <v>8</v>
      </c>
      <c r="D199" s="72">
        <v>1</v>
      </c>
      <c r="E199" s="72">
        <v>18</v>
      </c>
      <c r="F199" s="72" t="s">
        <v>949</v>
      </c>
      <c r="G199" s="72" t="s">
        <v>949</v>
      </c>
      <c r="H199" s="72">
        <v>27</v>
      </c>
      <c r="I199" s="72">
        <v>2.8169014084507</v>
      </c>
      <c r="J199" s="72">
        <v>0.352112676056338</v>
      </c>
      <c r="K199" s="72">
        <v>6.3380281690140796</v>
      </c>
      <c r="L199" s="72" t="s">
        <v>949</v>
      </c>
      <c r="M199" s="72" t="s">
        <v>949</v>
      </c>
      <c r="N199" s="72">
        <v>9.5070422535211208</v>
      </c>
    </row>
    <row r="200" spans="1:14" x14ac:dyDescent="0.25">
      <c r="A200" t="s">
        <v>539</v>
      </c>
      <c r="B200" s="72">
        <v>1017</v>
      </c>
      <c r="C200" s="72">
        <v>30</v>
      </c>
      <c r="D200" s="72">
        <v>12</v>
      </c>
      <c r="E200" s="72">
        <v>60</v>
      </c>
      <c r="F200" s="72">
        <v>1</v>
      </c>
      <c r="G200" s="72" t="s">
        <v>949</v>
      </c>
      <c r="H200" s="72">
        <v>103</v>
      </c>
      <c r="I200" s="72">
        <v>2.9498525073746298</v>
      </c>
      <c r="J200" s="72">
        <v>1.17994100294985</v>
      </c>
      <c r="K200" s="72">
        <v>5.8997050147492596</v>
      </c>
      <c r="L200" s="72">
        <v>9.8328416912487698E-2</v>
      </c>
      <c r="M200" s="72" t="s">
        <v>949</v>
      </c>
      <c r="N200" s="72">
        <v>10.1278269419862</v>
      </c>
    </row>
    <row r="201" spans="1:14" x14ac:dyDescent="0.25">
      <c r="A201" t="s">
        <v>540</v>
      </c>
      <c r="B201" s="72">
        <v>3241</v>
      </c>
      <c r="C201" s="72">
        <v>82</v>
      </c>
      <c r="D201" s="72">
        <v>124</v>
      </c>
      <c r="E201" s="72">
        <v>342</v>
      </c>
      <c r="F201" s="72">
        <v>22</v>
      </c>
      <c r="G201" s="72" t="s">
        <v>949</v>
      </c>
      <c r="H201" s="72">
        <v>570</v>
      </c>
      <c r="I201" s="72">
        <v>2.5300833076211</v>
      </c>
      <c r="J201" s="72">
        <v>3.8259796359148401</v>
      </c>
      <c r="K201" s="72">
        <v>10.552298673248901</v>
      </c>
      <c r="L201" s="72">
        <v>0.67880283863005197</v>
      </c>
      <c r="M201" s="72" t="s">
        <v>949</v>
      </c>
      <c r="N201" s="72">
        <v>17.5871644554149</v>
      </c>
    </row>
    <row r="202" spans="1:14" x14ac:dyDescent="0.25">
      <c r="A202" t="s">
        <v>541</v>
      </c>
      <c r="B202" s="72">
        <v>812</v>
      </c>
      <c r="C202" s="72">
        <v>12</v>
      </c>
      <c r="D202" s="72">
        <v>5</v>
      </c>
      <c r="E202" s="72">
        <v>46</v>
      </c>
      <c r="F202" s="72" t="s">
        <v>949</v>
      </c>
      <c r="G202" s="72" t="s">
        <v>949</v>
      </c>
      <c r="H202" s="72">
        <v>63</v>
      </c>
      <c r="I202" s="72">
        <v>1.47783251231527</v>
      </c>
      <c r="J202" s="72">
        <v>0.61576354679802903</v>
      </c>
      <c r="K202" s="72">
        <v>5.6650246305418701</v>
      </c>
      <c r="L202" s="72" t="s">
        <v>949</v>
      </c>
      <c r="M202" s="72" t="s">
        <v>949</v>
      </c>
      <c r="N202" s="72">
        <v>7.7586206896551699</v>
      </c>
    </row>
    <row r="203" spans="1:14" x14ac:dyDescent="0.25">
      <c r="A203" t="s">
        <v>191</v>
      </c>
      <c r="B203" s="72">
        <v>245</v>
      </c>
      <c r="C203" s="72">
        <v>3</v>
      </c>
      <c r="D203" s="72">
        <v>5</v>
      </c>
      <c r="E203" s="72">
        <v>14</v>
      </c>
      <c r="F203" s="72">
        <v>16</v>
      </c>
      <c r="G203" s="72" t="s">
        <v>949</v>
      </c>
      <c r="H203" s="72">
        <v>38</v>
      </c>
      <c r="I203" s="72">
        <v>1.22448979591836</v>
      </c>
      <c r="J203" s="72">
        <v>2.0408163265306101</v>
      </c>
      <c r="K203" s="72">
        <v>5.71428571428571</v>
      </c>
      <c r="L203" s="72">
        <v>6.5306122448979496</v>
      </c>
      <c r="M203" s="72" t="s">
        <v>949</v>
      </c>
      <c r="N203" s="72">
        <v>15.510204081632599</v>
      </c>
    </row>
    <row r="204" spans="1:14" x14ac:dyDescent="0.25">
      <c r="A204" t="s">
        <v>542</v>
      </c>
      <c r="B204" s="72">
        <v>1013</v>
      </c>
      <c r="C204" s="72">
        <v>9</v>
      </c>
      <c r="D204" s="72">
        <v>3</v>
      </c>
      <c r="E204" s="72">
        <v>94</v>
      </c>
      <c r="F204" s="72" t="s">
        <v>949</v>
      </c>
      <c r="G204" s="72" t="s">
        <v>949</v>
      </c>
      <c r="H204" s="72">
        <v>106</v>
      </c>
      <c r="I204" s="72">
        <v>0.88845014807502398</v>
      </c>
      <c r="J204" s="72">
        <v>0.29615004935834099</v>
      </c>
      <c r="K204" s="72">
        <v>9.2793682132280306</v>
      </c>
      <c r="L204" s="72" t="s">
        <v>949</v>
      </c>
      <c r="M204" s="72" t="s">
        <v>949</v>
      </c>
      <c r="N204" s="72">
        <v>10.463968410661399</v>
      </c>
    </row>
    <row r="205" spans="1:14" x14ac:dyDescent="0.25">
      <c r="A205" t="s">
        <v>543</v>
      </c>
      <c r="B205" s="72">
        <v>1912</v>
      </c>
      <c r="C205" s="72">
        <v>27</v>
      </c>
      <c r="D205" s="72">
        <v>2</v>
      </c>
      <c r="E205" s="72">
        <v>190</v>
      </c>
      <c r="F205" s="72" t="s">
        <v>949</v>
      </c>
      <c r="G205" s="72" t="s">
        <v>949</v>
      </c>
      <c r="H205" s="72">
        <v>219</v>
      </c>
      <c r="I205" s="72">
        <v>1.4121338912133801</v>
      </c>
      <c r="J205" s="72">
        <v>0.104602510460251</v>
      </c>
      <c r="K205" s="72">
        <v>9.9372384937238394</v>
      </c>
      <c r="L205" s="72" t="s">
        <v>949</v>
      </c>
      <c r="M205" s="72" t="s">
        <v>949</v>
      </c>
      <c r="N205" s="72">
        <v>11.453974895397399</v>
      </c>
    </row>
    <row r="206" spans="1:14" x14ac:dyDescent="0.25">
      <c r="A206" t="s">
        <v>544</v>
      </c>
      <c r="B206" s="72">
        <v>2602</v>
      </c>
      <c r="C206" s="72">
        <v>123</v>
      </c>
      <c r="D206" s="72">
        <v>28</v>
      </c>
      <c r="E206" s="72">
        <v>234</v>
      </c>
      <c r="F206" s="72" t="s">
        <v>949</v>
      </c>
      <c r="G206" s="72" t="s">
        <v>949</v>
      </c>
      <c r="H206" s="72">
        <v>385</v>
      </c>
      <c r="I206" s="72">
        <v>4.7271329746348902</v>
      </c>
      <c r="J206" s="72">
        <v>1.0760953112989999</v>
      </c>
      <c r="K206" s="72">
        <v>8.9930822444273595</v>
      </c>
      <c r="L206" s="72" t="s">
        <v>949</v>
      </c>
      <c r="M206" s="72" t="s">
        <v>949</v>
      </c>
      <c r="N206" s="72">
        <v>14.7963105303612</v>
      </c>
    </row>
    <row r="207" spans="1:14" x14ac:dyDescent="0.25">
      <c r="A207" t="s">
        <v>545</v>
      </c>
      <c r="B207" s="72">
        <v>2647</v>
      </c>
      <c r="C207" s="72">
        <v>119</v>
      </c>
      <c r="D207" s="72">
        <v>17</v>
      </c>
      <c r="E207" s="72">
        <v>188</v>
      </c>
      <c r="F207" s="72">
        <v>1</v>
      </c>
      <c r="G207" s="72" t="s">
        <v>949</v>
      </c>
      <c r="H207" s="72">
        <v>325</v>
      </c>
      <c r="I207" s="72">
        <v>4.4956554590101998</v>
      </c>
      <c r="J207" s="72">
        <v>0.64223649414431405</v>
      </c>
      <c r="K207" s="72">
        <v>7.1023800528900596</v>
      </c>
      <c r="L207" s="72">
        <v>3.7778617302606697E-2</v>
      </c>
      <c r="M207" s="72" t="s">
        <v>949</v>
      </c>
      <c r="N207" s="72">
        <v>12.278050623347101</v>
      </c>
    </row>
    <row r="208" spans="1:14" x14ac:dyDescent="0.25">
      <c r="A208" t="s">
        <v>546</v>
      </c>
      <c r="B208" s="72">
        <v>1120</v>
      </c>
      <c r="C208" s="72">
        <v>42</v>
      </c>
      <c r="D208" s="72">
        <v>16</v>
      </c>
      <c r="E208" s="72">
        <v>40</v>
      </c>
      <c r="F208" s="72">
        <v>8</v>
      </c>
      <c r="G208" s="72" t="s">
        <v>949</v>
      </c>
      <c r="H208" s="72">
        <v>106</v>
      </c>
      <c r="I208" s="72">
        <v>3.75</v>
      </c>
      <c r="J208" s="72">
        <v>1.4285714285714199</v>
      </c>
      <c r="K208" s="72">
        <v>3.5714285714285698</v>
      </c>
      <c r="L208" s="72">
        <v>0.71428571428571397</v>
      </c>
      <c r="M208" s="72" t="s">
        <v>949</v>
      </c>
      <c r="N208" s="72">
        <v>9.46428571428571</v>
      </c>
    </row>
    <row r="209" spans="1:14" x14ac:dyDescent="0.25">
      <c r="A209" t="s">
        <v>547</v>
      </c>
      <c r="B209" s="72">
        <v>694</v>
      </c>
      <c r="C209" s="72">
        <v>6</v>
      </c>
      <c r="D209" s="72">
        <v>1</v>
      </c>
      <c r="E209" s="72">
        <v>12</v>
      </c>
      <c r="F209" s="72">
        <v>1</v>
      </c>
      <c r="G209" s="72" t="s">
        <v>949</v>
      </c>
      <c r="H209" s="72">
        <v>20</v>
      </c>
      <c r="I209" s="72">
        <v>0.86455331412103698</v>
      </c>
      <c r="J209" s="72">
        <v>0.144092219020172</v>
      </c>
      <c r="K209" s="72">
        <v>1.72910662824207</v>
      </c>
      <c r="L209" s="72">
        <v>0.144092219020172</v>
      </c>
      <c r="M209" s="72" t="s">
        <v>949</v>
      </c>
      <c r="N209" s="72">
        <v>2.8818443804034501</v>
      </c>
    </row>
    <row r="210" spans="1:14" x14ac:dyDescent="0.25">
      <c r="A210" t="s">
        <v>548</v>
      </c>
      <c r="B210" s="72">
        <v>5742</v>
      </c>
      <c r="C210" s="72">
        <v>109</v>
      </c>
      <c r="D210" s="72">
        <v>16</v>
      </c>
      <c r="E210" s="72">
        <v>399</v>
      </c>
      <c r="F210" s="72">
        <v>1</v>
      </c>
      <c r="G210" s="72" t="s">
        <v>949</v>
      </c>
      <c r="H210" s="72">
        <v>525</v>
      </c>
      <c r="I210" s="72">
        <v>1.8982932776036201</v>
      </c>
      <c r="J210" s="72">
        <v>0.27864855451062298</v>
      </c>
      <c r="K210" s="72">
        <v>6.94879832810867</v>
      </c>
      <c r="L210" s="72">
        <v>1.7415534656913902E-2</v>
      </c>
      <c r="M210" s="72" t="s">
        <v>949</v>
      </c>
      <c r="N210" s="72">
        <v>9.1431556948798303</v>
      </c>
    </row>
    <row r="211" spans="1:14" x14ac:dyDescent="0.25">
      <c r="A211" t="s">
        <v>549</v>
      </c>
      <c r="B211" s="72">
        <v>531</v>
      </c>
      <c r="C211" s="72">
        <v>18</v>
      </c>
      <c r="D211" s="72">
        <v>6</v>
      </c>
      <c r="E211" s="72">
        <v>26</v>
      </c>
      <c r="F211" s="72" t="s">
        <v>949</v>
      </c>
      <c r="G211" s="72" t="s">
        <v>949</v>
      </c>
      <c r="H211" s="72">
        <v>50</v>
      </c>
      <c r="I211" s="72">
        <v>3.3898305084745699</v>
      </c>
      <c r="J211" s="72">
        <v>1.1299435028248499</v>
      </c>
      <c r="K211" s="72">
        <v>4.8964218455743804</v>
      </c>
      <c r="L211" s="72" t="s">
        <v>949</v>
      </c>
      <c r="M211" s="72" t="s">
        <v>949</v>
      </c>
      <c r="N211" s="72">
        <v>9.41619585687382</v>
      </c>
    </row>
    <row r="212" spans="1:14" x14ac:dyDescent="0.25">
      <c r="A212" t="s">
        <v>550</v>
      </c>
      <c r="B212" s="72">
        <v>1275</v>
      </c>
      <c r="C212" s="72">
        <v>22</v>
      </c>
      <c r="D212" s="72">
        <v>3</v>
      </c>
      <c r="E212" s="72">
        <v>108</v>
      </c>
      <c r="F212" s="72">
        <v>17</v>
      </c>
      <c r="G212" s="72" t="s">
        <v>949</v>
      </c>
      <c r="H212" s="72">
        <v>150</v>
      </c>
      <c r="I212" s="72">
        <v>1.7254901960784299</v>
      </c>
      <c r="J212" s="72">
        <v>0.23529411764705799</v>
      </c>
      <c r="K212" s="72">
        <v>8.4705882352941106</v>
      </c>
      <c r="L212" s="72">
        <v>1.3333333333333299</v>
      </c>
      <c r="M212" s="72" t="s">
        <v>949</v>
      </c>
      <c r="N212" s="72">
        <v>11.764705882352899</v>
      </c>
    </row>
    <row r="213" spans="1:14" x14ac:dyDescent="0.25">
      <c r="A213" t="s">
        <v>551</v>
      </c>
      <c r="B213" s="72">
        <v>1578</v>
      </c>
      <c r="C213" s="72">
        <v>54</v>
      </c>
      <c r="D213" s="72">
        <v>31</v>
      </c>
      <c r="E213" s="72">
        <v>62</v>
      </c>
      <c r="F213" s="72">
        <v>1</v>
      </c>
      <c r="G213" s="72" t="s">
        <v>949</v>
      </c>
      <c r="H213" s="72">
        <v>148</v>
      </c>
      <c r="I213" s="72">
        <v>3.4220532319391599</v>
      </c>
      <c r="J213" s="72">
        <v>1.9645120405576599</v>
      </c>
      <c r="K213" s="72">
        <v>3.9290240811153301</v>
      </c>
      <c r="L213" s="72">
        <v>6.3371356147021496E-2</v>
      </c>
      <c r="M213" s="72" t="s">
        <v>949</v>
      </c>
      <c r="N213" s="72">
        <v>9.3789607097591894</v>
      </c>
    </row>
    <row r="214" spans="1:14" x14ac:dyDescent="0.25">
      <c r="A214" t="s">
        <v>552</v>
      </c>
      <c r="B214" s="72">
        <v>1281</v>
      </c>
      <c r="C214" s="72">
        <v>60</v>
      </c>
      <c r="D214" s="72">
        <v>16</v>
      </c>
      <c r="E214" s="72">
        <v>60</v>
      </c>
      <c r="F214" s="72">
        <v>2</v>
      </c>
      <c r="G214" s="72" t="s">
        <v>949</v>
      </c>
      <c r="H214" s="72">
        <v>138</v>
      </c>
      <c r="I214" s="72">
        <v>4.6838407494145198</v>
      </c>
      <c r="J214" s="72">
        <v>1.24902419984387</v>
      </c>
      <c r="K214" s="72">
        <v>4.6838407494145198</v>
      </c>
      <c r="L214" s="72">
        <v>0.156128024980484</v>
      </c>
      <c r="M214" s="72" t="s">
        <v>949</v>
      </c>
      <c r="N214" s="72">
        <v>10.772833723653299</v>
      </c>
    </row>
    <row r="215" spans="1:14" x14ac:dyDescent="0.25">
      <c r="A215" t="s">
        <v>553</v>
      </c>
      <c r="B215" s="72">
        <v>999</v>
      </c>
      <c r="C215" s="72">
        <v>28</v>
      </c>
      <c r="D215" s="72">
        <v>7</v>
      </c>
      <c r="E215" s="72">
        <v>63</v>
      </c>
      <c r="F215" s="72" t="s">
        <v>949</v>
      </c>
      <c r="G215" s="72" t="s">
        <v>949</v>
      </c>
      <c r="H215" s="72">
        <v>98</v>
      </c>
      <c r="I215" s="72">
        <v>2.8028028028028</v>
      </c>
      <c r="J215" s="72">
        <v>0.70070070070070001</v>
      </c>
      <c r="K215" s="72">
        <v>6.3063063063062996</v>
      </c>
      <c r="L215" s="72" t="s">
        <v>949</v>
      </c>
      <c r="M215" s="72" t="s">
        <v>949</v>
      </c>
      <c r="N215" s="72">
        <v>9.8098098098098099</v>
      </c>
    </row>
    <row r="216" spans="1:14" x14ac:dyDescent="0.25">
      <c r="A216" t="s">
        <v>554</v>
      </c>
      <c r="B216" s="72">
        <v>919</v>
      </c>
      <c r="C216" s="72">
        <v>22</v>
      </c>
      <c r="D216" s="72">
        <v>1</v>
      </c>
      <c r="E216" s="72">
        <v>69</v>
      </c>
      <c r="F216" s="72">
        <v>2</v>
      </c>
      <c r="G216" s="72" t="s">
        <v>949</v>
      </c>
      <c r="H216" s="72">
        <v>94</v>
      </c>
      <c r="I216" s="72">
        <v>2.3939064200217599</v>
      </c>
      <c r="J216" s="72">
        <v>0.108813928182807</v>
      </c>
      <c r="K216" s="72">
        <v>7.5081610446137104</v>
      </c>
      <c r="L216" s="72">
        <v>0.21762785636561399</v>
      </c>
      <c r="M216" s="72" t="s">
        <v>949</v>
      </c>
      <c r="N216" s="72">
        <v>10.2285092491838</v>
      </c>
    </row>
    <row r="217" spans="1:14" x14ac:dyDescent="0.25">
      <c r="A217" t="s">
        <v>555</v>
      </c>
      <c r="B217" s="72">
        <v>913</v>
      </c>
      <c r="C217" s="72">
        <v>4</v>
      </c>
      <c r="D217" s="72">
        <v>2</v>
      </c>
      <c r="E217" s="72">
        <v>64</v>
      </c>
      <c r="F217" s="72" t="s">
        <v>949</v>
      </c>
      <c r="G217" s="72" t="s">
        <v>949</v>
      </c>
      <c r="H217" s="72">
        <v>70</v>
      </c>
      <c r="I217" s="72">
        <v>0.43811610076670299</v>
      </c>
      <c r="J217" s="72">
        <v>0.21905805038335099</v>
      </c>
      <c r="K217" s="72">
        <v>7.0098576122672496</v>
      </c>
      <c r="L217" s="72" t="s">
        <v>949</v>
      </c>
      <c r="M217" s="72" t="s">
        <v>949</v>
      </c>
      <c r="N217" s="72">
        <v>7.6670317634172998</v>
      </c>
    </row>
    <row r="218" spans="1:14" x14ac:dyDescent="0.25">
      <c r="A218" t="s">
        <v>556</v>
      </c>
      <c r="B218" s="72">
        <v>1671</v>
      </c>
      <c r="C218" s="72">
        <v>50</v>
      </c>
      <c r="D218" s="72">
        <v>22</v>
      </c>
      <c r="E218" s="72">
        <v>69</v>
      </c>
      <c r="F218" s="72" t="s">
        <v>949</v>
      </c>
      <c r="G218" s="72" t="s">
        <v>949</v>
      </c>
      <c r="H218" s="72">
        <v>141</v>
      </c>
      <c r="I218" s="72">
        <v>2.9922202274087302</v>
      </c>
      <c r="J218" s="72">
        <v>1.31657690005984</v>
      </c>
      <c r="K218" s="72">
        <v>4.1292639138240501</v>
      </c>
      <c r="L218" s="72" t="s">
        <v>949</v>
      </c>
      <c r="M218" s="72" t="s">
        <v>949</v>
      </c>
      <c r="N218" s="72">
        <v>8.4380610412926398</v>
      </c>
    </row>
    <row r="219" spans="1:14" x14ac:dyDescent="0.25">
      <c r="A219" t="s">
        <v>557</v>
      </c>
      <c r="B219" s="72">
        <v>3897</v>
      </c>
      <c r="C219" s="72">
        <v>25</v>
      </c>
      <c r="D219" s="72">
        <v>2</v>
      </c>
      <c r="E219" s="72">
        <v>363</v>
      </c>
      <c r="F219" s="72" t="s">
        <v>949</v>
      </c>
      <c r="G219" s="72" t="s">
        <v>949</v>
      </c>
      <c r="H219" s="72">
        <v>390</v>
      </c>
      <c r="I219" s="72">
        <v>0.64151911726969402</v>
      </c>
      <c r="J219" s="72">
        <v>5.1321529381575498E-2</v>
      </c>
      <c r="K219" s="72">
        <v>9.3148575827559608</v>
      </c>
      <c r="L219" s="72" t="s">
        <v>949</v>
      </c>
      <c r="M219" s="72" t="s">
        <v>949</v>
      </c>
      <c r="N219" s="72">
        <v>10.0076982294072</v>
      </c>
    </row>
    <row r="220" spans="1:14" x14ac:dyDescent="0.25">
      <c r="A220" t="s">
        <v>558</v>
      </c>
      <c r="B220" s="72">
        <v>6706</v>
      </c>
      <c r="C220" s="72">
        <v>119</v>
      </c>
      <c r="D220" s="72">
        <v>68</v>
      </c>
      <c r="E220" s="72">
        <v>552</v>
      </c>
      <c r="F220" s="72">
        <v>4</v>
      </c>
      <c r="G220" s="72" t="s">
        <v>949</v>
      </c>
      <c r="H220" s="72">
        <v>743</v>
      </c>
      <c r="I220" s="72">
        <v>1.7745302713987401</v>
      </c>
      <c r="J220" s="72">
        <v>1.01401729794214</v>
      </c>
      <c r="K220" s="72">
        <v>8.2314345362362005</v>
      </c>
      <c r="L220" s="72">
        <v>5.9648076349537699E-2</v>
      </c>
      <c r="M220" s="72" t="s">
        <v>949</v>
      </c>
      <c r="N220" s="72">
        <v>11.0796301819266</v>
      </c>
    </row>
    <row r="221" spans="1:14" x14ac:dyDescent="0.25">
      <c r="A221" t="s">
        <v>559</v>
      </c>
      <c r="B221" s="72">
        <v>2245</v>
      </c>
      <c r="C221" s="72">
        <v>23</v>
      </c>
      <c r="D221" s="72">
        <v>16</v>
      </c>
      <c r="E221" s="72">
        <v>258</v>
      </c>
      <c r="F221" s="72">
        <v>20</v>
      </c>
      <c r="G221" s="72" t="s">
        <v>949</v>
      </c>
      <c r="H221" s="72">
        <v>317</v>
      </c>
      <c r="I221" s="72">
        <v>1.0244988864142499</v>
      </c>
      <c r="J221" s="72">
        <v>0.71269487750556704</v>
      </c>
      <c r="K221" s="72">
        <v>11.4922048997772</v>
      </c>
      <c r="L221" s="72">
        <v>0.89086859688195896</v>
      </c>
      <c r="M221" s="72" t="s">
        <v>949</v>
      </c>
      <c r="N221" s="72">
        <v>14.120267260579</v>
      </c>
    </row>
    <row r="222" spans="1:14" x14ac:dyDescent="0.25">
      <c r="A222" t="s">
        <v>560</v>
      </c>
      <c r="B222" s="72">
        <v>740</v>
      </c>
      <c r="C222" s="72">
        <v>3</v>
      </c>
      <c r="D222" s="72">
        <v>1</v>
      </c>
      <c r="E222" s="72">
        <v>7</v>
      </c>
      <c r="F222" s="72" t="s">
        <v>949</v>
      </c>
      <c r="G222" s="72" t="s">
        <v>949</v>
      </c>
      <c r="H222" s="72">
        <v>11</v>
      </c>
      <c r="I222" s="72">
        <v>0.40540540540540498</v>
      </c>
      <c r="J222" s="72">
        <v>0.135135135135135</v>
      </c>
      <c r="K222" s="72">
        <v>0.94594594594594605</v>
      </c>
      <c r="L222" s="72" t="s">
        <v>949</v>
      </c>
      <c r="M222" s="72" t="s">
        <v>949</v>
      </c>
      <c r="N222" s="72">
        <v>1.48648648648648</v>
      </c>
    </row>
    <row r="223" spans="1:14" x14ac:dyDescent="0.25">
      <c r="A223" t="s">
        <v>561</v>
      </c>
      <c r="B223" s="72">
        <v>943</v>
      </c>
      <c r="C223" s="72">
        <v>38</v>
      </c>
      <c r="D223" s="72">
        <v>4</v>
      </c>
      <c r="E223" s="72">
        <v>78</v>
      </c>
      <c r="F223" s="72">
        <v>2</v>
      </c>
      <c r="G223" s="72" t="s">
        <v>949</v>
      </c>
      <c r="H223" s="72">
        <v>122</v>
      </c>
      <c r="I223" s="72">
        <v>4.02969247083775</v>
      </c>
      <c r="J223" s="72">
        <v>0.42417815482502602</v>
      </c>
      <c r="K223" s="72">
        <v>8.2714740190880107</v>
      </c>
      <c r="L223" s="72">
        <v>0.21208907741251301</v>
      </c>
      <c r="M223" s="72" t="s">
        <v>949</v>
      </c>
      <c r="N223" s="72">
        <v>12.9374337221633</v>
      </c>
    </row>
    <row r="224" spans="1:14" x14ac:dyDescent="0.25">
      <c r="A224" t="s">
        <v>562</v>
      </c>
      <c r="B224" s="72">
        <v>917</v>
      </c>
      <c r="C224" s="72">
        <v>20</v>
      </c>
      <c r="D224" s="72">
        <v>3</v>
      </c>
      <c r="E224" s="72">
        <v>34</v>
      </c>
      <c r="F224" s="72" t="s">
        <v>949</v>
      </c>
      <c r="G224" s="72" t="s">
        <v>949</v>
      </c>
      <c r="H224" s="72">
        <v>57</v>
      </c>
      <c r="I224" s="72">
        <v>2.18102508178844</v>
      </c>
      <c r="J224" s="72">
        <v>0.32715376226826598</v>
      </c>
      <c r="K224" s="72">
        <v>3.7077426390403398</v>
      </c>
      <c r="L224" s="72" t="s">
        <v>949</v>
      </c>
      <c r="M224" s="72" t="s">
        <v>949</v>
      </c>
      <c r="N224" s="72">
        <v>6.2159214830970502</v>
      </c>
    </row>
    <row r="225" spans="1:14" x14ac:dyDescent="0.25">
      <c r="A225" t="s">
        <v>563</v>
      </c>
      <c r="B225" s="72">
        <v>250</v>
      </c>
      <c r="C225" s="72">
        <v>6</v>
      </c>
      <c r="D225" s="72">
        <v>1</v>
      </c>
      <c r="E225" s="72">
        <v>16</v>
      </c>
      <c r="F225" s="72">
        <v>1</v>
      </c>
      <c r="G225" s="72" t="s">
        <v>949</v>
      </c>
      <c r="H225" s="72">
        <v>24</v>
      </c>
      <c r="I225" s="72">
        <v>2.4</v>
      </c>
      <c r="J225" s="72">
        <v>0.4</v>
      </c>
      <c r="K225" s="72">
        <v>6.4</v>
      </c>
      <c r="L225" s="72">
        <v>0.4</v>
      </c>
      <c r="M225" s="72" t="s">
        <v>949</v>
      </c>
      <c r="N225" s="72">
        <v>9.6</v>
      </c>
    </row>
    <row r="226" spans="1:14" x14ac:dyDescent="0.25">
      <c r="A226" t="s">
        <v>564</v>
      </c>
      <c r="B226" s="72">
        <v>1273</v>
      </c>
      <c r="C226" s="72">
        <v>46</v>
      </c>
      <c r="D226" s="72">
        <v>16</v>
      </c>
      <c r="E226" s="72">
        <v>67</v>
      </c>
      <c r="F226" s="72">
        <v>1</v>
      </c>
      <c r="G226" s="72" t="s">
        <v>949</v>
      </c>
      <c r="H226" s="72">
        <v>130</v>
      </c>
      <c r="I226" s="72">
        <v>3.6135113904163298</v>
      </c>
      <c r="J226" s="72">
        <v>1.25687352710133</v>
      </c>
      <c r="K226" s="72">
        <v>5.2631578947368398</v>
      </c>
      <c r="L226" s="72">
        <v>7.8554595443833405E-2</v>
      </c>
      <c r="M226" s="72" t="s">
        <v>949</v>
      </c>
      <c r="N226" s="72">
        <v>10.2120974076983</v>
      </c>
    </row>
    <row r="227" spans="1:14" x14ac:dyDescent="0.25">
      <c r="A227" t="s">
        <v>565</v>
      </c>
      <c r="B227" s="72">
        <v>3739</v>
      </c>
      <c r="C227" s="72">
        <v>146</v>
      </c>
      <c r="D227" s="72">
        <v>139</v>
      </c>
      <c r="E227" s="72">
        <v>316</v>
      </c>
      <c r="F227" s="72">
        <v>20</v>
      </c>
      <c r="G227" s="72" t="s">
        <v>949</v>
      </c>
      <c r="H227" s="72">
        <v>621</v>
      </c>
      <c r="I227" s="72">
        <v>3.9047873763038199</v>
      </c>
      <c r="J227" s="72">
        <v>3.71757154319336</v>
      </c>
      <c r="K227" s="72">
        <v>8.4514576089863596</v>
      </c>
      <c r="L227" s="72">
        <v>0.53490238031559201</v>
      </c>
      <c r="M227" s="72" t="s">
        <v>949</v>
      </c>
      <c r="N227" s="72">
        <v>16.608718908799101</v>
      </c>
    </row>
    <row r="228" spans="1:14" x14ac:dyDescent="0.25">
      <c r="A228" t="s">
        <v>566</v>
      </c>
      <c r="B228" s="72">
        <v>184</v>
      </c>
      <c r="C228" s="72">
        <v>6</v>
      </c>
      <c r="D228" s="72" t="s">
        <v>949</v>
      </c>
      <c r="E228" s="72">
        <v>11</v>
      </c>
      <c r="F228" s="72" t="s">
        <v>949</v>
      </c>
      <c r="G228" s="72" t="s">
        <v>949</v>
      </c>
      <c r="H228" s="72">
        <v>17</v>
      </c>
      <c r="I228" s="72">
        <v>3.2608695652173898</v>
      </c>
      <c r="J228" s="72" t="s">
        <v>949</v>
      </c>
      <c r="K228" s="72">
        <v>5.9782608695652097</v>
      </c>
      <c r="L228" s="72" t="s">
        <v>949</v>
      </c>
      <c r="M228" s="72" t="s">
        <v>949</v>
      </c>
      <c r="N228" s="72">
        <v>9.2391304347826093</v>
      </c>
    </row>
    <row r="229" spans="1:14" x14ac:dyDescent="0.25">
      <c r="A229" t="s">
        <v>567</v>
      </c>
      <c r="B229" s="72">
        <v>1303</v>
      </c>
      <c r="C229" s="72">
        <v>48</v>
      </c>
      <c r="D229" s="72">
        <v>20</v>
      </c>
      <c r="E229" s="72">
        <v>38</v>
      </c>
      <c r="F229" s="72">
        <v>1</v>
      </c>
      <c r="G229" s="72" t="s">
        <v>949</v>
      </c>
      <c r="H229" s="72">
        <v>107</v>
      </c>
      <c r="I229" s="72">
        <v>3.6838066001534902</v>
      </c>
      <c r="J229" s="72">
        <v>1.5349194167306199</v>
      </c>
      <c r="K229" s="72">
        <v>2.9163468917881801</v>
      </c>
      <c r="L229" s="72">
        <v>7.6745970836530994E-2</v>
      </c>
      <c r="M229" s="72" t="s">
        <v>949</v>
      </c>
      <c r="N229" s="72">
        <v>8.2118188795088205</v>
      </c>
    </row>
    <row r="230" spans="1:14" x14ac:dyDescent="0.25">
      <c r="A230" t="s">
        <v>568</v>
      </c>
      <c r="B230" s="72">
        <v>1754</v>
      </c>
      <c r="C230" s="72">
        <v>8</v>
      </c>
      <c r="D230" s="72">
        <v>5</v>
      </c>
      <c r="E230" s="72">
        <v>43</v>
      </c>
      <c r="F230" s="72">
        <v>1</v>
      </c>
      <c r="G230" s="72" t="s">
        <v>949</v>
      </c>
      <c r="H230" s="72">
        <v>57</v>
      </c>
      <c r="I230" s="72">
        <v>0.45610034207525602</v>
      </c>
      <c r="J230" s="72">
        <v>0.28506271379703502</v>
      </c>
      <c r="K230" s="72">
        <v>2.4515393386544999</v>
      </c>
      <c r="L230" s="72">
        <v>5.7012542759407002E-2</v>
      </c>
      <c r="M230" s="72" t="s">
        <v>949</v>
      </c>
      <c r="N230" s="72">
        <v>3.2497149372862002</v>
      </c>
    </row>
    <row r="231" spans="1:14" x14ac:dyDescent="0.25">
      <c r="A231" t="s">
        <v>206</v>
      </c>
      <c r="B231" s="72">
        <v>55274</v>
      </c>
      <c r="C231" s="72">
        <v>1394</v>
      </c>
      <c r="D231" s="72">
        <v>591</v>
      </c>
      <c r="E231" s="72">
        <v>3945</v>
      </c>
      <c r="F231" s="72">
        <v>237</v>
      </c>
      <c r="G231" s="72" t="s">
        <v>949</v>
      </c>
      <c r="H231" s="72">
        <v>6167</v>
      </c>
      <c r="I231" s="72">
        <v>2.5219814017440298</v>
      </c>
      <c r="J231" s="72">
        <v>1.06921880088287</v>
      </c>
      <c r="K231" s="72">
        <v>7.1371711835582703</v>
      </c>
      <c r="L231" s="72">
        <v>0.42877302167384301</v>
      </c>
      <c r="M231" s="72" t="s">
        <v>949</v>
      </c>
      <c r="N231" s="72">
        <v>11.157144407859001</v>
      </c>
    </row>
    <row r="232" spans="1:14" x14ac:dyDescent="0.25">
      <c r="A232" t="s">
        <v>569</v>
      </c>
      <c r="B232" s="72">
        <v>1041</v>
      </c>
      <c r="C232" s="72">
        <v>15</v>
      </c>
      <c r="D232" s="72">
        <v>18</v>
      </c>
      <c r="E232" s="72">
        <v>94</v>
      </c>
      <c r="F232" s="72">
        <v>116</v>
      </c>
      <c r="G232" s="72" t="s">
        <v>949</v>
      </c>
      <c r="H232" s="72">
        <v>243</v>
      </c>
      <c r="I232" s="72">
        <v>1.44092219020172</v>
      </c>
      <c r="J232" s="72">
        <v>1.72910662824207</v>
      </c>
      <c r="K232" s="72">
        <v>9.0297790585974997</v>
      </c>
      <c r="L232" s="72">
        <v>11.143131604226699</v>
      </c>
      <c r="M232" s="72" t="s">
        <v>949</v>
      </c>
      <c r="N232" s="72">
        <v>23.342939481268001</v>
      </c>
    </row>
    <row r="233" spans="1:14" x14ac:dyDescent="0.25">
      <c r="A233" t="s">
        <v>570</v>
      </c>
      <c r="B233" s="72">
        <v>234</v>
      </c>
      <c r="C233" s="72">
        <v>10</v>
      </c>
      <c r="D233" s="72" t="s">
        <v>949</v>
      </c>
      <c r="E233" s="72">
        <v>16</v>
      </c>
      <c r="F233" s="72">
        <v>2</v>
      </c>
      <c r="G233" s="72" t="s">
        <v>949</v>
      </c>
      <c r="H233" s="72">
        <v>28</v>
      </c>
      <c r="I233" s="72">
        <v>4.2735042735042699</v>
      </c>
      <c r="J233" s="72" t="s">
        <v>949</v>
      </c>
      <c r="K233" s="72">
        <v>6.8376068376068302</v>
      </c>
      <c r="L233" s="72">
        <v>0.854700854700854</v>
      </c>
      <c r="M233" s="72" t="s">
        <v>949</v>
      </c>
      <c r="N233" s="72">
        <v>11.9658119658119</v>
      </c>
    </row>
    <row r="234" spans="1:14" x14ac:dyDescent="0.25">
      <c r="A234" t="s">
        <v>571</v>
      </c>
      <c r="B234" s="72">
        <v>985</v>
      </c>
      <c r="C234" s="72">
        <v>38</v>
      </c>
      <c r="D234" s="72">
        <v>5</v>
      </c>
      <c r="E234" s="72">
        <v>60</v>
      </c>
      <c r="F234" s="72">
        <v>1</v>
      </c>
      <c r="G234" s="72" t="s">
        <v>949</v>
      </c>
      <c r="H234" s="72">
        <v>104</v>
      </c>
      <c r="I234" s="72">
        <v>3.8578680203045601</v>
      </c>
      <c r="J234" s="72">
        <v>0.50761421319796896</v>
      </c>
      <c r="K234" s="72">
        <v>6.0913705583756297</v>
      </c>
      <c r="L234" s="72">
        <v>0.10152284263959301</v>
      </c>
      <c r="M234" s="72" t="s">
        <v>949</v>
      </c>
      <c r="N234" s="72">
        <v>10.5583756345177</v>
      </c>
    </row>
    <row r="235" spans="1:14" x14ac:dyDescent="0.25">
      <c r="A235" t="s">
        <v>572</v>
      </c>
      <c r="B235" s="72">
        <v>3167</v>
      </c>
      <c r="C235" s="72">
        <v>104</v>
      </c>
      <c r="D235" s="72">
        <v>105</v>
      </c>
      <c r="E235" s="72">
        <v>287</v>
      </c>
      <c r="F235" s="72">
        <v>22</v>
      </c>
      <c r="G235" s="72" t="s">
        <v>949</v>
      </c>
      <c r="H235" s="72">
        <v>518</v>
      </c>
      <c r="I235" s="72">
        <v>3.2838648563309101</v>
      </c>
      <c r="J235" s="72">
        <v>3.3154404799494701</v>
      </c>
      <c r="K235" s="72">
        <v>9.0622039785285704</v>
      </c>
      <c r="L235" s="72">
        <v>0.69466371960846196</v>
      </c>
      <c r="M235" s="72" t="s">
        <v>949</v>
      </c>
      <c r="N235" s="72">
        <v>16.356173034417399</v>
      </c>
    </row>
    <row r="236" spans="1:14" x14ac:dyDescent="0.25">
      <c r="A236" t="s">
        <v>573</v>
      </c>
      <c r="B236" s="72">
        <v>855</v>
      </c>
      <c r="C236" s="72">
        <v>23</v>
      </c>
      <c r="D236" s="72">
        <v>10</v>
      </c>
      <c r="E236" s="72">
        <v>29</v>
      </c>
      <c r="F236" s="72" t="s">
        <v>949</v>
      </c>
      <c r="G236" s="72" t="s">
        <v>949</v>
      </c>
      <c r="H236" s="72">
        <v>62</v>
      </c>
      <c r="I236" s="72">
        <v>2.6900584795321598</v>
      </c>
      <c r="J236" s="72">
        <v>1.16959064327485</v>
      </c>
      <c r="K236" s="72">
        <v>3.3918128654970698</v>
      </c>
      <c r="L236" s="72" t="s">
        <v>949</v>
      </c>
      <c r="M236" s="72" t="s">
        <v>949</v>
      </c>
      <c r="N236" s="72">
        <v>7.2514619883040901</v>
      </c>
    </row>
    <row r="237" spans="1:14" x14ac:dyDescent="0.25">
      <c r="A237" t="s">
        <v>207</v>
      </c>
      <c r="B237" s="72">
        <v>177</v>
      </c>
      <c r="C237" s="72">
        <v>13</v>
      </c>
      <c r="D237" s="72">
        <v>3</v>
      </c>
      <c r="E237" s="72">
        <v>20</v>
      </c>
      <c r="F237" s="72">
        <v>12</v>
      </c>
      <c r="G237" s="72" t="s">
        <v>949</v>
      </c>
      <c r="H237" s="72">
        <v>48</v>
      </c>
      <c r="I237" s="72">
        <v>7.3446327683615804</v>
      </c>
      <c r="J237" s="72">
        <v>1.6949152542372801</v>
      </c>
      <c r="K237" s="72">
        <v>11.299435028248499</v>
      </c>
      <c r="L237" s="72">
        <v>6.7796610169491496</v>
      </c>
      <c r="M237" s="72" t="s">
        <v>949</v>
      </c>
      <c r="N237" s="72">
        <v>27.118644067796598</v>
      </c>
    </row>
    <row r="238" spans="1:14" x14ac:dyDescent="0.25">
      <c r="A238" t="s">
        <v>574</v>
      </c>
      <c r="B238" s="72">
        <v>942</v>
      </c>
      <c r="C238" s="72">
        <v>7</v>
      </c>
      <c r="D238" s="72">
        <v>2</v>
      </c>
      <c r="E238" s="72">
        <v>57</v>
      </c>
      <c r="F238" s="72">
        <v>1</v>
      </c>
      <c r="G238" s="72" t="s">
        <v>949</v>
      </c>
      <c r="H238" s="72">
        <v>67</v>
      </c>
      <c r="I238" s="72">
        <v>0.743099787685775</v>
      </c>
      <c r="J238" s="72">
        <v>0.21231422505307801</v>
      </c>
      <c r="K238" s="72">
        <v>6.05095541401273</v>
      </c>
      <c r="L238" s="72">
        <v>0.106157112526539</v>
      </c>
      <c r="M238" s="72" t="s">
        <v>949</v>
      </c>
      <c r="N238" s="72">
        <v>7.1125265392781296</v>
      </c>
    </row>
    <row r="239" spans="1:14" x14ac:dyDescent="0.25">
      <c r="A239" t="s">
        <v>575</v>
      </c>
      <c r="B239" s="72">
        <v>1950</v>
      </c>
      <c r="C239" s="72">
        <v>39</v>
      </c>
      <c r="D239" s="72">
        <v>7</v>
      </c>
      <c r="E239" s="72">
        <v>205</v>
      </c>
      <c r="F239" s="72" t="s">
        <v>949</v>
      </c>
      <c r="G239" s="72" t="s">
        <v>949</v>
      </c>
      <c r="H239" s="72">
        <v>251</v>
      </c>
      <c r="I239" s="72">
        <v>2</v>
      </c>
      <c r="J239" s="72">
        <v>0.35897435897435898</v>
      </c>
      <c r="K239" s="72">
        <v>10.5128205128205</v>
      </c>
      <c r="L239" s="72" t="s">
        <v>949</v>
      </c>
      <c r="M239" s="72" t="s">
        <v>949</v>
      </c>
      <c r="N239" s="72">
        <v>12.871794871794799</v>
      </c>
    </row>
    <row r="240" spans="1:14" x14ac:dyDescent="0.25">
      <c r="A240" t="s">
        <v>576</v>
      </c>
      <c r="B240" s="72">
        <v>2741</v>
      </c>
      <c r="C240" s="72">
        <v>87</v>
      </c>
      <c r="D240" s="72">
        <v>44</v>
      </c>
      <c r="E240" s="72">
        <v>264</v>
      </c>
      <c r="F240" s="72" t="s">
        <v>949</v>
      </c>
      <c r="G240" s="72" t="s">
        <v>949</v>
      </c>
      <c r="H240" s="72">
        <v>395</v>
      </c>
      <c r="I240" s="72">
        <v>3.1740240788033498</v>
      </c>
      <c r="J240" s="72">
        <v>1.6052535570959501</v>
      </c>
      <c r="K240" s="72">
        <v>9.6315213425757005</v>
      </c>
      <c r="L240" s="72" t="s">
        <v>949</v>
      </c>
      <c r="M240" s="72" t="s">
        <v>949</v>
      </c>
      <c r="N240" s="72">
        <v>14.410798978475</v>
      </c>
    </row>
    <row r="241" spans="1:14" x14ac:dyDescent="0.25">
      <c r="A241" t="s">
        <v>577</v>
      </c>
      <c r="B241" s="72">
        <v>2612</v>
      </c>
      <c r="C241" s="72">
        <v>82</v>
      </c>
      <c r="D241" s="72">
        <v>35</v>
      </c>
      <c r="E241" s="72">
        <v>197</v>
      </c>
      <c r="F241" s="72" t="s">
        <v>949</v>
      </c>
      <c r="G241" s="72" t="s">
        <v>949</v>
      </c>
      <c r="H241" s="72">
        <v>314</v>
      </c>
      <c r="I241" s="72">
        <v>3.1393568147013702</v>
      </c>
      <c r="J241" s="72">
        <v>1.3399693721286301</v>
      </c>
      <c r="K241" s="72">
        <v>7.54211332312404</v>
      </c>
      <c r="L241" s="72" t="s">
        <v>949</v>
      </c>
      <c r="M241" s="72" t="s">
        <v>949</v>
      </c>
      <c r="N241" s="72">
        <v>12.021439509954</v>
      </c>
    </row>
    <row r="242" spans="1:14" x14ac:dyDescent="0.25">
      <c r="A242" t="s">
        <v>578</v>
      </c>
      <c r="B242" s="72">
        <v>1114</v>
      </c>
      <c r="C242" s="72">
        <v>28</v>
      </c>
      <c r="D242" s="72">
        <v>13</v>
      </c>
      <c r="E242" s="72">
        <v>67</v>
      </c>
      <c r="F242" s="72" t="s">
        <v>949</v>
      </c>
      <c r="G242" s="72" t="s">
        <v>949</v>
      </c>
      <c r="H242" s="72">
        <v>108</v>
      </c>
      <c r="I242" s="72">
        <v>2.51346499102333</v>
      </c>
      <c r="J242" s="72">
        <v>1.1669658886894001</v>
      </c>
      <c r="K242" s="72">
        <v>6.01436265709156</v>
      </c>
      <c r="L242" s="72" t="s">
        <v>949</v>
      </c>
      <c r="M242" s="72" t="s">
        <v>949</v>
      </c>
      <c r="N242" s="72">
        <v>9.6947935368042994</v>
      </c>
    </row>
    <row r="243" spans="1:14" x14ac:dyDescent="0.25">
      <c r="A243" t="s">
        <v>579</v>
      </c>
      <c r="B243" s="72">
        <v>679</v>
      </c>
      <c r="C243" s="72">
        <v>9</v>
      </c>
      <c r="D243" s="72">
        <v>7</v>
      </c>
      <c r="E243" s="72">
        <v>16</v>
      </c>
      <c r="F243" s="72" t="s">
        <v>949</v>
      </c>
      <c r="G243" s="72" t="s">
        <v>949</v>
      </c>
      <c r="H243" s="72">
        <v>32</v>
      </c>
      <c r="I243" s="72">
        <v>1.3254786450662699</v>
      </c>
      <c r="J243" s="72">
        <v>1.0309278350515401</v>
      </c>
      <c r="K243" s="72">
        <v>2.3564064801178199</v>
      </c>
      <c r="L243" s="72" t="s">
        <v>949</v>
      </c>
      <c r="M243" s="72" t="s">
        <v>949</v>
      </c>
      <c r="N243" s="72">
        <v>4.7128129602356399</v>
      </c>
    </row>
    <row r="244" spans="1:14" x14ac:dyDescent="0.25">
      <c r="A244" t="s">
        <v>580</v>
      </c>
      <c r="B244" s="72">
        <v>5324</v>
      </c>
      <c r="C244" s="72">
        <v>123</v>
      </c>
      <c r="D244" s="72">
        <v>4</v>
      </c>
      <c r="E244" s="72">
        <v>395</v>
      </c>
      <c r="F244" s="72">
        <v>2</v>
      </c>
      <c r="G244" s="72" t="s">
        <v>949</v>
      </c>
      <c r="H244" s="72">
        <v>524</v>
      </c>
      <c r="I244" s="72">
        <v>2.31029301277235</v>
      </c>
      <c r="J244" s="72">
        <v>7.5131480090157701E-2</v>
      </c>
      <c r="K244" s="72">
        <v>7.4192336589030798</v>
      </c>
      <c r="L244" s="72">
        <v>3.7565740045078802E-2</v>
      </c>
      <c r="M244" s="72" t="s">
        <v>949</v>
      </c>
      <c r="N244" s="72">
        <v>9.8422238918106597</v>
      </c>
    </row>
    <row r="245" spans="1:14" x14ac:dyDescent="0.25">
      <c r="A245" t="s">
        <v>581</v>
      </c>
      <c r="B245" s="72">
        <v>541</v>
      </c>
      <c r="C245" s="72">
        <v>25</v>
      </c>
      <c r="D245" s="72">
        <v>10</v>
      </c>
      <c r="E245" s="72">
        <v>30</v>
      </c>
      <c r="F245" s="72" t="s">
        <v>949</v>
      </c>
      <c r="G245" s="72" t="s">
        <v>949</v>
      </c>
      <c r="H245" s="72">
        <v>65</v>
      </c>
      <c r="I245" s="72">
        <v>4.6210720887245804</v>
      </c>
      <c r="J245" s="72">
        <v>1.8484288354898299</v>
      </c>
      <c r="K245" s="72">
        <v>5.5452865064695001</v>
      </c>
      <c r="L245" s="72" t="s">
        <v>949</v>
      </c>
      <c r="M245" s="72" t="s">
        <v>949</v>
      </c>
      <c r="N245" s="72">
        <v>12.014787430683899</v>
      </c>
    </row>
    <row r="246" spans="1:14" x14ac:dyDescent="0.25">
      <c r="A246" t="s">
        <v>582</v>
      </c>
      <c r="B246" s="72">
        <v>1226</v>
      </c>
      <c r="C246" s="72">
        <v>29</v>
      </c>
      <c r="D246" s="72">
        <v>6</v>
      </c>
      <c r="E246" s="72">
        <v>118</v>
      </c>
      <c r="F246" s="72">
        <v>20</v>
      </c>
      <c r="G246" s="72" t="s">
        <v>949</v>
      </c>
      <c r="H246" s="72">
        <v>173</v>
      </c>
      <c r="I246" s="72">
        <v>2.36541598694942</v>
      </c>
      <c r="J246" s="72">
        <v>0.48939641109298498</v>
      </c>
      <c r="K246" s="72">
        <v>9.6247960848287093</v>
      </c>
      <c r="L246" s="72">
        <v>1.6313213703099501</v>
      </c>
      <c r="M246" s="72" t="s">
        <v>949</v>
      </c>
      <c r="N246" s="72">
        <v>14.110929853181</v>
      </c>
    </row>
    <row r="247" spans="1:14" x14ac:dyDescent="0.25">
      <c r="A247" t="s">
        <v>583</v>
      </c>
      <c r="B247" s="72">
        <v>1690</v>
      </c>
      <c r="C247" s="72">
        <v>54</v>
      </c>
      <c r="D247" s="72">
        <v>24</v>
      </c>
      <c r="E247" s="72">
        <v>106</v>
      </c>
      <c r="F247" s="72" t="s">
        <v>949</v>
      </c>
      <c r="G247" s="72" t="s">
        <v>949</v>
      </c>
      <c r="H247" s="72">
        <v>184</v>
      </c>
      <c r="I247" s="72">
        <v>3.1952662721893401</v>
      </c>
      <c r="J247" s="72">
        <v>1.42011834319526</v>
      </c>
      <c r="K247" s="72">
        <v>6.2721893491124199</v>
      </c>
      <c r="L247" s="72" t="s">
        <v>949</v>
      </c>
      <c r="M247" s="72" t="s">
        <v>949</v>
      </c>
      <c r="N247" s="72">
        <v>10.887573964496999</v>
      </c>
    </row>
    <row r="248" spans="1:14" x14ac:dyDescent="0.25">
      <c r="A248" t="s">
        <v>584</v>
      </c>
      <c r="B248" s="72">
        <v>1248</v>
      </c>
      <c r="C248" s="72">
        <v>55</v>
      </c>
      <c r="D248" s="72">
        <v>17</v>
      </c>
      <c r="E248" s="72">
        <v>44</v>
      </c>
      <c r="F248" s="72">
        <v>4</v>
      </c>
      <c r="G248" s="72" t="s">
        <v>949</v>
      </c>
      <c r="H248" s="72">
        <v>120</v>
      </c>
      <c r="I248" s="72">
        <v>4.4070512820512802</v>
      </c>
      <c r="J248" s="72">
        <v>1.3621794871794799</v>
      </c>
      <c r="K248" s="72">
        <v>3.5256410256410202</v>
      </c>
      <c r="L248" s="72">
        <v>0.32051282051281998</v>
      </c>
      <c r="M248" s="72" t="s">
        <v>949</v>
      </c>
      <c r="N248" s="72">
        <v>9.6153846153846096</v>
      </c>
    </row>
    <row r="249" spans="1:14" x14ac:dyDescent="0.25">
      <c r="A249" t="s">
        <v>585</v>
      </c>
      <c r="B249" s="72">
        <v>938</v>
      </c>
      <c r="C249" s="72">
        <v>26</v>
      </c>
      <c r="D249" s="72">
        <v>11</v>
      </c>
      <c r="E249" s="72">
        <v>40</v>
      </c>
      <c r="F249" s="72" t="s">
        <v>949</v>
      </c>
      <c r="G249" s="72" t="s">
        <v>949</v>
      </c>
      <c r="H249" s="72">
        <v>77</v>
      </c>
      <c r="I249" s="72">
        <v>2.7718550106609801</v>
      </c>
      <c r="J249" s="72">
        <v>1.17270788912579</v>
      </c>
      <c r="K249" s="72">
        <v>4.2643923240938104</v>
      </c>
      <c r="L249" s="72" t="s">
        <v>949</v>
      </c>
      <c r="M249" s="72" t="s">
        <v>949</v>
      </c>
      <c r="N249" s="72">
        <v>8.2089552238805901</v>
      </c>
    </row>
    <row r="250" spans="1:14" x14ac:dyDescent="0.25">
      <c r="A250" t="s">
        <v>586</v>
      </c>
      <c r="B250" s="72">
        <v>1019</v>
      </c>
      <c r="C250" s="72">
        <v>21</v>
      </c>
      <c r="D250" s="72">
        <v>2</v>
      </c>
      <c r="E250" s="72">
        <v>80</v>
      </c>
      <c r="F250" s="72">
        <v>3</v>
      </c>
      <c r="G250" s="72" t="s">
        <v>949</v>
      </c>
      <c r="H250" s="72">
        <v>106</v>
      </c>
      <c r="I250" s="72">
        <v>2.06084396467124</v>
      </c>
      <c r="J250" s="72">
        <v>0.19627085377821299</v>
      </c>
      <c r="K250" s="72">
        <v>7.8508341511285504</v>
      </c>
      <c r="L250" s="72">
        <v>0.29440628066732</v>
      </c>
      <c r="M250" s="72" t="s">
        <v>949</v>
      </c>
      <c r="N250" s="72">
        <v>10.4023552502453</v>
      </c>
    </row>
    <row r="251" spans="1:14" x14ac:dyDescent="0.25">
      <c r="A251" t="s">
        <v>587</v>
      </c>
      <c r="B251" s="72">
        <v>858</v>
      </c>
      <c r="C251" s="72">
        <v>12</v>
      </c>
      <c r="D251" s="72">
        <v>11</v>
      </c>
      <c r="E251" s="72">
        <v>37</v>
      </c>
      <c r="F251" s="72">
        <v>1</v>
      </c>
      <c r="G251" s="72" t="s">
        <v>949</v>
      </c>
      <c r="H251" s="72">
        <v>61</v>
      </c>
      <c r="I251" s="72">
        <v>1.3986013986013901</v>
      </c>
      <c r="J251" s="72">
        <v>1.2820512820512799</v>
      </c>
      <c r="K251" s="72">
        <v>4.3123543123543104</v>
      </c>
      <c r="L251" s="72">
        <v>0.116550116550116</v>
      </c>
      <c r="M251" s="72" t="s">
        <v>949</v>
      </c>
      <c r="N251" s="72">
        <v>7.1095571095571</v>
      </c>
    </row>
    <row r="252" spans="1:14" x14ac:dyDescent="0.25">
      <c r="A252" t="s">
        <v>588</v>
      </c>
      <c r="B252" s="72">
        <v>1681</v>
      </c>
      <c r="C252" s="72">
        <v>54</v>
      </c>
      <c r="D252" s="72">
        <v>31</v>
      </c>
      <c r="E252" s="72">
        <v>62</v>
      </c>
      <c r="F252" s="72" t="s">
        <v>949</v>
      </c>
      <c r="G252" s="72" t="s">
        <v>949</v>
      </c>
      <c r="H252" s="72">
        <v>147</v>
      </c>
      <c r="I252" s="72">
        <v>3.2123735871505001</v>
      </c>
      <c r="J252" s="72">
        <v>1.8441403926234301</v>
      </c>
      <c r="K252" s="72">
        <v>3.68828078524687</v>
      </c>
      <c r="L252" s="72" t="s">
        <v>949</v>
      </c>
      <c r="M252" s="72" t="s">
        <v>949</v>
      </c>
      <c r="N252" s="72">
        <v>8.7447947650208206</v>
      </c>
    </row>
    <row r="253" spans="1:14" x14ac:dyDescent="0.25">
      <c r="A253" t="s">
        <v>589</v>
      </c>
      <c r="B253" s="72">
        <v>3782</v>
      </c>
      <c r="C253" s="72">
        <v>29</v>
      </c>
      <c r="D253" s="72">
        <v>3</v>
      </c>
      <c r="E253" s="72">
        <v>394</v>
      </c>
      <c r="F253" s="72" t="s">
        <v>949</v>
      </c>
      <c r="G253" s="72" t="s">
        <v>949</v>
      </c>
      <c r="H253" s="72">
        <v>426</v>
      </c>
      <c r="I253" s="72">
        <v>0.76679005817028001</v>
      </c>
      <c r="J253" s="72">
        <v>7.9323109465890995E-2</v>
      </c>
      <c r="K253" s="72">
        <v>10.4177683765203</v>
      </c>
      <c r="L253" s="72" t="s">
        <v>949</v>
      </c>
      <c r="M253" s="72" t="s">
        <v>949</v>
      </c>
      <c r="N253" s="72">
        <v>11.263881544156501</v>
      </c>
    </row>
    <row r="254" spans="1:14" x14ac:dyDescent="0.25">
      <c r="A254" t="s">
        <v>590</v>
      </c>
      <c r="B254" s="72">
        <v>7186</v>
      </c>
      <c r="C254" s="72">
        <v>182</v>
      </c>
      <c r="D254" s="72">
        <v>108</v>
      </c>
      <c r="E254" s="72">
        <v>360</v>
      </c>
      <c r="F254" s="72">
        <v>19</v>
      </c>
      <c r="G254" s="72" t="s">
        <v>949</v>
      </c>
      <c r="H254" s="72">
        <v>669</v>
      </c>
      <c r="I254" s="72">
        <v>2.5327024770386801</v>
      </c>
      <c r="J254" s="72">
        <v>1.5029223490119601</v>
      </c>
      <c r="K254" s="72">
        <v>5.0097411633732198</v>
      </c>
      <c r="L254" s="72">
        <v>0.264403005844698</v>
      </c>
      <c r="M254" s="72" t="s">
        <v>949</v>
      </c>
      <c r="N254" s="72">
        <v>9.3097689952685698</v>
      </c>
    </row>
    <row r="255" spans="1:14" x14ac:dyDescent="0.25">
      <c r="A255" t="s">
        <v>591</v>
      </c>
      <c r="B255" s="72">
        <v>2273</v>
      </c>
      <c r="C255" s="72">
        <v>75</v>
      </c>
      <c r="D255" s="72">
        <v>42</v>
      </c>
      <c r="E255" s="72">
        <v>155</v>
      </c>
      <c r="F255" s="72">
        <v>15</v>
      </c>
      <c r="G255" s="72" t="s">
        <v>949</v>
      </c>
      <c r="H255" s="72">
        <v>287</v>
      </c>
      <c r="I255" s="72">
        <v>3.2996040475142898</v>
      </c>
      <c r="J255" s="72">
        <v>1.847778266608</v>
      </c>
      <c r="K255" s="72">
        <v>6.8191816981962097</v>
      </c>
      <c r="L255" s="72">
        <v>0.65992080950285903</v>
      </c>
      <c r="M255" s="72" t="s">
        <v>949</v>
      </c>
      <c r="N255" s="72">
        <v>12.6264848218213</v>
      </c>
    </row>
    <row r="256" spans="1:14" x14ac:dyDescent="0.25">
      <c r="A256" t="s">
        <v>592</v>
      </c>
      <c r="B256" s="72">
        <v>721</v>
      </c>
      <c r="C256" s="72">
        <v>17</v>
      </c>
      <c r="D256" s="72">
        <v>7</v>
      </c>
      <c r="E256" s="72">
        <v>17</v>
      </c>
      <c r="F256" s="72" t="s">
        <v>949</v>
      </c>
      <c r="G256" s="72" t="s">
        <v>949</v>
      </c>
      <c r="H256" s="72">
        <v>41</v>
      </c>
      <c r="I256" s="72">
        <v>2.3578363384188599</v>
      </c>
      <c r="J256" s="72">
        <v>0.970873786407766</v>
      </c>
      <c r="K256" s="72">
        <v>2.3578363384188599</v>
      </c>
      <c r="L256" s="72" t="s">
        <v>949</v>
      </c>
      <c r="M256" s="72" t="s">
        <v>949</v>
      </c>
      <c r="N256" s="72">
        <v>5.6865464632454898</v>
      </c>
    </row>
    <row r="257" spans="1:14" x14ac:dyDescent="0.25">
      <c r="A257" t="s">
        <v>593</v>
      </c>
      <c r="B257" s="72">
        <v>1020</v>
      </c>
      <c r="C257" s="72">
        <v>24</v>
      </c>
      <c r="D257" s="72" t="s">
        <v>949</v>
      </c>
      <c r="E257" s="72">
        <v>74</v>
      </c>
      <c r="F257" s="72">
        <v>5</v>
      </c>
      <c r="G257" s="72" t="s">
        <v>949</v>
      </c>
      <c r="H257" s="72">
        <v>103</v>
      </c>
      <c r="I257" s="72">
        <v>2.3529411764705799</v>
      </c>
      <c r="J257" s="72" t="s">
        <v>949</v>
      </c>
      <c r="K257" s="72">
        <v>7.2549019607843102</v>
      </c>
      <c r="L257" s="72">
        <v>0.49019607843137197</v>
      </c>
      <c r="M257" s="72" t="s">
        <v>949</v>
      </c>
      <c r="N257" s="72">
        <v>10.0980392156862</v>
      </c>
    </row>
    <row r="258" spans="1:14" x14ac:dyDescent="0.25">
      <c r="A258" t="s">
        <v>594</v>
      </c>
      <c r="B258" s="72">
        <v>858</v>
      </c>
      <c r="C258" s="72">
        <v>26</v>
      </c>
      <c r="D258" s="72">
        <v>6</v>
      </c>
      <c r="E258" s="72">
        <v>18</v>
      </c>
      <c r="F258" s="72" t="s">
        <v>949</v>
      </c>
      <c r="G258" s="72" t="s">
        <v>949</v>
      </c>
      <c r="H258" s="72">
        <v>50</v>
      </c>
      <c r="I258" s="72">
        <v>3.0303030303030298</v>
      </c>
      <c r="J258" s="72">
        <v>0.69930069930069905</v>
      </c>
      <c r="K258" s="72">
        <v>2.0979020979020899</v>
      </c>
      <c r="L258" s="72" t="s">
        <v>949</v>
      </c>
      <c r="M258" s="72" t="s">
        <v>949</v>
      </c>
      <c r="N258" s="72">
        <v>5.8275058275058198</v>
      </c>
    </row>
    <row r="259" spans="1:14" x14ac:dyDescent="0.25">
      <c r="A259" t="s">
        <v>595</v>
      </c>
      <c r="B259" s="72">
        <v>205</v>
      </c>
      <c r="C259" s="72">
        <v>3</v>
      </c>
      <c r="D259" s="72">
        <v>1</v>
      </c>
      <c r="E259" s="72">
        <v>5</v>
      </c>
      <c r="F259" s="72" t="s">
        <v>949</v>
      </c>
      <c r="G259" s="72" t="s">
        <v>949</v>
      </c>
      <c r="H259" s="72">
        <v>9</v>
      </c>
      <c r="I259" s="72">
        <v>1.4634146341463401</v>
      </c>
      <c r="J259" s="72">
        <v>0.48780487804877998</v>
      </c>
      <c r="K259" s="72">
        <v>2.4390243902439002</v>
      </c>
      <c r="L259" s="72" t="s">
        <v>949</v>
      </c>
      <c r="M259" s="72" t="s">
        <v>949</v>
      </c>
      <c r="N259" s="72">
        <v>4.3902439024390203</v>
      </c>
    </row>
    <row r="260" spans="1:14" x14ac:dyDescent="0.25">
      <c r="A260" t="s">
        <v>596</v>
      </c>
      <c r="B260" s="72">
        <v>1284</v>
      </c>
      <c r="C260" s="72">
        <v>52</v>
      </c>
      <c r="D260" s="72">
        <v>18</v>
      </c>
      <c r="E260" s="72">
        <v>67</v>
      </c>
      <c r="F260" s="72" t="s">
        <v>949</v>
      </c>
      <c r="G260" s="72" t="s">
        <v>949</v>
      </c>
      <c r="H260" s="72">
        <v>137</v>
      </c>
      <c r="I260" s="72">
        <v>4.0498442367601202</v>
      </c>
      <c r="J260" s="72">
        <v>1.4018691588784999</v>
      </c>
      <c r="K260" s="72">
        <v>5.2180685358255401</v>
      </c>
      <c r="L260" s="72" t="s">
        <v>949</v>
      </c>
      <c r="M260" s="72" t="s">
        <v>949</v>
      </c>
      <c r="N260" s="72">
        <v>10.669781931464099</v>
      </c>
    </row>
    <row r="261" spans="1:14" x14ac:dyDescent="0.25">
      <c r="A261" t="s">
        <v>597</v>
      </c>
      <c r="B261" s="72">
        <v>3664</v>
      </c>
      <c r="C261" s="72">
        <v>140</v>
      </c>
      <c r="D261" s="72">
        <v>112</v>
      </c>
      <c r="E261" s="72">
        <v>273</v>
      </c>
      <c r="F261" s="72">
        <v>24</v>
      </c>
      <c r="G261" s="72" t="s">
        <v>949</v>
      </c>
      <c r="H261" s="72">
        <v>549</v>
      </c>
      <c r="I261" s="72">
        <v>3.8209606986899498</v>
      </c>
      <c r="J261" s="72">
        <v>3.0567685589519602</v>
      </c>
      <c r="K261" s="72">
        <v>7.4508733624454102</v>
      </c>
      <c r="L261" s="72">
        <v>0.65502183406113501</v>
      </c>
      <c r="M261" s="72" t="s">
        <v>949</v>
      </c>
      <c r="N261" s="72">
        <v>14.9836244541484</v>
      </c>
    </row>
    <row r="262" spans="1:14" x14ac:dyDescent="0.25">
      <c r="A262" t="s">
        <v>598</v>
      </c>
      <c r="B262" s="72">
        <v>174</v>
      </c>
      <c r="C262" s="72">
        <v>5</v>
      </c>
      <c r="D262" s="72">
        <v>1</v>
      </c>
      <c r="E262" s="72">
        <v>8</v>
      </c>
      <c r="F262" s="72" t="s">
        <v>949</v>
      </c>
      <c r="G262" s="72" t="s">
        <v>949</v>
      </c>
      <c r="H262" s="72">
        <v>14</v>
      </c>
      <c r="I262" s="72">
        <v>2.8735632183908</v>
      </c>
      <c r="J262" s="72">
        <v>0.57471264367816</v>
      </c>
      <c r="K262" s="72">
        <v>4.59770114942528</v>
      </c>
      <c r="L262" s="72" t="s">
        <v>949</v>
      </c>
      <c r="M262" s="72" t="s">
        <v>949</v>
      </c>
      <c r="N262" s="72">
        <v>8.0459770114942497</v>
      </c>
    </row>
    <row r="263" spans="1:14" x14ac:dyDescent="0.25">
      <c r="A263" t="s">
        <v>599</v>
      </c>
      <c r="B263" s="72">
        <v>1381</v>
      </c>
      <c r="C263" s="72">
        <v>44</v>
      </c>
      <c r="D263" s="72">
        <v>13</v>
      </c>
      <c r="E263" s="72">
        <v>67</v>
      </c>
      <c r="F263" s="72" t="s">
        <v>949</v>
      </c>
      <c r="G263" s="72" t="s">
        <v>949</v>
      </c>
      <c r="H263" s="72">
        <v>124</v>
      </c>
      <c r="I263" s="72">
        <v>3.1860970311368502</v>
      </c>
      <c r="J263" s="72">
        <v>0.94134685010861696</v>
      </c>
      <c r="K263" s="72">
        <v>4.8515568428674802</v>
      </c>
      <c r="L263" s="72" t="s">
        <v>949</v>
      </c>
      <c r="M263" s="72" t="s">
        <v>949</v>
      </c>
      <c r="N263" s="72">
        <v>8.9790007241129608</v>
      </c>
    </row>
    <row r="264" spans="1:14" x14ac:dyDescent="0.25">
      <c r="A264" t="s">
        <v>600</v>
      </c>
      <c r="B264" s="72">
        <v>1686</v>
      </c>
      <c r="C264" s="72">
        <v>31</v>
      </c>
      <c r="D264" s="72">
        <v>17</v>
      </c>
      <c r="E264" s="72">
        <v>47</v>
      </c>
      <c r="F264" s="72" t="s">
        <v>949</v>
      </c>
      <c r="G264" s="72" t="s">
        <v>949</v>
      </c>
      <c r="H264" s="72">
        <v>95</v>
      </c>
      <c r="I264" s="72">
        <v>1.8386714116251399</v>
      </c>
      <c r="J264" s="72">
        <v>1.00830367734282</v>
      </c>
      <c r="K264" s="72">
        <v>2.7876631079477998</v>
      </c>
      <c r="L264" s="72" t="s">
        <v>949</v>
      </c>
      <c r="M264" s="72" t="s">
        <v>949</v>
      </c>
      <c r="N264" s="72">
        <v>5.6346381969157697</v>
      </c>
    </row>
    <row r="265" spans="1:14" x14ac:dyDescent="0.25">
      <c r="A265" t="s">
        <v>222</v>
      </c>
      <c r="B265" s="72">
        <v>55365</v>
      </c>
      <c r="C265" s="72">
        <v>1555</v>
      </c>
      <c r="D265" s="72">
        <v>703</v>
      </c>
      <c r="E265" s="72">
        <v>3652</v>
      </c>
      <c r="F265" s="72">
        <v>260</v>
      </c>
      <c r="G265" s="72" t="s">
        <v>949</v>
      </c>
      <c r="H265" s="72">
        <v>6170</v>
      </c>
      <c r="I265" s="72">
        <v>2.8086336132935901</v>
      </c>
      <c r="J265" s="72">
        <v>1.2697552605436599</v>
      </c>
      <c r="K265" s="72">
        <v>6.5962250519281103</v>
      </c>
      <c r="L265" s="72">
        <v>0.46961076492368797</v>
      </c>
      <c r="M265" s="72" t="s">
        <v>949</v>
      </c>
      <c r="N265" s="72">
        <v>11.144224690689001</v>
      </c>
    </row>
    <row r="266" spans="1:14" x14ac:dyDescent="0.25">
      <c r="A266" t="s">
        <v>601</v>
      </c>
      <c r="B266" s="72">
        <v>916</v>
      </c>
      <c r="C266" s="72">
        <v>10</v>
      </c>
      <c r="D266" s="72">
        <v>13</v>
      </c>
      <c r="E266" s="72">
        <v>81</v>
      </c>
      <c r="F266" s="72">
        <v>127</v>
      </c>
      <c r="G266" s="72" t="s">
        <v>949</v>
      </c>
      <c r="H266" s="72">
        <v>231</v>
      </c>
      <c r="I266" s="72">
        <v>1.09170305676855</v>
      </c>
      <c r="J266" s="72">
        <v>1.4192139737991201</v>
      </c>
      <c r="K266" s="72">
        <v>8.8427947598253205</v>
      </c>
      <c r="L266" s="72">
        <v>13.864628820960601</v>
      </c>
      <c r="M266" s="72" t="s">
        <v>949</v>
      </c>
      <c r="N266" s="72">
        <v>25.2183406113537</v>
      </c>
    </row>
    <row r="267" spans="1:14" x14ac:dyDescent="0.25">
      <c r="A267" t="s">
        <v>602</v>
      </c>
      <c r="B267" s="72">
        <v>250</v>
      </c>
      <c r="C267" s="72">
        <v>6</v>
      </c>
      <c r="D267" s="72">
        <v>4</v>
      </c>
      <c r="E267" s="72">
        <v>18</v>
      </c>
      <c r="F267" s="72" t="s">
        <v>949</v>
      </c>
      <c r="G267" s="72" t="s">
        <v>949</v>
      </c>
      <c r="H267" s="72">
        <v>28</v>
      </c>
      <c r="I267" s="72">
        <v>2.4</v>
      </c>
      <c r="J267" s="72">
        <v>1.6</v>
      </c>
      <c r="K267" s="72">
        <v>7.1999999999999904</v>
      </c>
      <c r="L267" s="72" t="s">
        <v>949</v>
      </c>
      <c r="M267" s="72" t="s">
        <v>949</v>
      </c>
      <c r="N267" s="72">
        <v>11.2</v>
      </c>
    </row>
    <row r="268" spans="1:14" x14ac:dyDescent="0.25">
      <c r="A268" t="s">
        <v>603</v>
      </c>
      <c r="B268" s="72">
        <v>1065</v>
      </c>
      <c r="C268" s="72">
        <v>50</v>
      </c>
      <c r="D268" s="72">
        <v>13</v>
      </c>
      <c r="E268" s="72">
        <v>47</v>
      </c>
      <c r="F268" s="72">
        <v>1</v>
      </c>
      <c r="G268" s="72" t="s">
        <v>949</v>
      </c>
      <c r="H268" s="72">
        <v>111</v>
      </c>
      <c r="I268" s="72">
        <v>4.6948356807511704</v>
      </c>
      <c r="J268" s="72">
        <v>1.2206572769952999</v>
      </c>
      <c r="K268" s="72">
        <v>4.4131455399061004</v>
      </c>
      <c r="L268" s="72">
        <v>9.38967136150234E-2</v>
      </c>
      <c r="M268" s="72" t="s">
        <v>949</v>
      </c>
      <c r="N268" s="72">
        <v>10.422535211267601</v>
      </c>
    </row>
    <row r="269" spans="1:14" x14ac:dyDescent="0.25">
      <c r="A269" t="s">
        <v>604</v>
      </c>
      <c r="B269" s="72">
        <v>3400</v>
      </c>
      <c r="C269" s="72">
        <v>137</v>
      </c>
      <c r="D269" s="72">
        <v>83</v>
      </c>
      <c r="E269" s="72">
        <v>303</v>
      </c>
      <c r="F269" s="72">
        <v>27</v>
      </c>
      <c r="G269" s="72" t="s">
        <v>949</v>
      </c>
      <c r="H269" s="72">
        <v>550</v>
      </c>
      <c r="I269" s="72">
        <v>4.0294117647058796</v>
      </c>
      <c r="J269" s="72">
        <v>2.4411764705882302</v>
      </c>
      <c r="K269" s="72">
        <v>8.9117647058823497</v>
      </c>
      <c r="L269" s="72">
        <v>0.79411764705882304</v>
      </c>
      <c r="M269" s="72" t="s">
        <v>949</v>
      </c>
      <c r="N269" s="72">
        <v>16.176470588235201</v>
      </c>
    </row>
    <row r="270" spans="1:14" x14ac:dyDescent="0.25">
      <c r="A270" t="s">
        <v>605</v>
      </c>
      <c r="B270" s="72">
        <v>780</v>
      </c>
      <c r="C270" s="72">
        <v>21</v>
      </c>
      <c r="D270" s="72">
        <v>18</v>
      </c>
      <c r="E270" s="72">
        <v>23</v>
      </c>
      <c r="F270" s="72" t="s">
        <v>949</v>
      </c>
      <c r="G270" s="72" t="s">
        <v>949</v>
      </c>
      <c r="H270" s="72">
        <v>62</v>
      </c>
      <c r="I270" s="72">
        <v>2.6923076923076898</v>
      </c>
      <c r="J270" s="72">
        <v>2.3076923076922999</v>
      </c>
      <c r="K270" s="72">
        <v>2.94871794871794</v>
      </c>
      <c r="L270" s="72" t="s">
        <v>949</v>
      </c>
      <c r="M270" s="72" t="s">
        <v>949</v>
      </c>
      <c r="N270" s="72">
        <v>7.94871794871794</v>
      </c>
    </row>
    <row r="271" spans="1:14" x14ac:dyDescent="0.25">
      <c r="A271" t="s">
        <v>223</v>
      </c>
      <c r="B271" s="72">
        <v>144</v>
      </c>
      <c r="C271" s="72">
        <v>20</v>
      </c>
      <c r="D271" s="72">
        <v>11</v>
      </c>
      <c r="E271" s="72">
        <v>55</v>
      </c>
      <c r="F271" s="72">
        <v>10</v>
      </c>
      <c r="G271" s="72" t="s">
        <v>949</v>
      </c>
      <c r="H271" s="72">
        <v>96</v>
      </c>
      <c r="I271" s="72">
        <v>13.8888888888888</v>
      </c>
      <c r="J271" s="72">
        <v>7.6388888888888804</v>
      </c>
      <c r="K271" s="72">
        <v>38.1944444444444</v>
      </c>
      <c r="L271" s="72">
        <v>6.9444444444444402</v>
      </c>
      <c r="M271" s="72" t="s">
        <v>949</v>
      </c>
      <c r="N271" s="72">
        <v>66.6666666666666</v>
      </c>
    </row>
    <row r="272" spans="1:14" x14ac:dyDescent="0.25">
      <c r="A272" t="s">
        <v>606</v>
      </c>
      <c r="B272" s="72">
        <v>948</v>
      </c>
      <c r="C272" s="72">
        <v>34</v>
      </c>
      <c r="D272" s="72">
        <v>16</v>
      </c>
      <c r="E272" s="72">
        <v>29</v>
      </c>
      <c r="F272" s="72">
        <v>2</v>
      </c>
      <c r="G272" s="72" t="s">
        <v>949</v>
      </c>
      <c r="H272" s="72">
        <v>81</v>
      </c>
      <c r="I272" s="72">
        <v>3.5864978902953499</v>
      </c>
      <c r="J272" s="72">
        <v>1.6877637130801599</v>
      </c>
      <c r="K272" s="72">
        <v>3.0590717299577999</v>
      </c>
      <c r="L272" s="72">
        <v>0.21097046413502099</v>
      </c>
      <c r="M272" s="72" t="s">
        <v>949</v>
      </c>
      <c r="N272" s="72">
        <v>8.5443037974683502</v>
      </c>
    </row>
    <row r="273" spans="1:14" x14ac:dyDescent="0.25">
      <c r="A273" t="s">
        <v>607</v>
      </c>
      <c r="B273" s="72">
        <v>1957</v>
      </c>
      <c r="C273" s="72">
        <v>44</v>
      </c>
      <c r="D273" s="72">
        <v>2</v>
      </c>
      <c r="E273" s="72">
        <v>155</v>
      </c>
      <c r="F273" s="72" t="s">
        <v>949</v>
      </c>
      <c r="G273" s="72" t="s">
        <v>949</v>
      </c>
      <c r="H273" s="72">
        <v>201</v>
      </c>
      <c r="I273" s="72">
        <v>2.2483392948390302</v>
      </c>
      <c r="J273" s="72">
        <v>0.10219724067450101</v>
      </c>
      <c r="K273" s="72">
        <v>7.9202861522738797</v>
      </c>
      <c r="L273" s="72" t="s">
        <v>949</v>
      </c>
      <c r="M273" s="72" t="s">
        <v>949</v>
      </c>
      <c r="N273" s="72">
        <v>10.270822687787399</v>
      </c>
    </row>
    <row r="274" spans="1:14" x14ac:dyDescent="0.25">
      <c r="A274" t="s">
        <v>608</v>
      </c>
      <c r="B274" s="72">
        <v>2717</v>
      </c>
      <c r="C274" s="72">
        <v>82</v>
      </c>
      <c r="D274" s="72">
        <v>77</v>
      </c>
      <c r="E274" s="72">
        <v>260</v>
      </c>
      <c r="F274" s="72" t="s">
        <v>949</v>
      </c>
      <c r="G274" s="72" t="s">
        <v>949</v>
      </c>
      <c r="H274" s="72">
        <v>419</v>
      </c>
      <c r="I274" s="72">
        <v>3.01803459698196</v>
      </c>
      <c r="J274" s="72">
        <v>2.8340080971659898</v>
      </c>
      <c r="K274" s="72">
        <v>9.5693779904306204</v>
      </c>
      <c r="L274" s="72" t="s">
        <v>949</v>
      </c>
      <c r="M274" s="72" t="s">
        <v>949</v>
      </c>
      <c r="N274" s="72">
        <v>15.4214206845785</v>
      </c>
    </row>
    <row r="275" spans="1:14" x14ac:dyDescent="0.25">
      <c r="A275" t="s">
        <v>609</v>
      </c>
      <c r="B275" s="72">
        <v>2687</v>
      </c>
      <c r="C275" s="72">
        <v>71</v>
      </c>
      <c r="D275" s="72">
        <v>83</v>
      </c>
      <c r="E275" s="72">
        <v>231</v>
      </c>
      <c r="F275" s="72" t="s">
        <v>949</v>
      </c>
      <c r="G275" s="72" t="s">
        <v>949</v>
      </c>
      <c r="H275" s="72">
        <v>385</v>
      </c>
      <c r="I275" s="72">
        <v>2.6423520655005501</v>
      </c>
      <c r="J275" s="72">
        <v>3.0889467807964199</v>
      </c>
      <c r="K275" s="72">
        <v>8.5969482694454697</v>
      </c>
      <c r="L275" s="72" t="s">
        <v>949</v>
      </c>
      <c r="M275" s="72" t="s">
        <v>949</v>
      </c>
      <c r="N275" s="72">
        <v>14.3282471157424</v>
      </c>
    </row>
    <row r="276" spans="1:14" x14ac:dyDescent="0.25">
      <c r="A276" t="s">
        <v>610</v>
      </c>
      <c r="B276" s="72">
        <v>1077</v>
      </c>
      <c r="C276" s="72">
        <v>33</v>
      </c>
      <c r="D276" s="72">
        <v>26</v>
      </c>
      <c r="E276" s="72">
        <v>63</v>
      </c>
      <c r="F276" s="72">
        <v>2</v>
      </c>
      <c r="G276" s="72" t="s">
        <v>949</v>
      </c>
      <c r="H276" s="72">
        <v>124</v>
      </c>
      <c r="I276" s="72">
        <v>3.0640668523676799</v>
      </c>
      <c r="J276" s="72">
        <v>2.4141132776230201</v>
      </c>
      <c r="K276" s="72">
        <v>5.8495821727019397</v>
      </c>
      <c r="L276" s="72">
        <v>0.185701021355617</v>
      </c>
      <c r="M276" s="72" t="s">
        <v>949</v>
      </c>
      <c r="N276" s="72">
        <v>11.5134633240482</v>
      </c>
    </row>
    <row r="277" spans="1:14" x14ac:dyDescent="0.25">
      <c r="A277" t="s">
        <v>611</v>
      </c>
      <c r="B277" s="72">
        <v>656</v>
      </c>
      <c r="C277" s="72">
        <v>23</v>
      </c>
      <c r="D277" s="72">
        <v>14</v>
      </c>
      <c r="E277" s="72">
        <v>27</v>
      </c>
      <c r="F277" s="72" t="s">
        <v>949</v>
      </c>
      <c r="G277" s="72" t="s">
        <v>949</v>
      </c>
      <c r="H277" s="72">
        <v>64</v>
      </c>
      <c r="I277" s="72">
        <v>3.50609756097561</v>
      </c>
      <c r="J277" s="72">
        <v>2.1341463414634099</v>
      </c>
      <c r="K277" s="72">
        <v>4.1158536585365804</v>
      </c>
      <c r="L277" s="72" t="s">
        <v>949</v>
      </c>
      <c r="M277" s="72" t="s">
        <v>949</v>
      </c>
      <c r="N277" s="72">
        <v>9.7560975609756095</v>
      </c>
    </row>
    <row r="278" spans="1:14" x14ac:dyDescent="0.25">
      <c r="A278" t="s">
        <v>612</v>
      </c>
      <c r="B278" s="72">
        <v>5266</v>
      </c>
      <c r="C278" s="72">
        <v>89</v>
      </c>
      <c r="D278" s="72">
        <v>6</v>
      </c>
      <c r="E278" s="72">
        <v>403</v>
      </c>
      <c r="F278" s="72" t="s">
        <v>949</v>
      </c>
      <c r="G278" s="72" t="s">
        <v>949</v>
      </c>
      <c r="H278" s="72">
        <v>498</v>
      </c>
      <c r="I278" s="72">
        <v>1.69008735282947</v>
      </c>
      <c r="J278" s="72">
        <v>0.11393847322445801</v>
      </c>
      <c r="K278" s="72">
        <v>7.6528674515761397</v>
      </c>
      <c r="L278" s="72" t="s">
        <v>949</v>
      </c>
      <c r="M278" s="72" t="s">
        <v>949</v>
      </c>
      <c r="N278" s="72">
        <v>9.4568932776300798</v>
      </c>
    </row>
    <row r="279" spans="1:14" x14ac:dyDescent="0.25">
      <c r="A279" t="s">
        <v>613</v>
      </c>
      <c r="B279" s="72">
        <v>545</v>
      </c>
      <c r="C279" s="72">
        <v>18</v>
      </c>
      <c r="D279" s="72">
        <v>11</v>
      </c>
      <c r="E279" s="72">
        <v>20</v>
      </c>
      <c r="F279" s="72" t="s">
        <v>949</v>
      </c>
      <c r="G279" s="72" t="s">
        <v>949</v>
      </c>
      <c r="H279" s="72">
        <v>49</v>
      </c>
      <c r="I279" s="72">
        <v>3.3027522935779801</v>
      </c>
      <c r="J279" s="72">
        <v>2.01834862385321</v>
      </c>
      <c r="K279" s="72">
        <v>3.6697247706421998</v>
      </c>
      <c r="L279" s="72" t="s">
        <v>949</v>
      </c>
      <c r="M279" s="72" t="s">
        <v>949</v>
      </c>
      <c r="N279" s="72">
        <v>8.9908256880733894</v>
      </c>
    </row>
    <row r="280" spans="1:14" x14ac:dyDescent="0.25">
      <c r="A280" t="s">
        <v>614</v>
      </c>
      <c r="B280" s="72">
        <v>1262</v>
      </c>
      <c r="C280" s="72">
        <v>23</v>
      </c>
      <c r="D280" s="72">
        <v>11</v>
      </c>
      <c r="E280" s="72">
        <v>128</v>
      </c>
      <c r="F280" s="72">
        <v>16</v>
      </c>
      <c r="G280" s="72" t="s">
        <v>949</v>
      </c>
      <c r="H280" s="72">
        <v>178</v>
      </c>
      <c r="I280" s="72">
        <v>1.82250396196513</v>
      </c>
      <c r="J280" s="72">
        <v>0.87163232963549897</v>
      </c>
      <c r="K280" s="72">
        <v>10.1426307448494</v>
      </c>
      <c r="L280" s="72">
        <v>1.2678288431061799</v>
      </c>
      <c r="M280" s="72" t="s">
        <v>949</v>
      </c>
      <c r="N280" s="72">
        <v>14.1045958795562</v>
      </c>
    </row>
    <row r="281" spans="1:14" x14ac:dyDescent="0.25">
      <c r="A281" t="s">
        <v>615</v>
      </c>
      <c r="B281" s="72">
        <v>1551</v>
      </c>
      <c r="C281" s="72">
        <v>56</v>
      </c>
      <c r="D281" s="72">
        <v>25</v>
      </c>
      <c r="E281" s="72">
        <v>95</v>
      </c>
      <c r="F281" s="72" t="s">
        <v>949</v>
      </c>
      <c r="G281" s="72" t="s">
        <v>949</v>
      </c>
      <c r="H281" s="72">
        <v>176</v>
      </c>
      <c r="I281" s="72">
        <v>3.6105738233397799</v>
      </c>
      <c r="J281" s="72">
        <v>1.6118633139909699</v>
      </c>
      <c r="K281" s="72">
        <v>6.1250805931656904</v>
      </c>
      <c r="L281" s="72" t="s">
        <v>949</v>
      </c>
      <c r="M281" s="72" t="s">
        <v>949</v>
      </c>
      <c r="N281" s="72">
        <v>11.347517730496399</v>
      </c>
    </row>
    <row r="282" spans="1:14" x14ac:dyDescent="0.25">
      <c r="A282" t="s">
        <v>616</v>
      </c>
      <c r="B282" s="72">
        <v>1294</v>
      </c>
      <c r="C282" s="72">
        <v>61</v>
      </c>
      <c r="D282" s="72">
        <v>18</v>
      </c>
      <c r="E282" s="72">
        <v>83</v>
      </c>
      <c r="F282" s="72">
        <v>1</v>
      </c>
      <c r="G282" s="72" t="s">
        <v>949</v>
      </c>
      <c r="H282" s="72">
        <v>163</v>
      </c>
      <c r="I282" s="72">
        <v>4.71406491499227</v>
      </c>
      <c r="J282" s="72">
        <v>1.39103554868624</v>
      </c>
      <c r="K282" s="72">
        <v>6.4142194744976804</v>
      </c>
      <c r="L282" s="72">
        <v>7.7279752704791302E-2</v>
      </c>
      <c r="M282" s="72" t="s">
        <v>949</v>
      </c>
      <c r="N282" s="72">
        <v>12.5965996908809</v>
      </c>
    </row>
    <row r="283" spans="1:14" x14ac:dyDescent="0.25">
      <c r="A283" t="s">
        <v>617</v>
      </c>
      <c r="B283" s="72">
        <v>1005</v>
      </c>
      <c r="C283" s="72">
        <v>39</v>
      </c>
      <c r="D283" s="72">
        <v>19</v>
      </c>
      <c r="E283" s="72">
        <v>42</v>
      </c>
      <c r="F283" s="72">
        <v>4</v>
      </c>
      <c r="G283" s="72" t="s">
        <v>949</v>
      </c>
      <c r="H283" s="72">
        <v>104</v>
      </c>
      <c r="I283" s="72">
        <v>3.8805970149253701</v>
      </c>
      <c r="J283" s="72">
        <v>1.8905472636815901</v>
      </c>
      <c r="K283" s="72">
        <v>4.1791044776119399</v>
      </c>
      <c r="L283" s="72">
        <v>0.39800995024875602</v>
      </c>
      <c r="M283" s="72" t="s">
        <v>949</v>
      </c>
      <c r="N283" s="72">
        <v>10.3482587064676</v>
      </c>
    </row>
    <row r="284" spans="1:14" x14ac:dyDescent="0.25">
      <c r="A284" t="s">
        <v>618</v>
      </c>
      <c r="B284" s="72">
        <v>1034</v>
      </c>
      <c r="C284" s="72">
        <v>9</v>
      </c>
      <c r="D284" s="72">
        <v>2</v>
      </c>
      <c r="E284" s="72">
        <v>82</v>
      </c>
      <c r="F284" s="72">
        <v>3</v>
      </c>
      <c r="G284" s="72" t="s">
        <v>949</v>
      </c>
      <c r="H284" s="72">
        <v>96</v>
      </c>
      <c r="I284" s="72">
        <v>0.87040618955512505</v>
      </c>
      <c r="J284" s="72">
        <v>0.19342359767891601</v>
      </c>
      <c r="K284" s="72">
        <v>7.93036750483558</v>
      </c>
      <c r="L284" s="72">
        <v>0.290135396518375</v>
      </c>
      <c r="M284" s="72" t="s">
        <v>949</v>
      </c>
      <c r="N284" s="72">
        <v>9.284332688588</v>
      </c>
    </row>
    <row r="285" spans="1:14" x14ac:dyDescent="0.25">
      <c r="A285" t="s">
        <v>619</v>
      </c>
      <c r="B285" s="72">
        <v>861</v>
      </c>
      <c r="C285" s="72">
        <v>27</v>
      </c>
      <c r="D285" s="72">
        <v>13</v>
      </c>
      <c r="E285" s="72">
        <v>38</v>
      </c>
      <c r="F285" s="72" t="s">
        <v>949</v>
      </c>
      <c r="G285" s="72" t="s">
        <v>949</v>
      </c>
      <c r="H285" s="72">
        <v>78</v>
      </c>
      <c r="I285" s="72">
        <v>3.1358885017421598</v>
      </c>
      <c r="J285" s="72">
        <v>1.50987224157955</v>
      </c>
      <c r="K285" s="72">
        <v>4.4134727061556296</v>
      </c>
      <c r="L285" s="72" t="s">
        <v>949</v>
      </c>
      <c r="M285" s="72" t="s">
        <v>949</v>
      </c>
      <c r="N285" s="72">
        <v>9.0592334494773503</v>
      </c>
    </row>
    <row r="286" spans="1:14" x14ac:dyDescent="0.25">
      <c r="A286" t="s">
        <v>620</v>
      </c>
      <c r="B286" s="72">
        <v>1589</v>
      </c>
      <c r="C286" s="72">
        <v>39</v>
      </c>
      <c r="D286" s="72">
        <v>28</v>
      </c>
      <c r="E286" s="72">
        <v>64</v>
      </c>
      <c r="F286" s="72" t="s">
        <v>949</v>
      </c>
      <c r="G286" s="72" t="s">
        <v>949</v>
      </c>
      <c r="H286" s="72">
        <v>131</v>
      </c>
      <c r="I286" s="72">
        <v>2.45437382001258</v>
      </c>
      <c r="J286" s="72">
        <v>1.7621145374449301</v>
      </c>
      <c r="K286" s="72">
        <v>4.0276903713027004</v>
      </c>
      <c r="L286" s="72" t="s">
        <v>949</v>
      </c>
      <c r="M286" s="72" t="s">
        <v>949</v>
      </c>
      <c r="N286" s="72">
        <v>8.24417872876022</v>
      </c>
    </row>
    <row r="287" spans="1:14" x14ac:dyDescent="0.25">
      <c r="A287" t="s">
        <v>621</v>
      </c>
      <c r="B287" s="72">
        <v>3712</v>
      </c>
      <c r="C287" s="72">
        <v>16</v>
      </c>
      <c r="D287" s="72">
        <v>9</v>
      </c>
      <c r="E287" s="72">
        <v>366</v>
      </c>
      <c r="F287" s="72" t="s">
        <v>949</v>
      </c>
      <c r="G287" s="72" t="s">
        <v>949</v>
      </c>
      <c r="H287" s="72">
        <v>391</v>
      </c>
      <c r="I287" s="72">
        <v>0.43103448275862</v>
      </c>
      <c r="J287" s="72">
        <v>0.242456896551724</v>
      </c>
      <c r="K287" s="72">
        <v>9.8599137931034395</v>
      </c>
      <c r="L287" s="72" t="s">
        <v>949</v>
      </c>
      <c r="M287" s="72" t="s">
        <v>949</v>
      </c>
      <c r="N287" s="72">
        <v>10.533405172413699</v>
      </c>
    </row>
    <row r="288" spans="1:14" x14ac:dyDescent="0.25">
      <c r="A288" t="s">
        <v>622</v>
      </c>
      <c r="B288" s="72">
        <v>6998</v>
      </c>
      <c r="C288" s="72">
        <v>224</v>
      </c>
      <c r="D288" s="72">
        <v>124</v>
      </c>
      <c r="E288" s="72">
        <v>303</v>
      </c>
      <c r="F288" s="72">
        <v>26</v>
      </c>
      <c r="G288" s="72" t="s">
        <v>949</v>
      </c>
      <c r="H288" s="72">
        <v>677</v>
      </c>
      <c r="I288" s="72">
        <v>3.2009145470134301</v>
      </c>
      <c r="J288" s="72">
        <v>1.77193483852529</v>
      </c>
      <c r="K288" s="72">
        <v>4.3298085167190603</v>
      </c>
      <c r="L288" s="72">
        <v>0.37153472420691602</v>
      </c>
      <c r="M288" s="72" t="s">
        <v>949</v>
      </c>
      <c r="N288" s="72">
        <v>9.6741926264647002</v>
      </c>
    </row>
    <row r="289" spans="1:14" x14ac:dyDescent="0.25">
      <c r="A289" t="s">
        <v>623</v>
      </c>
      <c r="B289" s="72">
        <v>2156</v>
      </c>
      <c r="C289" s="72">
        <v>72</v>
      </c>
      <c r="D289" s="72">
        <v>60</v>
      </c>
      <c r="E289" s="72">
        <v>149</v>
      </c>
      <c r="F289" s="72">
        <v>16</v>
      </c>
      <c r="G289" s="72" t="s">
        <v>949</v>
      </c>
      <c r="H289" s="72">
        <v>297</v>
      </c>
      <c r="I289" s="72">
        <v>3.3395176252319101</v>
      </c>
      <c r="J289" s="72">
        <v>2.7829313543599201</v>
      </c>
      <c r="K289" s="72">
        <v>6.9109461966604799</v>
      </c>
      <c r="L289" s="72">
        <v>0.74211502782931305</v>
      </c>
      <c r="M289" s="72" t="s">
        <v>949</v>
      </c>
      <c r="N289" s="72">
        <v>13.7755102040816</v>
      </c>
    </row>
    <row r="290" spans="1:14" x14ac:dyDescent="0.25">
      <c r="A290" t="s">
        <v>624</v>
      </c>
      <c r="B290" s="72">
        <v>701</v>
      </c>
      <c r="C290" s="72">
        <v>31</v>
      </c>
      <c r="D290" s="72">
        <v>12</v>
      </c>
      <c r="E290" s="72">
        <v>29</v>
      </c>
      <c r="F290" s="72" t="s">
        <v>949</v>
      </c>
      <c r="G290" s="72" t="s">
        <v>949</v>
      </c>
      <c r="H290" s="72">
        <v>72</v>
      </c>
      <c r="I290" s="72">
        <v>4.4222539229671902</v>
      </c>
      <c r="J290" s="72">
        <v>1.71184022824536</v>
      </c>
      <c r="K290" s="72">
        <v>4.1369472182596203</v>
      </c>
      <c r="L290" s="72" t="s">
        <v>949</v>
      </c>
      <c r="M290" s="72" t="s">
        <v>949</v>
      </c>
      <c r="N290" s="72">
        <v>10.271041369472099</v>
      </c>
    </row>
    <row r="291" spans="1:14" x14ac:dyDescent="0.25">
      <c r="A291" t="s">
        <v>625</v>
      </c>
      <c r="B291" s="72">
        <v>1063</v>
      </c>
      <c r="C291" s="72">
        <v>17</v>
      </c>
      <c r="D291" s="72">
        <v>7</v>
      </c>
      <c r="E291" s="72">
        <v>84</v>
      </c>
      <c r="F291" s="72">
        <v>5</v>
      </c>
      <c r="G291" s="72" t="s">
        <v>949</v>
      </c>
      <c r="H291" s="72">
        <v>113</v>
      </c>
      <c r="I291" s="72">
        <v>1.5992474129821199</v>
      </c>
      <c r="J291" s="72">
        <v>0.65851364063969897</v>
      </c>
      <c r="K291" s="72">
        <v>7.9021636876763797</v>
      </c>
      <c r="L291" s="72">
        <v>0.47036688617121297</v>
      </c>
      <c r="M291" s="72" t="s">
        <v>949</v>
      </c>
      <c r="N291" s="72">
        <v>10.630291627469401</v>
      </c>
    </row>
    <row r="292" spans="1:14" x14ac:dyDescent="0.25">
      <c r="A292" t="s">
        <v>626</v>
      </c>
      <c r="B292" s="72">
        <v>953</v>
      </c>
      <c r="C292" s="72">
        <v>28</v>
      </c>
      <c r="D292" s="72">
        <v>7</v>
      </c>
      <c r="E292" s="72">
        <v>28</v>
      </c>
      <c r="F292" s="72">
        <v>1</v>
      </c>
      <c r="G292" s="72" t="s">
        <v>949</v>
      </c>
      <c r="H292" s="72">
        <v>64</v>
      </c>
      <c r="I292" s="72">
        <v>2.93809024134312</v>
      </c>
      <c r="J292" s="72">
        <v>0.73452256033578101</v>
      </c>
      <c r="K292" s="72">
        <v>2.93809024134312</v>
      </c>
      <c r="L292" s="72">
        <v>0.10493179433368301</v>
      </c>
      <c r="M292" s="72" t="s">
        <v>949</v>
      </c>
      <c r="N292" s="72">
        <v>6.7156348373557098</v>
      </c>
    </row>
    <row r="293" spans="1:14" x14ac:dyDescent="0.25">
      <c r="A293" t="s">
        <v>627</v>
      </c>
      <c r="B293" s="72">
        <v>219</v>
      </c>
      <c r="C293" s="72">
        <v>8</v>
      </c>
      <c r="D293" s="72">
        <v>3</v>
      </c>
      <c r="E293" s="72">
        <v>2</v>
      </c>
      <c r="F293" s="72">
        <v>1</v>
      </c>
      <c r="G293" s="72" t="s">
        <v>949</v>
      </c>
      <c r="H293" s="72">
        <v>14</v>
      </c>
      <c r="I293" s="72">
        <v>3.6529680365296802</v>
      </c>
      <c r="J293" s="72">
        <v>1.3698630136986301</v>
      </c>
      <c r="K293" s="72">
        <v>0.91324200913242004</v>
      </c>
      <c r="L293" s="72">
        <v>0.45662100456621002</v>
      </c>
      <c r="M293" s="72" t="s">
        <v>949</v>
      </c>
      <c r="N293" s="72">
        <v>6.3926940639269398</v>
      </c>
    </row>
    <row r="294" spans="1:14" x14ac:dyDescent="0.25">
      <c r="A294" t="s">
        <v>628</v>
      </c>
      <c r="B294" s="72">
        <v>1244</v>
      </c>
      <c r="C294" s="72">
        <v>56</v>
      </c>
      <c r="D294" s="72">
        <v>16</v>
      </c>
      <c r="E294" s="72">
        <v>58</v>
      </c>
      <c r="F294" s="72" t="s">
        <v>949</v>
      </c>
      <c r="G294" s="72" t="s">
        <v>949</v>
      </c>
      <c r="H294" s="72">
        <v>130</v>
      </c>
      <c r="I294" s="72">
        <v>4.5016077170418001</v>
      </c>
      <c r="J294" s="72">
        <v>1.2861736334405101</v>
      </c>
      <c r="K294" s="72">
        <v>4.6623794212218597</v>
      </c>
      <c r="L294" s="72" t="s">
        <v>949</v>
      </c>
      <c r="M294" s="72" t="s">
        <v>949</v>
      </c>
      <c r="N294" s="72">
        <v>10.4501607717041</v>
      </c>
    </row>
    <row r="295" spans="1:14" x14ac:dyDescent="0.25">
      <c r="A295" t="s">
        <v>629</v>
      </c>
      <c r="B295" s="72">
        <v>3607</v>
      </c>
      <c r="C295" s="72">
        <v>145</v>
      </c>
      <c r="D295" s="72">
        <v>115</v>
      </c>
      <c r="E295" s="72">
        <v>432</v>
      </c>
      <c r="F295" s="72">
        <v>20</v>
      </c>
      <c r="G295" s="72" t="s">
        <v>949</v>
      </c>
      <c r="H295" s="72">
        <v>712</v>
      </c>
      <c r="I295" s="72">
        <v>4.0199611865816403</v>
      </c>
      <c r="J295" s="72">
        <v>3.1882450790130301</v>
      </c>
      <c r="K295" s="72">
        <v>11.976711948987999</v>
      </c>
      <c r="L295" s="72">
        <v>0.55447740504574405</v>
      </c>
      <c r="M295" s="72" t="s">
        <v>949</v>
      </c>
      <c r="N295" s="72">
        <v>19.7393956196285</v>
      </c>
    </row>
    <row r="296" spans="1:14" x14ac:dyDescent="0.25">
      <c r="A296" t="s">
        <v>630</v>
      </c>
      <c r="B296" s="72">
        <v>188</v>
      </c>
      <c r="C296" s="72">
        <v>7</v>
      </c>
      <c r="D296" s="72">
        <v>7</v>
      </c>
      <c r="E296" s="72">
        <v>8</v>
      </c>
      <c r="F296" s="72" t="s">
        <v>949</v>
      </c>
      <c r="G296" s="72" t="s">
        <v>949</v>
      </c>
      <c r="H296" s="72">
        <v>22</v>
      </c>
      <c r="I296" s="72">
        <v>3.72340425531914</v>
      </c>
      <c r="J296" s="72">
        <v>3.72340425531914</v>
      </c>
      <c r="K296" s="72">
        <v>4.2553191489361701</v>
      </c>
      <c r="L296" s="72" t="s">
        <v>949</v>
      </c>
      <c r="M296" s="72" t="s">
        <v>949</v>
      </c>
      <c r="N296" s="72">
        <v>11.702127659574399</v>
      </c>
    </row>
    <row r="297" spans="1:14" x14ac:dyDescent="0.25">
      <c r="A297" t="s">
        <v>631</v>
      </c>
      <c r="B297" s="72">
        <v>1288</v>
      </c>
      <c r="C297" s="72">
        <v>32</v>
      </c>
      <c r="D297" s="72">
        <v>19</v>
      </c>
      <c r="E297" s="72">
        <v>73</v>
      </c>
      <c r="F297" s="72" t="s">
        <v>949</v>
      </c>
      <c r="G297" s="72" t="s">
        <v>949</v>
      </c>
      <c r="H297" s="72">
        <v>124</v>
      </c>
      <c r="I297" s="72">
        <v>2.4844720496894399</v>
      </c>
      <c r="J297" s="72">
        <v>1.4751552795031</v>
      </c>
      <c r="K297" s="72">
        <v>5.6677018633540301</v>
      </c>
      <c r="L297" s="72" t="s">
        <v>949</v>
      </c>
      <c r="M297" s="72" t="s">
        <v>949</v>
      </c>
      <c r="N297" s="72">
        <v>9.6273291925465792</v>
      </c>
    </row>
    <row r="298" spans="1:14" x14ac:dyDescent="0.25">
      <c r="A298" t="s">
        <v>632</v>
      </c>
      <c r="B298" s="72">
        <v>1764</v>
      </c>
      <c r="C298" s="72">
        <v>73</v>
      </c>
      <c r="D298" s="72">
        <v>36</v>
      </c>
      <c r="E298" s="72">
        <v>87</v>
      </c>
      <c r="F298" s="72">
        <v>1</v>
      </c>
      <c r="G298" s="72" t="s">
        <v>949</v>
      </c>
      <c r="H298" s="72">
        <v>197</v>
      </c>
      <c r="I298" s="72">
        <v>4.1383219954648496</v>
      </c>
      <c r="J298" s="72">
        <v>2.0408163265306101</v>
      </c>
      <c r="K298" s="72">
        <v>4.9319727891156404</v>
      </c>
      <c r="L298" s="72">
        <v>5.66893424036281E-2</v>
      </c>
      <c r="M298" s="72" t="s">
        <v>949</v>
      </c>
      <c r="N298" s="72">
        <v>11.167800453514699</v>
      </c>
    </row>
    <row r="299" spans="1:14" x14ac:dyDescent="0.25">
      <c r="A299" t="s">
        <v>238</v>
      </c>
      <c r="B299" s="72">
        <v>54572</v>
      </c>
      <c r="C299" s="72">
        <v>1544</v>
      </c>
      <c r="D299" s="72">
        <v>937</v>
      </c>
      <c r="E299" s="72">
        <v>3944</v>
      </c>
      <c r="F299" s="72">
        <v>300</v>
      </c>
      <c r="G299" s="72" t="s">
        <v>949</v>
      </c>
      <c r="H299" s="72">
        <v>6725</v>
      </c>
      <c r="I299" s="72">
        <v>2.82928974565711</v>
      </c>
      <c r="J299" s="72">
        <v>1.7169977277724799</v>
      </c>
      <c r="K299" s="72">
        <v>7.2271494539324204</v>
      </c>
      <c r="L299" s="72">
        <v>0.54973246353441296</v>
      </c>
      <c r="M299" s="72" t="s">
        <v>949</v>
      </c>
      <c r="N299" s="72">
        <v>12.3231693908964</v>
      </c>
    </row>
    <row r="300" spans="1:14" x14ac:dyDescent="0.25">
      <c r="A300" t="s">
        <v>633</v>
      </c>
      <c r="B300" s="72">
        <v>967</v>
      </c>
      <c r="C300" s="72">
        <v>16</v>
      </c>
      <c r="D300" s="72">
        <v>14</v>
      </c>
      <c r="E300" s="72">
        <v>66</v>
      </c>
      <c r="F300" s="72">
        <v>167</v>
      </c>
      <c r="G300" s="72" t="s">
        <v>949</v>
      </c>
      <c r="H300" s="72">
        <v>263</v>
      </c>
      <c r="I300" s="72">
        <v>1.6546018614270901</v>
      </c>
      <c r="J300" s="72">
        <v>1.4477766287486999</v>
      </c>
      <c r="K300" s="72">
        <v>6.8252326783867598</v>
      </c>
      <c r="L300" s="72">
        <v>17.269906928645199</v>
      </c>
      <c r="M300" s="72" t="s">
        <v>949</v>
      </c>
      <c r="N300" s="72">
        <v>27.197518097207801</v>
      </c>
    </row>
    <row r="301" spans="1:14" x14ac:dyDescent="0.25">
      <c r="A301" t="s">
        <v>634</v>
      </c>
      <c r="B301" s="72">
        <v>217</v>
      </c>
      <c r="C301" s="72">
        <v>4</v>
      </c>
      <c r="D301" s="72">
        <v>4</v>
      </c>
      <c r="E301" s="72">
        <v>9</v>
      </c>
      <c r="F301" s="72">
        <v>3</v>
      </c>
      <c r="G301" s="72" t="s">
        <v>949</v>
      </c>
      <c r="H301" s="72">
        <v>20</v>
      </c>
      <c r="I301" s="72">
        <v>1.84331797235023</v>
      </c>
      <c r="J301" s="72">
        <v>1.84331797235023</v>
      </c>
      <c r="K301" s="72">
        <v>4.1474654377880098</v>
      </c>
      <c r="L301" s="72">
        <v>1.3824884792626699</v>
      </c>
      <c r="M301" s="72" t="s">
        <v>949</v>
      </c>
      <c r="N301" s="72">
        <v>9.2165898617511495</v>
      </c>
    </row>
    <row r="302" spans="1:14" x14ac:dyDescent="0.25">
      <c r="A302" t="s">
        <v>635</v>
      </c>
      <c r="B302" s="72">
        <v>992</v>
      </c>
      <c r="C302" s="72">
        <v>35</v>
      </c>
      <c r="D302" s="72">
        <v>20</v>
      </c>
      <c r="E302" s="72">
        <v>53</v>
      </c>
      <c r="F302" s="72">
        <v>1</v>
      </c>
      <c r="G302" s="72" t="s">
        <v>949</v>
      </c>
      <c r="H302" s="72">
        <v>109</v>
      </c>
      <c r="I302" s="72">
        <v>3.5282258064516099</v>
      </c>
      <c r="J302" s="72">
        <v>2.0161290322580601</v>
      </c>
      <c r="K302" s="72">
        <v>5.3427419354838701</v>
      </c>
      <c r="L302" s="72">
        <v>0.100806451612903</v>
      </c>
      <c r="M302" s="72" t="s">
        <v>949</v>
      </c>
      <c r="N302" s="72">
        <v>10.9879032258064</v>
      </c>
    </row>
    <row r="303" spans="1:14" x14ac:dyDescent="0.25">
      <c r="A303" t="s">
        <v>636</v>
      </c>
      <c r="B303" s="72">
        <v>3149</v>
      </c>
      <c r="C303" s="72">
        <v>118</v>
      </c>
      <c r="D303" s="72">
        <v>112</v>
      </c>
      <c r="E303" s="72">
        <v>374</v>
      </c>
      <c r="F303" s="72">
        <v>24</v>
      </c>
      <c r="G303" s="72" t="s">
        <v>949</v>
      </c>
      <c r="H303" s="72">
        <v>628</v>
      </c>
      <c r="I303" s="72">
        <v>3.7472213401079699</v>
      </c>
      <c r="J303" s="72">
        <v>3.55668466179739</v>
      </c>
      <c r="K303" s="72">
        <v>11.876786281359101</v>
      </c>
      <c r="L303" s="72">
        <v>0.76214671324229899</v>
      </c>
      <c r="M303" s="72" t="s">
        <v>949</v>
      </c>
      <c r="N303" s="72">
        <v>19.942838996506801</v>
      </c>
    </row>
    <row r="304" spans="1:14" x14ac:dyDescent="0.25">
      <c r="A304" t="s">
        <v>637</v>
      </c>
      <c r="B304" s="72">
        <v>818</v>
      </c>
      <c r="C304" s="72">
        <v>20</v>
      </c>
      <c r="D304" s="72">
        <v>18</v>
      </c>
      <c r="E304" s="72">
        <v>25</v>
      </c>
      <c r="F304" s="72" t="s">
        <v>949</v>
      </c>
      <c r="G304" s="72" t="s">
        <v>949</v>
      </c>
      <c r="H304" s="72">
        <v>63</v>
      </c>
      <c r="I304" s="72">
        <v>2.44498777506112</v>
      </c>
      <c r="J304" s="72">
        <v>2.2004889975550102</v>
      </c>
      <c r="K304" s="72">
        <v>3.0562347188264001</v>
      </c>
      <c r="L304" s="72" t="s">
        <v>949</v>
      </c>
      <c r="M304" s="72" t="s">
        <v>949</v>
      </c>
      <c r="N304" s="72">
        <v>7.7017114914425404</v>
      </c>
    </row>
    <row r="305" spans="1:14" x14ac:dyDescent="0.25">
      <c r="A305" t="s">
        <v>239</v>
      </c>
      <c r="B305" s="72">
        <v>136</v>
      </c>
      <c r="C305" s="72">
        <v>14</v>
      </c>
      <c r="D305" s="72">
        <v>5</v>
      </c>
      <c r="E305" s="72">
        <v>39</v>
      </c>
      <c r="F305" s="72">
        <v>7</v>
      </c>
      <c r="G305" s="72" t="s">
        <v>949</v>
      </c>
      <c r="H305" s="72">
        <v>65</v>
      </c>
      <c r="I305" s="72">
        <v>10.294117647058799</v>
      </c>
      <c r="J305" s="72">
        <v>3.6764705882352899</v>
      </c>
      <c r="K305" s="72">
        <v>28.676470588235201</v>
      </c>
      <c r="L305" s="72">
        <v>5.1470588235294104</v>
      </c>
      <c r="M305" s="72" t="s">
        <v>949</v>
      </c>
      <c r="N305" s="72">
        <v>47.794117647058798</v>
      </c>
    </row>
    <row r="306" spans="1:14" x14ac:dyDescent="0.25">
      <c r="A306" t="s">
        <v>638</v>
      </c>
      <c r="B306" s="72">
        <v>905</v>
      </c>
      <c r="C306" s="72">
        <v>36</v>
      </c>
      <c r="D306" s="72">
        <v>15</v>
      </c>
      <c r="E306" s="72">
        <v>47</v>
      </c>
      <c r="F306" s="72">
        <v>2</v>
      </c>
      <c r="G306" s="72" t="s">
        <v>949</v>
      </c>
      <c r="H306" s="72">
        <v>100</v>
      </c>
      <c r="I306" s="72">
        <v>3.9779005524861799</v>
      </c>
      <c r="J306" s="72">
        <v>1.65745856353591</v>
      </c>
      <c r="K306" s="72">
        <v>5.1933701657458498</v>
      </c>
      <c r="L306" s="72">
        <v>0.22099447513812101</v>
      </c>
      <c r="M306" s="72" t="s">
        <v>949</v>
      </c>
      <c r="N306" s="72">
        <v>11.049723756905999</v>
      </c>
    </row>
    <row r="307" spans="1:14" x14ac:dyDescent="0.25">
      <c r="A307" t="s">
        <v>639</v>
      </c>
      <c r="B307" s="72">
        <v>1951</v>
      </c>
      <c r="C307" s="72">
        <v>22</v>
      </c>
      <c r="D307" s="72">
        <v>1</v>
      </c>
      <c r="E307" s="72">
        <v>176</v>
      </c>
      <c r="F307" s="72" t="s">
        <v>949</v>
      </c>
      <c r="G307" s="72" t="s">
        <v>949</v>
      </c>
      <c r="H307" s="72">
        <v>199</v>
      </c>
      <c r="I307" s="72">
        <v>1.1276268580215201</v>
      </c>
      <c r="J307" s="72">
        <v>5.1255766273705698E-2</v>
      </c>
      <c r="K307" s="72">
        <v>9.0210148641722192</v>
      </c>
      <c r="L307" s="72" t="s">
        <v>949</v>
      </c>
      <c r="M307" s="72" t="s">
        <v>949</v>
      </c>
      <c r="N307" s="72">
        <v>10.1998974884674</v>
      </c>
    </row>
    <row r="308" spans="1:14" x14ac:dyDescent="0.25">
      <c r="A308" t="s">
        <v>640</v>
      </c>
      <c r="B308" s="72">
        <v>2618</v>
      </c>
      <c r="C308" s="72">
        <v>64</v>
      </c>
      <c r="D308" s="72">
        <v>94</v>
      </c>
      <c r="E308" s="72">
        <v>226</v>
      </c>
      <c r="F308" s="72" t="s">
        <v>949</v>
      </c>
      <c r="G308" s="72" t="s">
        <v>949</v>
      </c>
      <c r="H308" s="72">
        <v>384</v>
      </c>
      <c r="I308" s="72">
        <v>2.4446142093200902</v>
      </c>
      <c r="J308" s="72">
        <v>3.59052711993888</v>
      </c>
      <c r="K308" s="72">
        <v>8.6325439266615707</v>
      </c>
      <c r="L308" s="72" t="s">
        <v>949</v>
      </c>
      <c r="M308" s="72" t="s">
        <v>949</v>
      </c>
      <c r="N308" s="72">
        <v>14.6676852559205</v>
      </c>
    </row>
    <row r="309" spans="1:14" x14ac:dyDescent="0.25">
      <c r="A309" t="s">
        <v>641</v>
      </c>
      <c r="B309" s="72">
        <v>2623</v>
      </c>
      <c r="C309" s="72">
        <v>52</v>
      </c>
      <c r="D309" s="72">
        <v>77</v>
      </c>
      <c r="E309" s="72">
        <v>226</v>
      </c>
      <c r="F309" s="72" t="s">
        <v>949</v>
      </c>
      <c r="G309" s="72" t="s">
        <v>949</v>
      </c>
      <c r="H309" s="72">
        <v>355</v>
      </c>
      <c r="I309" s="72">
        <v>1.9824628288219499</v>
      </c>
      <c r="J309" s="72">
        <v>2.9355699580632799</v>
      </c>
      <c r="K309" s="72">
        <v>8.6160884483415892</v>
      </c>
      <c r="L309" s="72" t="s">
        <v>949</v>
      </c>
      <c r="M309" s="72" t="s">
        <v>949</v>
      </c>
      <c r="N309" s="72">
        <v>13.534121235226801</v>
      </c>
    </row>
    <row r="310" spans="1:14" x14ac:dyDescent="0.25">
      <c r="A310" t="s">
        <v>642</v>
      </c>
      <c r="B310" s="72">
        <v>982</v>
      </c>
      <c r="C310" s="72">
        <v>21</v>
      </c>
      <c r="D310" s="72">
        <v>21</v>
      </c>
      <c r="E310" s="72">
        <v>66</v>
      </c>
      <c r="F310" s="72">
        <v>1</v>
      </c>
      <c r="G310" s="72" t="s">
        <v>949</v>
      </c>
      <c r="H310" s="72">
        <v>109</v>
      </c>
      <c r="I310" s="72">
        <v>2.1384928716904201</v>
      </c>
      <c r="J310" s="72">
        <v>2.1384928716904201</v>
      </c>
      <c r="K310" s="72">
        <v>6.7209775967413403</v>
      </c>
      <c r="L310" s="72">
        <v>0.10183299389002</v>
      </c>
      <c r="M310" s="72" t="s">
        <v>949</v>
      </c>
      <c r="N310" s="72">
        <v>11.099796334012201</v>
      </c>
    </row>
    <row r="311" spans="1:14" x14ac:dyDescent="0.25">
      <c r="A311" t="s">
        <v>643</v>
      </c>
      <c r="B311" s="72">
        <v>690</v>
      </c>
      <c r="C311" s="72">
        <v>13</v>
      </c>
      <c r="D311" s="72">
        <v>7</v>
      </c>
      <c r="E311" s="72">
        <v>19</v>
      </c>
      <c r="F311" s="72">
        <v>1</v>
      </c>
      <c r="G311" s="72" t="s">
        <v>949</v>
      </c>
      <c r="H311" s="72">
        <v>40</v>
      </c>
      <c r="I311" s="72">
        <v>1.88405797101449</v>
      </c>
      <c r="J311" s="72">
        <v>1.01449275362318</v>
      </c>
      <c r="K311" s="72">
        <v>2.7536231884057898</v>
      </c>
      <c r="L311" s="72">
        <v>0.14492753623188401</v>
      </c>
      <c r="M311" s="72" t="s">
        <v>949</v>
      </c>
      <c r="N311" s="72">
        <v>5.7971014492753596</v>
      </c>
    </row>
    <row r="312" spans="1:14" x14ac:dyDescent="0.25">
      <c r="A312" t="s">
        <v>644</v>
      </c>
      <c r="B312" s="72">
        <v>5176</v>
      </c>
      <c r="C312" s="72">
        <v>78</v>
      </c>
      <c r="D312" s="72">
        <v>7</v>
      </c>
      <c r="E312" s="72">
        <v>344</v>
      </c>
      <c r="F312" s="72">
        <v>3</v>
      </c>
      <c r="G312" s="72" t="s">
        <v>949</v>
      </c>
      <c r="H312" s="72">
        <v>432</v>
      </c>
      <c r="I312" s="72">
        <v>1.50695517774343</v>
      </c>
      <c r="J312" s="72">
        <v>0.13523956723338401</v>
      </c>
      <c r="K312" s="72">
        <v>6.6460587326120502</v>
      </c>
      <c r="L312" s="72">
        <v>5.7959814528593501E-2</v>
      </c>
      <c r="M312" s="72" t="s">
        <v>949</v>
      </c>
      <c r="N312" s="72">
        <v>8.3462132921174597</v>
      </c>
    </row>
    <row r="313" spans="1:14" x14ac:dyDescent="0.25">
      <c r="A313" t="s">
        <v>645</v>
      </c>
      <c r="B313" s="72">
        <v>518</v>
      </c>
      <c r="C313" s="72">
        <v>17</v>
      </c>
      <c r="D313" s="72">
        <v>13</v>
      </c>
      <c r="E313" s="72">
        <v>24</v>
      </c>
      <c r="F313" s="72" t="s">
        <v>949</v>
      </c>
      <c r="G313" s="72" t="s">
        <v>949</v>
      </c>
      <c r="H313" s="72">
        <v>54</v>
      </c>
      <c r="I313" s="72">
        <v>3.2818532818532802</v>
      </c>
      <c r="J313" s="72">
        <v>2.5096525096525002</v>
      </c>
      <c r="K313" s="72">
        <v>4.6332046332046302</v>
      </c>
      <c r="L313" s="72" t="s">
        <v>949</v>
      </c>
      <c r="M313" s="72" t="s">
        <v>949</v>
      </c>
      <c r="N313" s="72">
        <v>10.424710424710399</v>
      </c>
    </row>
    <row r="314" spans="1:14" x14ac:dyDescent="0.25">
      <c r="A314" t="s">
        <v>646</v>
      </c>
      <c r="B314" s="72">
        <v>1247</v>
      </c>
      <c r="C314" s="72">
        <v>22</v>
      </c>
      <c r="D314" s="72">
        <v>10</v>
      </c>
      <c r="E314" s="72">
        <v>64</v>
      </c>
      <c r="F314" s="72">
        <v>7</v>
      </c>
      <c r="G314" s="72">
        <v>82</v>
      </c>
      <c r="H314" s="72">
        <v>185</v>
      </c>
      <c r="I314" s="72">
        <v>1.76423416198877</v>
      </c>
      <c r="J314" s="72">
        <v>0.80192461908580503</v>
      </c>
      <c r="K314" s="72">
        <v>5.1323175621491499</v>
      </c>
      <c r="L314" s="72">
        <v>0.56134723336006398</v>
      </c>
      <c r="M314" s="72">
        <v>6.5757818765035996</v>
      </c>
      <c r="N314" s="72">
        <v>14.8356054530874</v>
      </c>
    </row>
    <row r="315" spans="1:14" x14ac:dyDescent="0.25">
      <c r="A315" t="s">
        <v>647</v>
      </c>
      <c r="B315" s="72">
        <v>1585</v>
      </c>
      <c r="C315" s="72">
        <v>43</v>
      </c>
      <c r="D315" s="72">
        <v>32</v>
      </c>
      <c r="E315" s="72">
        <v>116</v>
      </c>
      <c r="F315" s="72" t="s">
        <v>949</v>
      </c>
      <c r="G315" s="72" t="s">
        <v>949</v>
      </c>
      <c r="H315" s="72">
        <v>191</v>
      </c>
      <c r="I315" s="72">
        <v>2.7129337539432101</v>
      </c>
      <c r="J315" s="72">
        <v>2.0189274447949499</v>
      </c>
      <c r="K315" s="72">
        <v>7.3186119873816997</v>
      </c>
      <c r="L315" s="72" t="s">
        <v>949</v>
      </c>
      <c r="M315" s="72" t="s">
        <v>949</v>
      </c>
      <c r="N315" s="72">
        <v>12.050473186119801</v>
      </c>
    </row>
    <row r="316" spans="1:14" x14ac:dyDescent="0.25">
      <c r="A316" t="s">
        <v>648</v>
      </c>
      <c r="B316" s="72">
        <v>1229</v>
      </c>
      <c r="C316" s="72">
        <v>50</v>
      </c>
      <c r="D316" s="72">
        <v>29</v>
      </c>
      <c r="E316" s="72">
        <v>79</v>
      </c>
      <c r="F316" s="72">
        <v>5</v>
      </c>
      <c r="G316" s="72" t="s">
        <v>949</v>
      </c>
      <c r="H316" s="72">
        <v>163</v>
      </c>
      <c r="I316" s="72">
        <v>4.0683482506102502</v>
      </c>
      <c r="J316" s="72">
        <v>2.3596419853539401</v>
      </c>
      <c r="K316" s="72">
        <v>6.4279902359641898</v>
      </c>
      <c r="L316" s="72">
        <v>0.40683482506102497</v>
      </c>
      <c r="M316" s="72" t="s">
        <v>949</v>
      </c>
      <c r="N316" s="72">
        <v>13.2628152969894</v>
      </c>
    </row>
    <row r="317" spans="1:14" x14ac:dyDescent="0.25">
      <c r="A317" t="s">
        <v>649</v>
      </c>
      <c r="B317" s="72">
        <v>981</v>
      </c>
      <c r="C317" s="72">
        <v>32</v>
      </c>
      <c r="D317" s="72">
        <v>13</v>
      </c>
      <c r="E317" s="72">
        <v>31</v>
      </c>
      <c r="F317" s="72">
        <v>4</v>
      </c>
      <c r="G317" s="72" t="s">
        <v>949</v>
      </c>
      <c r="H317" s="72">
        <v>80</v>
      </c>
      <c r="I317" s="72">
        <v>3.2619775739041699</v>
      </c>
      <c r="J317" s="72">
        <v>1.32517838939857</v>
      </c>
      <c r="K317" s="72">
        <v>3.1600407747196702</v>
      </c>
      <c r="L317" s="72">
        <v>0.40774719673802201</v>
      </c>
      <c r="M317" s="72" t="s">
        <v>949</v>
      </c>
      <c r="N317" s="72">
        <v>8.1549439347604409</v>
      </c>
    </row>
    <row r="318" spans="1:14" x14ac:dyDescent="0.25">
      <c r="A318" t="s">
        <v>650</v>
      </c>
      <c r="B318" s="72">
        <v>1007</v>
      </c>
      <c r="C318" s="72">
        <v>31</v>
      </c>
      <c r="D318" s="72" t="s">
        <v>949</v>
      </c>
      <c r="E318" s="72">
        <v>60</v>
      </c>
      <c r="F318" s="72">
        <v>6</v>
      </c>
      <c r="G318" s="72" t="s">
        <v>949</v>
      </c>
      <c r="H318" s="72">
        <v>97</v>
      </c>
      <c r="I318" s="72">
        <v>3.0784508440913601</v>
      </c>
      <c r="J318" s="72" t="s">
        <v>949</v>
      </c>
      <c r="K318" s="72">
        <v>5.9582919563058496</v>
      </c>
      <c r="L318" s="72">
        <v>0.59582919563058501</v>
      </c>
      <c r="M318" s="72" t="s">
        <v>949</v>
      </c>
      <c r="N318" s="72">
        <v>9.6325719960277993</v>
      </c>
    </row>
    <row r="319" spans="1:14" x14ac:dyDescent="0.25">
      <c r="A319" t="s">
        <v>651</v>
      </c>
      <c r="B319" s="72">
        <v>857</v>
      </c>
      <c r="C319" s="72">
        <v>22</v>
      </c>
      <c r="D319" s="72">
        <v>20</v>
      </c>
      <c r="E319" s="72">
        <v>41</v>
      </c>
      <c r="F319" s="72" t="s">
        <v>949</v>
      </c>
      <c r="G319" s="72" t="s">
        <v>949</v>
      </c>
      <c r="H319" s="72">
        <v>83</v>
      </c>
      <c r="I319" s="72">
        <v>2.5670945157526202</v>
      </c>
      <c r="J319" s="72">
        <v>2.33372228704784</v>
      </c>
      <c r="K319" s="72">
        <v>4.7841306884480703</v>
      </c>
      <c r="L319" s="72" t="s">
        <v>949</v>
      </c>
      <c r="M319" s="72" t="s">
        <v>949</v>
      </c>
      <c r="N319" s="72">
        <v>9.6849474912485398</v>
      </c>
    </row>
    <row r="320" spans="1:14" x14ac:dyDescent="0.25">
      <c r="A320" t="s">
        <v>652</v>
      </c>
      <c r="B320" s="72">
        <v>1568</v>
      </c>
      <c r="C320" s="72">
        <v>76</v>
      </c>
      <c r="D320" s="72">
        <v>33</v>
      </c>
      <c r="E320" s="72">
        <v>66</v>
      </c>
      <c r="F320" s="72" t="s">
        <v>949</v>
      </c>
      <c r="G320" s="72" t="s">
        <v>949</v>
      </c>
      <c r="H320" s="72">
        <v>175</v>
      </c>
      <c r="I320" s="72">
        <v>4.8469387755101998</v>
      </c>
      <c r="J320" s="72">
        <v>2.1045918367346901</v>
      </c>
      <c r="K320" s="72">
        <v>4.2091836734693802</v>
      </c>
      <c r="L320" s="72" t="s">
        <v>949</v>
      </c>
      <c r="M320" s="72" t="s">
        <v>949</v>
      </c>
      <c r="N320" s="72">
        <v>11.160714285714199</v>
      </c>
    </row>
    <row r="321" spans="1:14" x14ac:dyDescent="0.25">
      <c r="A321" t="s">
        <v>653</v>
      </c>
      <c r="B321" s="72">
        <v>3644</v>
      </c>
      <c r="C321" s="72">
        <v>18</v>
      </c>
      <c r="D321" s="72">
        <v>9</v>
      </c>
      <c r="E321" s="72">
        <v>309</v>
      </c>
      <c r="F321" s="72" t="s">
        <v>949</v>
      </c>
      <c r="G321" s="72" t="s">
        <v>949</v>
      </c>
      <c r="H321" s="72">
        <v>336</v>
      </c>
      <c r="I321" s="72">
        <v>0.49396267837541102</v>
      </c>
      <c r="J321" s="72">
        <v>0.24698133918770501</v>
      </c>
      <c r="K321" s="72">
        <v>8.47969264544456</v>
      </c>
      <c r="L321" s="72" t="s">
        <v>949</v>
      </c>
      <c r="M321" s="72" t="s">
        <v>949</v>
      </c>
      <c r="N321" s="72">
        <v>9.2206366630076797</v>
      </c>
    </row>
    <row r="322" spans="1:14" x14ac:dyDescent="0.25">
      <c r="A322" t="s">
        <v>654</v>
      </c>
      <c r="B322" s="72">
        <v>6886</v>
      </c>
      <c r="C322" s="72">
        <v>213</v>
      </c>
      <c r="D322" s="72">
        <v>143</v>
      </c>
      <c r="E322" s="72">
        <v>302</v>
      </c>
      <c r="F322" s="72">
        <v>21</v>
      </c>
      <c r="G322" s="72" t="s">
        <v>949</v>
      </c>
      <c r="H322" s="72">
        <v>679</v>
      </c>
      <c r="I322" s="72">
        <v>3.0932326459483002</v>
      </c>
      <c r="J322" s="72">
        <v>2.0766773162939298</v>
      </c>
      <c r="K322" s="72">
        <v>4.38571013650885</v>
      </c>
      <c r="L322" s="72">
        <v>0.304966598896311</v>
      </c>
      <c r="M322" s="72" t="s">
        <v>949</v>
      </c>
      <c r="N322" s="72">
        <v>9.8605866976474008</v>
      </c>
    </row>
    <row r="323" spans="1:14" x14ac:dyDescent="0.25">
      <c r="A323" t="s">
        <v>655</v>
      </c>
      <c r="B323" s="72">
        <v>2095</v>
      </c>
      <c r="C323" s="72">
        <v>63</v>
      </c>
      <c r="D323" s="72">
        <v>70</v>
      </c>
      <c r="E323" s="72">
        <v>130</v>
      </c>
      <c r="F323" s="72">
        <v>19</v>
      </c>
      <c r="G323" s="72" t="s">
        <v>949</v>
      </c>
      <c r="H323" s="72">
        <v>282</v>
      </c>
      <c r="I323" s="72">
        <v>3.0071599045345998</v>
      </c>
      <c r="J323" s="72">
        <v>3.3412887828162199</v>
      </c>
      <c r="K323" s="72">
        <v>6.2052505966587104</v>
      </c>
      <c r="L323" s="72">
        <v>0.90692124105011895</v>
      </c>
      <c r="M323" s="72" t="s">
        <v>949</v>
      </c>
      <c r="N323" s="72">
        <v>13.4606205250596</v>
      </c>
    </row>
    <row r="324" spans="1:14" x14ac:dyDescent="0.25">
      <c r="A324" t="s">
        <v>656</v>
      </c>
      <c r="B324" s="72">
        <v>675</v>
      </c>
      <c r="C324" s="72">
        <v>25</v>
      </c>
      <c r="D324" s="72">
        <v>14</v>
      </c>
      <c r="E324" s="72">
        <v>23</v>
      </c>
      <c r="F324" s="72" t="s">
        <v>949</v>
      </c>
      <c r="G324" s="72" t="s">
        <v>949</v>
      </c>
      <c r="H324" s="72">
        <v>62</v>
      </c>
      <c r="I324" s="72">
        <v>3.7037037037037002</v>
      </c>
      <c r="J324" s="72">
        <v>2.07407407407407</v>
      </c>
      <c r="K324" s="72">
        <v>3.4074074074073999</v>
      </c>
      <c r="L324" s="72" t="s">
        <v>949</v>
      </c>
      <c r="M324" s="72" t="s">
        <v>949</v>
      </c>
      <c r="N324" s="72">
        <v>9.1851851851851798</v>
      </c>
    </row>
    <row r="325" spans="1:14" x14ac:dyDescent="0.25">
      <c r="A325" t="s">
        <v>657</v>
      </c>
      <c r="B325" s="72">
        <v>1064</v>
      </c>
      <c r="C325" s="72">
        <v>16</v>
      </c>
      <c r="D325" s="72">
        <v>1</v>
      </c>
      <c r="E325" s="72">
        <v>67</v>
      </c>
      <c r="F325" s="72">
        <v>2</v>
      </c>
      <c r="G325" s="72" t="s">
        <v>949</v>
      </c>
      <c r="H325" s="72">
        <v>86</v>
      </c>
      <c r="I325" s="72">
        <v>1.5037593984962401</v>
      </c>
      <c r="J325" s="72">
        <v>9.3984962406015005E-2</v>
      </c>
      <c r="K325" s="72">
        <v>6.2969924812029996</v>
      </c>
      <c r="L325" s="72">
        <v>0.18796992481203001</v>
      </c>
      <c r="M325" s="72" t="s">
        <v>949</v>
      </c>
      <c r="N325" s="72">
        <v>8.0827067669172905</v>
      </c>
    </row>
    <row r="326" spans="1:14" x14ac:dyDescent="0.25">
      <c r="A326" t="s">
        <v>658</v>
      </c>
      <c r="B326" s="72">
        <v>901</v>
      </c>
      <c r="C326" s="72">
        <v>13</v>
      </c>
      <c r="D326" s="72">
        <v>9</v>
      </c>
      <c r="E326" s="72">
        <v>31</v>
      </c>
      <c r="F326" s="72" t="s">
        <v>949</v>
      </c>
      <c r="G326" s="72" t="s">
        <v>949</v>
      </c>
      <c r="H326" s="72">
        <v>53</v>
      </c>
      <c r="I326" s="72">
        <v>1.44284128745837</v>
      </c>
      <c r="J326" s="72">
        <v>0.99889012208657002</v>
      </c>
      <c r="K326" s="72">
        <v>3.4406215316315198</v>
      </c>
      <c r="L326" s="72" t="s">
        <v>949</v>
      </c>
      <c r="M326" s="72" t="s">
        <v>949</v>
      </c>
      <c r="N326" s="72">
        <v>5.8823529411764701</v>
      </c>
    </row>
    <row r="327" spans="1:14" x14ac:dyDescent="0.25">
      <c r="A327" t="s">
        <v>659</v>
      </c>
      <c r="B327" s="72">
        <v>234</v>
      </c>
      <c r="C327" s="72">
        <v>10</v>
      </c>
      <c r="D327" s="72">
        <v>5</v>
      </c>
      <c r="E327" s="72">
        <v>3</v>
      </c>
      <c r="F327" s="72">
        <v>2</v>
      </c>
      <c r="G327" s="72" t="s">
        <v>949</v>
      </c>
      <c r="H327" s="72">
        <v>20</v>
      </c>
      <c r="I327" s="72">
        <v>4.2735042735042699</v>
      </c>
      <c r="J327" s="72">
        <v>2.13675213675213</v>
      </c>
      <c r="K327" s="72">
        <v>1.2820512820512799</v>
      </c>
      <c r="L327" s="72">
        <v>0.854700854700854</v>
      </c>
      <c r="M327" s="72" t="s">
        <v>949</v>
      </c>
      <c r="N327" s="72">
        <v>8.5470085470085397</v>
      </c>
    </row>
    <row r="328" spans="1:14" x14ac:dyDescent="0.25">
      <c r="A328" t="s">
        <v>660</v>
      </c>
      <c r="B328" s="72">
        <v>1193</v>
      </c>
      <c r="C328" s="72">
        <v>56</v>
      </c>
      <c r="D328" s="72">
        <v>13</v>
      </c>
      <c r="E328" s="72">
        <v>50</v>
      </c>
      <c r="F328" s="72">
        <v>1</v>
      </c>
      <c r="G328" s="72" t="s">
        <v>949</v>
      </c>
      <c r="H328" s="72">
        <v>120</v>
      </c>
      <c r="I328" s="72">
        <v>4.6940486169320996</v>
      </c>
      <c r="J328" s="72">
        <v>1.0896898575020899</v>
      </c>
      <c r="K328" s="72">
        <v>4.1911148365465198</v>
      </c>
      <c r="L328" s="72">
        <v>8.3822296730930404E-2</v>
      </c>
      <c r="M328" s="72" t="s">
        <v>949</v>
      </c>
      <c r="N328" s="72">
        <v>10.058675607711599</v>
      </c>
    </row>
    <row r="329" spans="1:14" x14ac:dyDescent="0.25">
      <c r="A329" t="s">
        <v>661</v>
      </c>
      <c r="B329" s="72">
        <v>3471</v>
      </c>
      <c r="C329" s="72">
        <v>123</v>
      </c>
      <c r="D329" s="72">
        <v>134</v>
      </c>
      <c r="E329" s="72">
        <v>388</v>
      </c>
      <c r="F329" s="72">
        <v>21</v>
      </c>
      <c r="G329" s="72" t="s">
        <v>949</v>
      </c>
      <c r="H329" s="72">
        <v>666</v>
      </c>
      <c r="I329" s="72">
        <v>3.54364736387208</v>
      </c>
      <c r="J329" s="72">
        <v>3.86055891673869</v>
      </c>
      <c r="K329" s="72">
        <v>11.1783347738403</v>
      </c>
      <c r="L329" s="72">
        <v>0.60501296456352605</v>
      </c>
      <c r="M329" s="72" t="s">
        <v>949</v>
      </c>
      <c r="N329" s="72">
        <v>19.187554019014598</v>
      </c>
    </row>
    <row r="330" spans="1:14" x14ac:dyDescent="0.25">
      <c r="A330" t="s">
        <v>662</v>
      </c>
      <c r="B330" s="72">
        <v>178</v>
      </c>
      <c r="C330" s="72" t="s">
        <v>949</v>
      </c>
      <c r="D330" s="72">
        <v>3</v>
      </c>
      <c r="E330" s="72">
        <v>12</v>
      </c>
      <c r="F330" s="72" t="s">
        <v>949</v>
      </c>
      <c r="G330" s="72" t="s">
        <v>949</v>
      </c>
      <c r="H330" s="72">
        <v>15</v>
      </c>
      <c r="I330" s="72" t="s">
        <v>949</v>
      </c>
      <c r="J330" s="72">
        <v>1.68539325842696</v>
      </c>
      <c r="K330" s="72">
        <v>6.7415730337078603</v>
      </c>
      <c r="L330" s="72" t="s">
        <v>949</v>
      </c>
      <c r="M330" s="72" t="s">
        <v>949</v>
      </c>
      <c r="N330" s="72">
        <v>8.4269662921348303</v>
      </c>
    </row>
    <row r="331" spans="1:14" x14ac:dyDescent="0.25">
      <c r="A331" t="s">
        <v>663</v>
      </c>
      <c r="B331" s="72">
        <v>1314</v>
      </c>
      <c r="C331" s="72">
        <v>25</v>
      </c>
      <c r="D331" s="72">
        <v>24</v>
      </c>
      <c r="E331" s="72">
        <v>76</v>
      </c>
      <c r="F331" s="72">
        <v>1</v>
      </c>
      <c r="G331" s="72" t="s">
        <v>949</v>
      </c>
      <c r="H331" s="72">
        <v>126</v>
      </c>
      <c r="I331" s="72">
        <v>1.9025875190258701</v>
      </c>
      <c r="J331" s="72">
        <v>1.8264840182648401</v>
      </c>
      <c r="K331" s="72">
        <v>5.7838660578386598</v>
      </c>
      <c r="L331" s="72">
        <v>7.6103500761035003E-2</v>
      </c>
      <c r="M331" s="72" t="s">
        <v>949</v>
      </c>
      <c r="N331" s="72">
        <v>9.5890410958904102</v>
      </c>
    </row>
    <row r="332" spans="1:14" x14ac:dyDescent="0.25">
      <c r="A332" t="s">
        <v>664</v>
      </c>
      <c r="B332" s="72">
        <v>1714</v>
      </c>
      <c r="C332" s="72">
        <v>74</v>
      </c>
      <c r="D332" s="72">
        <v>40</v>
      </c>
      <c r="E332" s="72">
        <v>77</v>
      </c>
      <c r="F332" s="72">
        <v>1</v>
      </c>
      <c r="G332" s="72" t="s">
        <v>949</v>
      </c>
      <c r="H332" s="72">
        <v>192</v>
      </c>
      <c r="I332" s="72">
        <v>4.3173862310385003</v>
      </c>
      <c r="J332" s="72">
        <v>2.33372228704784</v>
      </c>
      <c r="K332" s="72">
        <v>4.4924154025670902</v>
      </c>
      <c r="L332" s="72">
        <v>5.8343057176195999E-2</v>
      </c>
      <c r="M332" s="72" t="s">
        <v>949</v>
      </c>
      <c r="N332" s="72">
        <v>11.201866977829599</v>
      </c>
    </row>
    <row r="333" spans="1:14" x14ac:dyDescent="0.25">
      <c r="A333" t="s">
        <v>254</v>
      </c>
      <c r="B333" s="72">
        <v>53644</v>
      </c>
      <c r="C333" s="72">
        <v>1447</v>
      </c>
      <c r="D333" s="72">
        <v>998</v>
      </c>
      <c r="E333" s="72">
        <v>3619</v>
      </c>
      <c r="F333" s="72">
        <v>283</v>
      </c>
      <c r="G333" s="72">
        <v>82</v>
      </c>
      <c r="H333" s="72">
        <v>6429</v>
      </c>
      <c r="I333" s="72">
        <v>2.6974125717694402</v>
      </c>
      <c r="J333" s="72">
        <v>1.86041309372902</v>
      </c>
      <c r="K333" s="72">
        <v>6.74632764148833</v>
      </c>
      <c r="L333" s="72">
        <v>0.52755200954440296</v>
      </c>
      <c r="M333" s="72">
        <v>0.15285959287152301</v>
      </c>
      <c r="N333" s="72">
        <v>11.9845649094027</v>
      </c>
    </row>
    <row r="334" spans="1:14" x14ac:dyDescent="0.25">
      <c r="A334" t="s">
        <v>665</v>
      </c>
      <c r="B334" s="72">
        <v>910</v>
      </c>
      <c r="C334" s="72">
        <v>24</v>
      </c>
      <c r="D334" s="72">
        <v>9</v>
      </c>
      <c r="E334" s="72">
        <v>61</v>
      </c>
      <c r="F334" s="72">
        <v>147</v>
      </c>
      <c r="G334" s="72" t="s">
        <v>949</v>
      </c>
      <c r="H334" s="72">
        <v>241</v>
      </c>
      <c r="I334" s="72">
        <v>2.6373626373626302</v>
      </c>
      <c r="J334" s="72">
        <v>0.98901098901098805</v>
      </c>
      <c r="K334" s="72">
        <v>6.7032967032966999</v>
      </c>
      <c r="L334" s="72">
        <v>16.1538461538461</v>
      </c>
      <c r="M334" s="72" t="s">
        <v>949</v>
      </c>
      <c r="N334" s="72">
        <v>26.4835164835164</v>
      </c>
    </row>
    <row r="335" spans="1:14" x14ac:dyDescent="0.25">
      <c r="A335" t="s">
        <v>666</v>
      </c>
      <c r="B335" s="72">
        <v>256</v>
      </c>
      <c r="C335" s="72">
        <v>6</v>
      </c>
      <c r="D335" s="72">
        <v>6</v>
      </c>
      <c r="E335" s="72">
        <v>13</v>
      </c>
      <c r="F335" s="72">
        <v>1</v>
      </c>
      <c r="G335" s="72" t="s">
        <v>949</v>
      </c>
      <c r="H335" s="72">
        <v>26</v>
      </c>
      <c r="I335" s="72">
        <v>2.34375</v>
      </c>
      <c r="J335" s="72">
        <v>2.34375</v>
      </c>
      <c r="K335" s="72">
        <v>5.078125</v>
      </c>
      <c r="L335" s="72">
        <v>0.390625</v>
      </c>
      <c r="M335" s="72" t="s">
        <v>949</v>
      </c>
      <c r="N335" s="72">
        <v>10.15625</v>
      </c>
    </row>
    <row r="336" spans="1:14" x14ac:dyDescent="0.25">
      <c r="A336" t="s">
        <v>667</v>
      </c>
      <c r="B336" s="72">
        <v>964</v>
      </c>
      <c r="C336" s="72">
        <v>54</v>
      </c>
      <c r="D336" s="72">
        <v>9</v>
      </c>
      <c r="E336" s="72">
        <v>56</v>
      </c>
      <c r="F336" s="72" t="s">
        <v>949</v>
      </c>
      <c r="G336" s="72" t="s">
        <v>949</v>
      </c>
      <c r="H336" s="72">
        <v>119</v>
      </c>
      <c r="I336" s="72">
        <v>5.6016597510373396</v>
      </c>
      <c r="J336" s="72">
        <v>0.93360995850622397</v>
      </c>
      <c r="K336" s="72">
        <v>5.8091286307053904</v>
      </c>
      <c r="L336" s="72" t="s">
        <v>949</v>
      </c>
      <c r="M336" s="72" t="s">
        <v>949</v>
      </c>
      <c r="N336" s="72">
        <v>12.344398340248899</v>
      </c>
    </row>
    <row r="337" spans="1:14" x14ac:dyDescent="0.25">
      <c r="A337" t="s">
        <v>668</v>
      </c>
      <c r="B337" s="72">
        <v>3260</v>
      </c>
      <c r="C337" s="72">
        <v>112</v>
      </c>
      <c r="D337" s="72">
        <v>105</v>
      </c>
      <c r="E337" s="72">
        <v>363</v>
      </c>
      <c r="F337" s="72">
        <v>20</v>
      </c>
      <c r="G337" s="72" t="s">
        <v>949</v>
      </c>
      <c r="H337" s="72">
        <v>600</v>
      </c>
      <c r="I337" s="72">
        <v>3.43558282208588</v>
      </c>
      <c r="J337" s="72">
        <v>3.2208588957055202</v>
      </c>
      <c r="K337" s="72">
        <v>11.1349693251533</v>
      </c>
      <c r="L337" s="72">
        <v>0.61349693251533699</v>
      </c>
      <c r="M337" s="72" t="s">
        <v>949</v>
      </c>
      <c r="N337" s="72">
        <v>18.404907975460102</v>
      </c>
    </row>
    <row r="338" spans="1:14" x14ac:dyDescent="0.25">
      <c r="A338" t="s">
        <v>669</v>
      </c>
      <c r="B338" s="72">
        <v>814</v>
      </c>
      <c r="C338" s="72">
        <v>25</v>
      </c>
      <c r="D338" s="72">
        <v>22</v>
      </c>
      <c r="E338" s="72">
        <v>37</v>
      </c>
      <c r="F338" s="72" t="s">
        <v>949</v>
      </c>
      <c r="G338" s="72" t="s">
        <v>949</v>
      </c>
      <c r="H338" s="72">
        <v>84</v>
      </c>
      <c r="I338" s="72">
        <v>3.0712530712530701</v>
      </c>
      <c r="J338" s="72">
        <v>2.7027027027027</v>
      </c>
      <c r="K338" s="72">
        <v>4.5454545454545396</v>
      </c>
      <c r="L338" s="72" t="s">
        <v>949</v>
      </c>
      <c r="M338" s="72" t="s">
        <v>949</v>
      </c>
      <c r="N338" s="72">
        <v>10.3194103194103</v>
      </c>
    </row>
    <row r="339" spans="1:14" x14ac:dyDescent="0.25">
      <c r="A339" t="s">
        <v>255</v>
      </c>
      <c r="B339" s="72">
        <v>125</v>
      </c>
      <c r="C339" s="72">
        <v>12</v>
      </c>
      <c r="D339" s="72">
        <v>7</v>
      </c>
      <c r="E339" s="72">
        <v>30</v>
      </c>
      <c r="F339" s="72">
        <v>17</v>
      </c>
      <c r="G339" s="72" t="s">
        <v>949</v>
      </c>
      <c r="H339" s="72">
        <v>66</v>
      </c>
      <c r="I339" s="72">
        <v>9.6</v>
      </c>
      <c r="J339" s="72">
        <v>5.6</v>
      </c>
      <c r="K339" s="72">
        <v>24</v>
      </c>
      <c r="L339" s="72">
        <v>13.6</v>
      </c>
      <c r="M339" s="72" t="s">
        <v>949</v>
      </c>
      <c r="N339" s="72">
        <v>52.8</v>
      </c>
    </row>
    <row r="340" spans="1:14" x14ac:dyDescent="0.25">
      <c r="A340" t="s">
        <v>670</v>
      </c>
      <c r="B340" s="72">
        <v>919</v>
      </c>
      <c r="C340" s="72">
        <v>28</v>
      </c>
      <c r="D340" s="72">
        <v>16</v>
      </c>
      <c r="E340" s="72">
        <v>39</v>
      </c>
      <c r="F340" s="72">
        <v>3</v>
      </c>
      <c r="G340" s="72" t="s">
        <v>949</v>
      </c>
      <c r="H340" s="72">
        <v>86</v>
      </c>
      <c r="I340" s="72">
        <v>3.0467899891185999</v>
      </c>
      <c r="J340" s="72">
        <v>1.7410228509249099</v>
      </c>
      <c r="K340" s="72">
        <v>4.2437431991294803</v>
      </c>
      <c r="L340" s="72">
        <v>0.32644178454842199</v>
      </c>
      <c r="M340" s="72" t="s">
        <v>949</v>
      </c>
      <c r="N340" s="72">
        <v>9.3579978237214299</v>
      </c>
    </row>
    <row r="341" spans="1:14" x14ac:dyDescent="0.25">
      <c r="A341" t="s">
        <v>671</v>
      </c>
      <c r="B341" s="72">
        <v>1946</v>
      </c>
      <c r="C341" s="72">
        <v>29</v>
      </c>
      <c r="D341" s="72">
        <v>3</v>
      </c>
      <c r="E341" s="72">
        <v>190</v>
      </c>
      <c r="F341" s="72" t="s">
        <v>949</v>
      </c>
      <c r="G341" s="72" t="s">
        <v>949</v>
      </c>
      <c r="H341" s="72">
        <v>222</v>
      </c>
      <c r="I341" s="72">
        <v>1.4902363823227101</v>
      </c>
      <c r="J341" s="72">
        <v>0.154162384378211</v>
      </c>
      <c r="K341" s="72">
        <v>9.7636176772867405</v>
      </c>
      <c r="L341" s="72" t="s">
        <v>949</v>
      </c>
      <c r="M341" s="72" t="s">
        <v>949</v>
      </c>
      <c r="N341" s="72">
        <v>11.4080164439876</v>
      </c>
    </row>
    <row r="342" spans="1:14" x14ac:dyDescent="0.25">
      <c r="A342" t="s">
        <v>672</v>
      </c>
      <c r="B342" s="72">
        <v>2526</v>
      </c>
      <c r="C342" s="72">
        <v>47</v>
      </c>
      <c r="D342" s="72">
        <v>83</v>
      </c>
      <c r="E342" s="72">
        <v>229</v>
      </c>
      <c r="F342" s="72" t="s">
        <v>949</v>
      </c>
      <c r="G342" s="72" t="s">
        <v>949</v>
      </c>
      <c r="H342" s="72">
        <v>359</v>
      </c>
      <c r="I342" s="72">
        <v>1.86064924782264</v>
      </c>
      <c r="J342" s="72">
        <v>3.2858273950910499</v>
      </c>
      <c r="K342" s="72">
        <v>9.06571654790182</v>
      </c>
      <c r="L342" s="72" t="s">
        <v>949</v>
      </c>
      <c r="M342" s="72" t="s">
        <v>949</v>
      </c>
      <c r="N342" s="72">
        <v>14.212193190815499</v>
      </c>
    </row>
    <row r="343" spans="1:14" x14ac:dyDescent="0.25">
      <c r="A343" t="s">
        <v>673</v>
      </c>
      <c r="B343" s="72">
        <v>2514</v>
      </c>
      <c r="C343" s="72">
        <v>64</v>
      </c>
      <c r="D343" s="72">
        <v>68</v>
      </c>
      <c r="E343" s="72">
        <v>232</v>
      </c>
      <c r="F343" s="72" t="s">
        <v>949</v>
      </c>
      <c r="G343" s="72" t="s">
        <v>949</v>
      </c>
      <c r="H343" s="72">
        <v>364</v>
      </c>
      <c r="I343" s="72">
        <v>2.5457438345266499</v>
      </c>
      <c r="J343" s="72">
        <v>2.70485282418456</v>
      </c>
      <c r="K343" s="72">
        <v>9.2283214001590999</v>
      </c>
      <c r="L343" s="72" t="s">
        <v>949</v>
      </c>
      <c r="M343" s="72" t="s">
        <v>949</v>
      </c>
      <c r="N343" s="72">
        <v>14.478918058870301</v>
      </c>
    </row>
    <row r="344" spans="1:14" x14ac:dyDescent="0.25">
      <c r="A344" t="s">
        <v>674</v>
      </c>
      <c r="B344" s="72">
        <v>1006</v>
      </c>
      <c r="C344" s="72">
        <v>24</v>
      </c>
      <c r="D344" s="72">
        <v>13</v>
      </c>
      <c r="E344" s="72">
        <v>78</v>
      </c>
      <c r="F344" s="72">
        <v>11</v>
      </c>
      <c r="G344" s="72" t="s">
        <v>949</v>
      </c>
      <c r="H344" s="72">
        <v>126</v>
      </c>
      <c r="I344" s="72">
        <v>2.3856858846918398</v>
      </c>
      <c r="J344" s="72">
        <v>1.29224652087475</v>
      </c>
      <c r="K344" s="72">
        <v>7.7534791252485098</v>
      </c>
      <c r="L344" s="72">
        <v>1.0934393638170901</v>
      </c>
      <c r="M344" s="72" t="s">
        <v>949</v>
      </c>
      <c r="N344" s="72">
        <v>12.5248508946322</v>
      </c>
    </row>
    <row r="345" spans="1:14" x14ac:dyDescent="0.25">
      <c r="A345" t="s">
        <v>675</v>
      </c>
      <c r="B345" s="72">
        <v>614</v>
      </c>
      <c r="C345" s="72">
        <v>22</v>
      </c>
      <c r="D345" s="72">
        <v>8</v>
      </c>
      <c r="E345" s="72">
        <v>12</v>
      </c>
      <c r="F345" s="72">
        <v>1</v>
      </c>
      <c r="G345" s="72" t="s">
        <v>949</v>
      </c>
      <c r="H345" s="72">
        <v>43</v>
      </c>
      <c r="I345" s="72">
        <v>3.5830618892508102</v>
      </c>
      <c r="J345" s="72">
        <v>1.3029315960912</v>
      </c>
      <c r="K345" s="72">
        <v>1.9543973941368</v>
      </c>
      <c r="L345" s="72">
        <v>0.1628664495114</v>
      </c>
      <c r="M345" s="72" t="s">
        <v>949</v>
      </c>
      <c r="N345" s="72">
        <v>7.0032573289902196</v>
      </c>
    </row>
    <row r="346" spans="1:14" x14ac:dyDescent="0.25">
      <c r="A346" t="s">
        <v>676</v>
      </c>
      <c r="B346" s="72">
        <v>4955</v>
      </c>
      <c r="C346" s="72">
        <v>71</v>
      </c>
      <c r="D346" s="72">
        <v>16</v>
      </c>
      <c r="E346" s="72">
        <v>370</v>
      </c>
      <c r="F346" s="72">
        <v>1</v>
      </c>
      <c r="G346" s="72" t="s">
        <v>949</v>
      </c>
      <c r="H346" s="72">
        <v>458</v>
      </c>
      <c r="I346" s="72">
        <v>1.4328960645812301</v>
      </c>
      <c r="J346" s="72">
        <v>0.32290615539858702</v>
      </c>
      <c r="K346" s="72">
        <v>7.4672048435923299</v>
      </c>
      <c r="L346" s="72">
        <v>2.0181634712411699E-2</v>
      </c>
      <c r="M346" s="72" t="s">
        <v>949</v>
      </c>
      <c r="N346" s="72">
        <v>9.2431886982845608</v>
      </c>
    </row>
    <row r="347" spans="1:14" x14ac:dyDescent="0.25">
      <c r="A347" t="s">
        <v>677</v>
      </c>
      <c r="B347" s="72">
        <v>529</v>
      </c>
      <c r="C347" s="72">
        <v>17</v>
      </c>
      <c r="D347" s="72">
        <v>10</v>
      </c>
      <c r="E347" s="72">
        <v>25</v>
      </c>
      <c r="F347" s="72" t="s">
        <v>949</v>
      </c>
      <c r="G347" s="72" t="s">
        <v>949</v>
      </c>
      <c r="H347" s="72">
        <v>52</v>
      </c>
      <c r="I347" s="72">
        <v>3.21361058601134</v>
      </c>
      <c r="J347" s="72">
        <v>1.89035916824196</v>
      </c>
      <c r="K347" s="72">
        <v>4.7258979206049103</v>
      </c>
      <c r="L347" s="72" t="s">
        <v>949</v>
      </c>
      <c r="M347" s="72" t="s">
        <v>949</v>
      </c>
      <c r="N347" s="72">
        <v>9.8298676748582192</v>
      </c>
    </row>
    <row r="348" spans="1:14" x14ac:dyDescent="0.25">
      <c r="A348" t="s">
        <v>678</v>
      </c>
      <c r="B348" s="72">
        <v>1269</v>
      </c>
      <c r="C348" s="72">
        <v>10</v>
      </c>
      <c r="D348" s="72">
        <v>2</v>
      </c>
      <c r="E348" s="72">
        <v>2</v>
      </c>
      <c r="F348" s="72" t="s">
        <v>949</v>
      </c>
      <c r="G348" s="72">
        <v>141</v>
      </c>
      <c r="H348" s="72">
        <v>155</v>
      </c>
      <c r="I348" s="72">
        <v>0.78802206461780899</v>
      </c>
      <c r="J348" s="72">
        <v>0.157604412923561</v>
      </c>
      <c r="K348" s="72">
        <v>0.157604412923561</v>
      </c>
      <c r="L348" s="72" t="s">
        <v>949</v>
      </c>
      <c r="M348" s="72">
        <v>11.1111111111111</v>
      </c>
      <c r="N348" s="72">
        <v>12.214342001576</v>
      </c>
    </row>
    <row r="349" spans="1:14" x14ac:dyDescent="0.25">
      <c r="A349" t="s">
        <v>679</v>
      </c>
      <c r="B349" s="72">
        <v>1451</v>
      </c>
      <c r="C349" s="72">
        <v>47</v>
      </c>
      <c r="D349" s="72">
        <v>30</v>
      </c>
      <c r="E349" s="72">
        <v>106</v>
      </c>
      <c r="F349" s="72">
        <v>1</v>
      </c>
      <c r="G349" s="72" t="s">
        <v>949</v>
      </c>
      <c r="H349" s="72">
        <v>184</v>
      </c>
      <c r="I349" s="72">
        <v>3.2391454169538201</v>
      </c>
      <c r="J349" s="72">
        <v>2.0675396278428599</v>
      </c>
      <c r="K349" s="72">
        <v>7.3053066850447896</v>
      </c>
      <c r="L349" s="72">
        <v>6.8917987594762198E-2</v>
      </c>
      <c r="M349" s="72" t="s">
        <v>949</v>
      </c>
      <c r="N349" s="72">
        <v>12.680909717436201</v>
      </c>
    </row>
    <row r="350" spans="1:14" x14ac:dyDescent="0.25">
      <c r="A350" t="s">
        <v>680</v>
      </c>
      <c r="B350" s="72">
        <v>1169</v>
      </c>
      <c r="C350" s="72">
        <v>43</v>
      </c>
      <c r="D350" s="72">
        <v>22</v>
      </c>
      <c r="E350" s="72">
        <v>69</v>
      </c>
      <c r="F350" s="72" t="s">
        <v>949</v>
      </c>
      <c r="G350" s="72" t="s">
        <v>949</v>
      </c>
      <c r="H350" s="72">
        <v>134</v>
      </c>
      <c r="I350" s="72">
        <v>3.6783575705731302</v>
      </c>
      <c r="J350" s="72">
        <v>1.8819503849443899</v>
      </c>
      <c r="K350" s="72">
        <v>5.9024807527801499</v>
      </c>
      <c r="L350" s="72" t="s">
        <v>949</v>
      </c>
      <c r="M350" s="72" t="s">
        <v>949</v>
      </c>
      <c r="N350" s="72">
        <v>11.4627887082976</v>
      </c>
    </row>
    <row r="351" spans="1:14" x14ac:dyDescent="0.25">
      <c r="A351" t="s">
        <v>681</v>
      </c>
      <c r="B351" s="72">
        <v>1001</v>
      </c>
      <c r="C351" s="72">
        <v>23</v>
      </c>
      <c r="D351" s="72">
        <v>22</v>
      </c>
      <c r="E351" s="72">
        <v>29</v>
      </c>
      <c r="F351" s="72" t="s">
        <v>949</v>
      </c>
      <c r="G351" s="72" t="s">
        <v>949</v>
      </c>
      <c r="H351" s="72">
        <v>74</v>
      </c>
      <c r="I351" s="72">
        <v>2.2977022977022901</v>
      </c>
      <c r="J351" s="72">
        <v>2.19780219780219</v>
      </c>
      <c r="K351" s="72">
        <v>2.89710289710289</v>
      </c>
      <c r="L351" s="72" t="s">
        <v>949</v>
      </c>
      <c r="M351" s="72" t="s">
        <v>949</v>
      </c>
      <c r="N351" s="72">
        <v>7.3926073926073901</v>
      </c>
    </row>
    <row r="352" spans="1:14" x14ac:dyDescent="0.25">
      <c r="A352" t="s">
        <v>682</v>
      </c>
      <c r="B352" s="72">
        <v>940</v>
      </c>
      <c r="C352" s="72">
        <v>11</v>
      </c>
      <c r="D352" s="72">
        <v>1</v>
      </c>
      <c r="E352" s="72">
        <v>70</v>
      </c>
      <c r="F352" s="72">
        <v>1</v>
      </c>
      <c r="G352" s="72" t="s">
        <v>949</v>
      </c>
      <c r="H352" s="72">
        <v>83</v>
      </c>
      <c r="I352" s="72">
        <v>1.1702127659574399</v>
      </c>
      <c r="J352" s="72">
        <v>0.10638297872340401</v>
      </c>
      <c r="K352" s="72">
        <v>7.4468085106382897</v>
      </c>
      <c r="L352" s="72">
        <v>0.10638297872340401</v>
      </c>
      <c r="M352" s="72" t="s">
        <v>949</v>
      </c>
      <c r="N352" s="72">
        <v>8.8297872340425503</v>
      </c>
    </row>
    <row r="353" spans="1:14" x14ac:dyDescent="0.25">
      <c r="A353" t="s">
        <v>683</v>
      </c>
      <c r="B353" s="72">
        <v>861</v>
      </c>
      <c r="C353" s="72">
        <v>30</v>
      </c>
      <c r="D353" s="72">
        <v>19</v>
      </c>
      <c r="E353" s="72">
        <v>28</v>
      </c>
      <c r="F353" s="72">
        <v>1</v>
      </c>
      <c r="G353" s="72" t="s">
        <v>949</v>
      </c>
      <c r="H353" s="72">
        <v>78</v>
      </c>
      <c r="I353" s="72">
        <v>3.4843205574912801</v>
      </c>
      <c r="J353" s="72">
        <v>2.2067363530778099</v>
      </c>
      <c r="K353" s="72">
        <v>3.2520325203252001</v>
      </c>
      <c r="L353" s="72">
        <v>0.11614401858304201</v>
      </c>
      <c r="M353" s="72" t="s">
        <v>949</v>
      </c>
      <c r="N353" s="72">
        <v>9.0592334494773503</v>
      </c>
    </row>
    <row r="354" spans="1:14" x14ac:dyDescent="0.25">
      <c r="A354" t="s">
        <v>684</v>
      </c>
      <c r="B354" s="72">
        <v>1499</v>
      </c>
      <c r="C354" s="72">
        <v>66</v>
      </c>
      <c r="D354" s="72">
        <v>39</v>
      </c>
      <c r="E354" s="72">
        <v>54</v>
      </c>
      <c r="F354" s="72" t="s">
        <v>949</v>
      </c>
      <c r="G354" s="72" t="s">
        <v>949</v>
      </c>
      <c r="H354" s="72">
        <v>159</v>
      </c>
      <c r="I354" s="72">
        <v>4.4029352901934597</v>
      </c>
      <c r="J354" s="72">
        <v>2.6017344896597701</v>
      </c>
      <c r="K354" s="72">
        <v>3.6024016010673701</v>
      </c>
      <c r="L354" s="72" t="s">
        <v>949</v>
      </c>
      <c r="M354" s="72" t="s">
        <v>949</v>
      </c>
      <c r="N354" s="72">
        <v>10.607071380920599</v>
      </c>
    </row>
    <row r="355" spans="1:14" x14ac:dyDescent="0.25">
      <c r="A355" t="s">
        <v>685</v>
      </c>
      <c r="B355" s="72">
        <v>3430</v>
      </c>
      <c r="C355" s="72">
        <v>16</v>
      </c>
      <c r="D355" s="72">
        <v>9</v>
      </c>
      <c r="E355" s="72">
        <v>302</v>
      </c>
      <c r="F355" s="72" t="s">
        <v>949</v>
      </c>
      <c r="G355" s="72" t="s">
        <v>949</v>
      </c>
      <c r="H355" s="72">
        <v>327</v>
      </c>
      <c r="I355" s="72">
        <v>0.46647230320699701</v>
      </c>
      <c r="J355" s="72">
        <v>0.262390670553935</v>
      </c>
      <c r="K355" s="72">
        <v>8.8046647230320705</v>
      </c>
      <c r="L355" s="72" t="s">
        <v>949</v>
      </c>
      <c r="M355" s="72" t="s">
        <v>949</v>
      </c>
      <c r="N355" s="72">
        <v>9.5335276967929996</v>
      </c>
    </row>
    <row r="356" spans="1:14" x14ac:dyDescent="0.25">
      <c r="A356" t="s">
        <v>686</v>
      </c>
      <c r="B356" s="72">
        <v>6596</v>
      </c>
      <c r="C356" s="72">
        <v>230</v>
      </c>
      <c r="D356" s="72">
        <v>151</v>
      </c>
      <c r="E356" s="72">
        <v>267</v>
      </c>
      <c r="F356" s="72">
        <v>7</v>
      </c>
      <c r="G356" s="72" t="s">
        <v>949</v>
      </c>
      <c r="H356" s="72">
        <v>655</v>
      </c>
      <c r="I356" s="72">
        <v>3.48696179502728</v>
      </c>
      <c r="J356" s="72">
        <v>2.28926622195269</v>
      </c>
      <c r="K356" s="72">
        <v>4.0479078229229799</v>
      </c>
      <c r="L356" s="72">
        <v>0.10612492419648201</v>
      </c>
      <c r="M356" s="72" t="s">
        <v>949</v>
      </c>
      <c r="N356" s="72">
        <v>9.9302607640994491</v>
      </c>
    </row>
    <row r="357" spans="1:14" x14ac:dyDescent="0.25">
      <c r="A357" t="s">
        <v>687</v>
      </c>
      <c r="B357" s="72">
        <v>2034</v>
      </c>
      <c r="C357" s="72">
        <v>57</v>
      </c>
      <c r="D357" s="72">
        <v>76</v>
      </c>
      <c r="E357" s="72">
        <v>99</v>
      </c>
      <c r="F357" s="72">
        <v>13</v>
      </c>
      <c r="G357" s="72" t="s">
        <v>949</v>
      </c>
      <c r="H357" s="72">
        <v>245</v>
      </c>
      <c r="I357" s="72">
        <v>2.8023598820058901</v>
      </c>
      <c r="J357" s="72">
        <v>3.7364798426745298</v>
      </c>
      <c r="K357" s="72">
        <v>4.8672566371681398</v>
      </c>
      <c r="L357" s="72">
        <v>0.63913470993117005</v>
      </c>
      <c r="M357" s="72" t="s">
        <v>949</v>
      </c>
      <c r="N357" s="72">
        <v>12.0452310717797</v>
      </c>
    </row>
    <row r="358" spans="1:14" x14ac:dyDescent="0.25">
      <c r="A358" t="s">
        <v>688</v>
      </c>
      <c r="B358" s="72">
        <v>684</v>
      </c>
      <c r="C358" s="72">
        <v>27</v>
      </c>
      <c r="D358" s="72">
        <v>16</v>
      </c>
      <c r="E358" s="72">
        <v>30</v>
      </c>
      <c r="F358" s="72" t="s">
        <v>949</v>
      </c>
      <c r="G358" s="72" t="s">
        <v>949</v>
      </c>
      <c r="H358" s="72">
        <v>73</v>
      </c>
      <c r="I358" s="72">
        <v>3.9473684210526301</v>
      </c>
      <c r="J358" s="72">
        <v>2.3391812865496999</v>
      </c>
      <c r="K358" s="72">
        <v>4.3859649122807003</v>
      </c>
      <c r="L358" s="72" t="s">
        <v>949</v>
      </c>
      <c r="M358" s="72" t="s">
        <v>949</v>
      </c>
      <c r="N358" s="72">
        <v>10.672514619883</v>
      </c>
    </row>
    <row r="359" spans="1:14" x14ac:dyDescent="0.25">
      <c r="A359" t="s">
        <v>689</v>
      </c>
      <c r="B359" s="72">
        <v>1062</v>
      </c>
      <c r="C359" s="72">
        <v>17</v>
      </c>
      <c r="D359" s="72">
        <v>3</v>
      </c>
      <c r="E359" s="72">
        <v>80</v>
      </c>
      <c r="F359" s="72" t="s">
        <v>949</v>
      </c>
      <c r="G359" s="72" t="s">
        <v>949</v>
      </c>
      <c r="H359" s="72">
        <v>100</v>
      </c>
      <c r="I359" s="72">
        <v>1.60075329566855</v>
      </c>
      <c r="J359" s="72">
        <v>0.28248587570621397</v>
      </c>
      <c r="K359" s="72">
        <v>7.53295668549905</v>
      </c>
      <c r="L359" s="72" t="s">
        <v>949</v>
      </c>
      <c r="M359" s="72" t="s">
        <v>949</v>
      </c>
      <c r="N359" s="72">
        <v>9.41619585687382</v>
      </c>
    </row>
    <row r="360" spans="1:14" x14ac:dyDescent="0.25">
      <c r="A360" t="s">
        <v>690</v>
      </c>
      <c r="B360" s="72">
        <v>811</v>
      </c>
      <c r="C360" s="72">
        <v>12</v>
      </c>
      <c r="D360" s="72">
        <v>14</v>
      </c>
      <c r="E360" s="72">
        <v>27</v>
      </c>
      <c r="F360" s="72" t="s">
        <v>949</v>
      </c>
      <c r="G360" s="72" t="s">
        <v>949</v>
      </c>
      <c r="H360" s="72">
        <v>53</v>
      </c>
      <c r="I360" s="72">
        <v>1.4796547472256401</v>
      </c>
      <c r="J360" s="72">
        <v>1.7262638717632499</v>
      </c>
      <c r="K360" s="72">
        <v>3.3292231812576998</v>
      </c>
      <c r="L360" s="72" t="s">
        <v>949</v>
      </c>
      <c r="M360" s="72" t="s">
        <v>949</v>
      </c>
      <c r="N360" s="72">
        <v>6.5351418002466</v>
      </c>
    </row>
    <row r="361" spans="1:14" x14ac:dyDescent="0.25">
      <c r="A361" t="s">
        <v>691</v>
      </c>
      <c r="B361" s="72">
        <v>199</v>
      </c>
      <c r="C361" s="72">
        <v>3</v>
      </c>
      <c r="D361" s="72">
        <v>5</v>
      </c>
      <c r="E361" s="72">
        <v>3</v>
      </c>
      <c r="F361" s="72" t="s">
        <v>949</v>
      </c>
      <c r="G361" s="72" t="s">
        <v>949</v>
      </c>
      <c r="H361" s="72">
        <v>11</v>
      </c>
      <c r="I361" s="72">
        <v>1.50753768844221</v>
      </c>
      <c r="J361" s="72">
        <v>2.5125628140703502</v>
      </c>
      <c r="K361" s="72">
        <v>1.50753768844221</v>
      </c>
      <c r="L361" s="72" t="s">
        <v>949</v>
      </c>
      <c r="M361" s="72" t="s">
        <v>949</v>
      </c>
      <c r="N361" s="72">
        <v>5.5276381909547698</v>
      </c>
    </row>
    <row r="362" spans="1:14" x14ac:dyDescent="0.25">
      <c r="A362" t="s">
        <v>692</v>
      </c>
      <c r="B362" s="72">
        <v>1193</v>
      </c>
      <c r="C362" s="72">
        <v>44</v>
      </c>
      <c r="D362" s="72">
        <v>15</v>
      </c>
      <c r="E362" s="72">
        <v>69</v>
      </c>
      <c r="F362" s="72">
        <v>1</v>
      </c>
      <c r="G362" s="72" t="s">
        <v>949</v>
      </c>
      <c r="H362" s="72">
        <v>129</v>
      </c>
      <c r="I362" s="72">
        <v>3.6881810561609298</v>
      </c>
      <c r="J362" s="72">
        <v>1.2573344509639499</v>
      </c>
      <c r="K362" s="72">
        <v>5.7837384744342</v>
      </c>
      <c r="L362" s="72">
        <v>8.3822296730930404E-2</v>
      </c>
      <c r="M362" s="72" t="s">
        <v>949</v>
      </c>
      <c r="N362" s="72">
        <v>10.81307627829</v>
      </c>
    </row>
    <row r="363" spans="1:14" x14ac:dyDescent="0.25">
      <c r="A363" t="s">
        <v>693</v>
      </c>
      <c r="B363" s="72">
        <v>3551</v>
      </c>
      <c r="C363" s="72">
        <v>138</v>
      </c>
      <c r="D363" s="72">
        <v>128</v>
      </c>
      <c r="E363" s="72">
        <v>379</v>
      </c>
      <c r="F363" s="72">
        <v>22</v>
      </c>
      <c r="G363" s="72" t="s">
        <v>949</v>
      </c>
      <c r="H363" s="72">
        <v>667</v>
      </c>
      <c r="I363" s="72">
        <v>3.8862292312024702</v>
      </c>
      <c r="J363" s="72">
        <v>3.6046184173472202</v>
      </c>
      <c r="K363" s="72">
        <v>10.673049845114001</v>
      </c>
      <c r="L363" s="72">
        <v>0.61954379048155395</v>
      </c>
      <c r="M363" s="72" t="s">
        <v>949</v>
      </c>
      <c r="N363" s="72">
        <v>18.783441284145301</v>
      </c>
    </row>
    <row r="364" spans="1:14" x14ac:dyDescent="0.25">
      <c r="A364" t="s">
        <v>694</v>
      </c>
      <c r="B364" s="72">
        <v>169</v>
      </c>
      <c r="C364" s="72">
        <v>3</v>
      </c>
      <c r="D364" s="72">
        <v>3</v>
      </c>
      <c r="E364" s="72">
        <v>8</v>
      </c>
      <c r="F364" s="72" t="s">
        <v>949</v>
      </c>
      <c r="G364" s="72" t="s">
        <v>949</v>
      </c>
      <c r="H364" s="72">
        <v>14</v>
      </c>
      <c r="I364" s="72">
        <v>1.7751479289940799</v>
      </c>
      <c r="J364" s="72">
        <v>1.7751479289940799</v>
      </c>
      <c r="K364" s="72">
        <v>4.7337278106508798</v>
      </c>
      <c r="L364" s="72" t="s">
        <v>949</v>
      </c>
      <c r="M364" s="72" t="s">
        <v>949</v>
      </c>
      <c r="N364" s="72">
        <v>8.2840236686390494</v>
      </c>
    </row>
    <row r="365" spans="1:14" x14ac:dyDescent="0.25">
      <c r="A365" t="s">
        <v>695</v>
      </c>
      <c r="B365" s="72">
        <v>1191</v>
      </c>
      <c r="C365" s="72">
        <v>17</v>
      </c>
      <c r="D365" s="72">
        <v>24</v>
      </c>
      <c r="E365" s="72">
        <v>65</v>
      </c>
      <c r="F365" s="72" t="s">
        <v>949</v>
      </c>
      <c r="G365" s="72">
        <v>1</v>
      </c>
      <c r="H365" s="72">
        <v>107</v>
      </c>
      <c r="I365" s="72">
        <v>1.42737195633921</v>
      </c>
      <c r="J365" s="72">
        <v>2.0151133501259402</v>
      </c>
      <c r="K365" s="72">
        <v>5.4575986565910997</v>
      </c>
      <c r="L365" s="72" t="s">
        <v>949</v>
      </c>
      <c r="M365" s="72">
        <v>8.3963056255247595E-2</v>
      </c>
      <c r="N365" s="72">
        <v>8.9840470193115003</v>
      </c>
    </row>
    <row r="366" spans="1:14" x14ac:dyDescent="0.25">
      <c r="A366" t="s">
        <v>696</v>
      </c>
      <c r="B366" s="72">
        <v>1771</v>
      </c>
      <c r="C366" s="72">
        <v>85</v>
      </c>
      <c r="D366" s="72">
        <v>49</v>
      </c>
      <c r="E366" s="72">
        <v>64</v>
      </c>
      <c r="F366" s="72" t="s">
        <v>949</v>
      </c>
      <c r="G366" s="72" t="s">
        <v>949</v>
      </c>
      <c r="H366" s="72">
        <v>198</v>
      </c>
      <c r="I366" s="72">
        <v>4.7995482778091398</v>
      </c>
      <c r="J366" s="72">
        <v>2.7667984189723298</v>
      </c>
      <c r="K366" s="72">
        <v>3.613777526821</v>
      </c>
      <c r="L366" s="72" t="s">
        <v>949</v>
      </c>
      <c r="M366" s="72" t="s">
        <v>949</v>
      </c>
      <c r="N366" s="72">
        <v>11.1801242236024</v>
      </c>
    </row>
    <row r="367" spans="1:14" x14ac:dyDescent="0.25">
      <c r="A367" t="s">
        <v>270</v>
      </c>
      <c r="B367" s="72">
        <v>51937</v>
      </c>
      <c r="C367" s="72">
        <v>1391</v>
      </c>
      <c r="D367" s="72">
        <v>1014</v>
      </c>
      <c r="E367" s="72">
        <v>3359</v>
      </c>
      <c r="F367" s="72">
        <v>127</v>
      </c>
      <c r="G367" s="72">
        <v>142</v>
      </c>
      <c r="H367" s="72">
        <v>6033</v>
      </c>
      <c r="I367" s="72">
        <v>2.6782447965804699</v>
      </c>
      <c r="J367" s="72">
        <v>1.9523653657315501</v>
      </c>
      <c r="K367" s="72">
        <v>6.46745095018965</v>
      </c>
      <c r="L367" s="72">
        <v>0.24452702312416899</v>
      </c>
      <c r="M367" s="72">
        <v>0.27340816758765402</v>
      </c>
      <c r="N367" s="72">
        <v>11.6159963032135</v>
      </c>
    </row>
    <row r="368" spans="1:14" x14ac:dyDescent="0.25">
      <c r="A368" t="s">
        <v>697</v>
      </c>
      <c r="B368" s="72">
        <v>931</v>
      </c>
      <c r="C368" s="72">
        <v>11</v>
      </c>
      <c r="D368" s="72">
        <v>3</v>
      </c>
      <c r="E368" s="72">
        <v>11</v>
      </c>
      <c r="F368" s="72">
        <v>38</v>
      </c>
      <c r="G368" s="72" t="s">
        <v>949</v>
      </c>
      <c r="H368" s="72">
        <v>63</v>
      </c>
      <c r="I368" s="72">
        <v>1.1815252416756099</v>
      </c>
      <c r="J368" s="72">
        <v>0.32223415682062301</v>
      </c>
      <c r="K368" s="72">
        <v>1.1815252416756099</v>
      </c>
      <c r="L368" s="72">
        <v>4.0816326530612201</v>
      </c>
      <c r="M368" s="72" t="s">
        <v>949</v>
      </c>
      <c r="N368" s="72">
        <v>6.7669172932330799</v>
      </c>
    </row>
    <row r="369" spans="1:14" x14ac:dyDescent="0.25">
      <c r="A369" t="s">
        <v>698</v>
      </c>
      <c r="B369" s="72">
        <v>210</v>
      </c>
      <c r="C369" s="72">
        <v>9</v>
      </c>
      <c r="D369" s="72">
        <v>4</v>
      </c>
      <c r="E369" s="72">
        <v>7</v>
      </c>
      <c r="F369" s="72" t="s">
        <v>949</v>
      </c>
      <c r="G369" s="72" t="s">
        <v>949</v>
      </c>
      <c r="H369" s="72">
        <v>20</v>
      </c>
      <c r="I369" s="72">
        <v>4.2857142857142803</v>
      </c>
      <c r="J369" s="72">
        <v>1.9047619047619</v>
      </c>
      <c r="K369" s="72">
        <v>3.3333333333333299</v>
      </c>
      <c r="L369" s="72" t="s">
        <v>949</v>
      </c>
      <c r="M369" s="72" t="s">
        <v>949</v>
      </c>
      <c r="N369" s="72">
        <v>9.5238095238095202</v>
      </c>
    </row>
    <row r="370" spans="1:14" x14ac:dyDescent="0.25">
      <c r="A370" t="s">
        <v>699</v>
      </c>
      <c r="B370" s="72">
        <v>942</v>
      </c>
      <c r="C370" s="72">
        <v>43</v>
      </c>
      <c r="D370" s="72">
        <v>11</v>
      </c>
      <c r="E370" s="72">
        <v>49</v>
      </c>
      <c r="F370" s="72">
        <v>3</v>
      </c>
      <c r="G370" s="72" t="s">
        <v>949</v>
      </c>
      <c r="H370" s="72">
        <v>106</v>
      </c>
      <c r="I370" s="72">
        <v>4.5647558386411804</v>
      </c>
      <c r="J370" s="72">
        <v>1.16772823779193</v>
      </c>
      <c r="K370" s="72">
        <v>5.2016985138004204</v>
      </c>
      <c r="L370" s="72">
        <v>0.31847133757961699</v>
      </c>
      <c r="M370" s="72" t="s">
        <v>949</v>
      </c>
      <c r="N370" s="72">
        <v>11.2526539278131</v>
      </c>
    </row>
    <row r="371" spans="1:14" x14ac:dyDescent="0.25">
      <c r="A371" t="s">
        <v>700</v>
      </c>
      <c r="B371" s="72">
        <v>3174</v>
      </c>
      <c r="C371" s="72">
        <v>110</v>
      </c>
      <c r="D371" s="72">
        <v>115</v>
      </c>
      <c r="E371" s="72">
        <v>350</v>
      </c>
      <c r="F371" s="72">
        <v>18</v>
      </c>
      <c r="G371" s="72" t="s">
        <v>949</v>
      </c>
      <c r="H371" s="72">
        <v>593</v>
      </c>
      <c r="I371" s="72">
        <v>3.4656584751102701</v>
      </c>
      <c r="J371" s="72">
        <v>3.6231884057971002</v>
      </c>
      <c r="K371" s="72">
        <v>11.0270951480781</v>
      </c>
      <c r="L371" s="72">
        <v>0.56710775047258899</v>
      </c>
      <c r="M371" s="72" t="s">
        <v>949</v>
      </c>
      <c r="N371" s="72">
        <v>18.683049779458099</v>
      </c>
    </row>
    <row r="372" spans="1:14" x14ac:dyDescent="0.25">
      <c r="A372" t="s">
        <v>701</v>
      </c>
      <c r="B372" s="72">
        <v>778</v>
      </c>
      <c r="C372" s="72">
        <v>31</v>
      </c>
      <c r="D372" s="72">
        <v>17</v>
      </c>
      <c r="E372" s="72">
        <v>33</v>
      </c>
      <c r="F372" s="72">
        <v>1</v>
      </c>
      <c r="G372" s="72" t="s">
        <v>949</v>
      </c>
      <c r="H372" s="72">
        <v>82</v>
      </c>
      <c r="I372" s="72">
        <v>3.98457583547557</v>
      </c>
      <c r="J372" s="72">
        <v>2.1850899742930499</v>
      </c>
      <c r="K372" s="72">
        <v>4.2416452442159303</v>
      </c>
      <c r="L372" s="72">
        <v>0.128534704370179</v>
      </c>
      <c r="M372" s="72" t="s">
        <v>949</v>
      </c>
      <c r="N372" s="72">
        <v>10.5398457583547</v>
      </c>
    </row>
    <row r="373" spans="1:14" x14ac:dyDescent="0.25">
      <c r="A373" t="s">
        <v>271</v>
      </c>
      <c r="B373" s="72">
        <v>103</v>
      </c>
      <c r="C373" s="72">
        <v>14</v>
      </c>
      <c r="D373" s="72">
        <v>6</v>
      </c>
      <c r="E373" s="72">
        <v>33</v>
      </c>
      <c r="F373" s="72">
        <v>7</v>
      </c>
      <c r="G373" s="72" t="s">
        <v>949</v>
      </c>
      <c r="H373" s="72">
        <v>60</v>
      </c>
      <c r="I373" s="72">
        <v>13.5922330097087</v>
      </c>
      <c r="J373" s="72">
        <v>5.8252427184466002</v>
      </c>
      <c r="K373" s="72">
        <v>32.038834951456302</v>
      </c>
      <c r="L373" s="72">
        <v>6.7961165048543597</v>
      </c>
      <c r="M373" s="72" t="s">
        <v>949</v>
      </c>
      <c r="N373" s="72">
        <v>58.252427184466001</v>
      </c>
    </row>
    <row r="374" spans="1:14" x14ac:dyDescent="0.25">
      <c r="A374" t="s">
        <v>702</v>
      </c>
      <c r="B374" s="72">
        <v>891</v>
      </c>
      <c r="C374" s="72">
        <v>24</v>
      </c>
      <c r="D374" s="72">
        <v>27</v>
      </c>
      <c r="E374" s="72">
        <v>32</v>
      </c>
      <c r="F374" s="72">
        <v>1</v>
      </c>
      <c r="G374" s="72" t="s">
        <v>949</v>
      </c>
      <c r="H374" s="72">
        <v>84</v>
      </c>
      <c r="I374" s="72">
        <v>2.6936026936026898</v>
      </c>
      <c r="J374" s="72">
        <v>3.0303030303030298</v>
      </c>
      <c r="K374" s="72">
        <v>3.59147025813692</v>
      </c>
      <c r="L374" s="72">
        <v>0.112233445566778</v>
      </c>
      <c r="M374" s="72" t="s">
        <v>949</v>
      </c>
      <c r="N374" s="72">
        <v>9.4276094276094202</v>
      </c>
    </row>
    <row r="375" spans="1:14" x14ac:dyDescent="0.25">
      <c r="A375" t="s">
        <v>703</v>
      </c>
      <c r="B375" s="72">
        <v>1883</v>
      </c>
      <c r="C375" s="72">
        <v>25</v>
      </c>
      <c r="D375" s="72">
        <v>5</v>
      </c>
      <c r="E375" s="72">
        <v>147</v>
      </c>
      <c r="F375" s="72" t="s">
        <v>949</v>
      </c>
      <c r="G375" s="72" t="s">
        <v>949</v>
      </c>
      <c r="H375" s="72">
        <v>177</v>
      </c>
      <c r="I375" s="72">
        <v>1.32766861391396</v>
      </c>
      <c r="J375" s="72">
        <v>0.26553372278279302</v>
      </c>
      <c r="K375" s="72">
        <v>7.80669144981412</v>
      </c>
      <c r="L375" s="72" t="s">
        <v>949</v>
      </c>
      <c r="M375" s="72" t="s">
        <v>949</v>
      </c>
      <c r="N375" s="72">
        <v>9.39989378651088</v>
      </c>
    </row>
    <row r="376" spans="1:14" x14ac:dyDescent="0.25">
      <c r="A376" t="s">
        <v>704</v>
      </c>
      <c r="B376" s="72">
        <v>2532</v>
      </c>
      <c r="C376" s="72">
        <v>54</v>
      </c>
      <c r="D376" s="72">
        <v>80</v>
      </c>
      <c r="E376" s="72">
        <v>218</v>
      </c>
      <c r="F376" s="72">
        <v>1</v>
      </c>
      <c r="G376" s="72" t="s">
        <v>949</v>
      </c>
      <c r="H376" s="72">
        <v>353</v>
      </c>
      <c r="I376" s="72">
        <v>2.1327014218009399</v>
      </c>
      <c r="J376" s="72">
        <v>3.1595576619273298</v>
      </c>
      <c r="K376" s="72">
        <v>8.6097946287519704</v>
      </c>
      <c r="L376" s="72">
        <v>3.94944707740916E-2</v>
      </c>
      <c r="M376" s="72" t="s">
        <v>949</v>
      </c>
      <c r="N376" s="72">
        <v>13.9415481832543</v>
      </c>
    </row>
    <row r="377" spans="1:14" x14ac:dyDescent="0.25">
      <c r="A377" t="s">
        <v>705</v>
      </c>
      <c r="B377" s="72">
        <v>2422</v>
      </c>
      <c r="C377" s="72">
        <v>57</v>
      </c>
      <c r="D377" s="72">
        <v>96</v>
      </c>
      <c r="E377" s="72">
        <v>216</v>
      </c>
      <c r="F377" s="72" t="s">
        <v>949</v>
      </c>
      <c r="G377" s="72" t="s">
        <v>949</v>
      </c>
      <c r="H377" s="72">
        <v>369</v>
      </c>
      <c r="I377" s="72">
        <v>2.3534269199009001</v>
      </c>
      <c r="J377" s="72">
        <v>3.9636663914120498</v>
      </c>
      <c r="K377" s="72">
        <v>8.9182493806771195</v>
      </c>
      <c r="L377" s="72" t="s">
        <v>949</v>
      </c>
      <c r="M377" s="72" t="s">
        <v>949</v>
      </c>
      <c r="N377" s="72">
        <v>15.235342691990001</v>
      </c>
    </row>
    <row r="378" spans="1:14" x14ac:dyDescent="0.25">
      <c r="A378" t="s">
        <v>706</v>
      </c>
      <c r="B378" s="72">
        <v>944</v>
      </c>
      <c r="C378" s="72">
        <v>30</v>
      </c>
      <c r="D378" s="72">
        <v>28</v>
      </c>
      <c r="E378" s="72">
        <v>57</v>
      </c>
      <c r="F378" s="72" t="s">
        <v>949</v>
      </c>
      <c r="G378" s="72" t="s">
        <v>949</v>
      </c>
      <c r="H378" s="72">
        <v>115</v>
      </c>
      <c r="I378" s="72">
        <v>3.1779661016949099</v>
      </c>
      <c r="J378" s="72">
        <v>2.9661016949152499</v>
      </c>
      <c r="K378" s="72">
        <v>6.0381355932203302</v>
      </c>
      <c r="L378" s="72" t="s">
        <v>949</v>
      </c>
      <c r="M378" s="72" t="s">
        <v>949</v>
      </c>
      <c r="N378" s="72">
        <v>12.1822033898305</v>
      </c>
    </row>
    <row r="379" spans="1:14" x14ac:dyDescent="0.25">
      <c r="A379" t="s">
        <v>707</v>
      </c>
      <c r="B379" s="72">
        <v>622</v>
      </c>
      <c r="C379" s="72">
        <v>36</v>
      </c>
      <c r="D379" s="72">
        <v>11</v>
      </c>
      <c r="E379" s="72">
        <v>25</v>
      </c>
      <c r="F379" s="72" t="s">
        <v>949</v>
      </c>
      <c r="G379" s="72" t="s">
        <v>949</v>
      </c>
      <c r="H379" s="72">
        <v>72</v>
      </c>
      <c r="I379" s="72">
        <v>5.7877813504823097</v>
      </c>
      <c r="J379" s="72">
        <v>1.7684887459806999</v>
      </c>
      <c r="K379" s="72">
        <v>4.0192926045016</v>
      </c>
      <c r="L379" s="72" t="s">
        <v>949</v>
      </c>
      <c r="M379" s="72" t="s">
        <v>949</v>
      </c>
      <c r="N379" s="72">
        <v>11.5755627009646</v>
      </c>
    </row>
    <row r="380" spans="1:14" x14ac:dyDescent="0.25">
      <c r="A380" t="s">
        <v>708</v>
      </c>
      <c r="B380" s="72">
        <v>4806</v>
      </c>
      <c r="C380" s="72">
        <v>48</v>
      </c>
      <c r="D380" s="72">
        <v>47</v>
      </c>
      <c r="E380" s="72">
        <v>322</v>
      </c>
      <c r="F380" s="72">
        <v>1</v>
      </c>
      <c r="G380" s="72" t="s">
        <v>949</v>
      </c>
      <c r="H380" s="72">
        <v>418</v>
      </c>
      <c r="I380" s="72">
        <v>0.99875156054931302</v>
      </c>
      <c r="J380" s="72">
        <v>0.97794423637120198</v>
      </c>
      <c r="K380" s="72">
        <v>6.69995838535164</v>
      </c>
      <c r="L380" s="72">
        <v>2.0807324178110601E-2</v>
      </c>
      <c r="M380" s="72" t="s">
        <v>949</v>
      </c>
      <c r="N380" s="72">
        <v>8.6974615064502707</v>
      </c>
    </row>
    <row r="381" spans="1:14" x14ac:dyDescent="0.25">
      <c r="A381" t="s">
        <v>709</v>
      </c>
      <c r="B381" s="72">
        <v>429</v>
      </c>
      <c r="C381" s="72">
        <v>11</v>
      </c>
      <c r="D381" s="72">
        <v>22</v>
      </c>
      <c r="E381" s="72">
        <v>16</v>
      </c>
      <c r="F381" s="72" t="s">
        <v>949</v>
      </c>
      <c r="G381" s="72" t="s">
        <v>949</v>
      </c>
      <c r="H381" s="72">
        <v>49</v>
      </c>
      <c r="I381" s="72">
        <v>2.5641025641025599</v>
      </c>
      <c r="J381" s="72">
        <v>5.1282051282051198</v>
      </c>
      <c r="K381" s="72">
        <v>3.7296037296037201</v>
      </c>
      <c r="L381" s="72" t="s">
        <v>949</v>
      </c>
      <c r="M381" s="72" t="s">
        <v>949</v>
      </c>
      <c r="N381" s="72">
        <v>11.4219114219114</v>
      </c>
    </row>
    <row r="382" spans="1:14" x14ac:dyDescent="0.25">
      <c r="A382" t="s">
        <v>710</v>
      </c>
      <c r="B382" s="72">
        <v>1152</v>
      </c>
      <c r="C382" s="72">
        <v>18</v>
      </c>
      <c r="D382" s="72">
        <v>2</v>
      </c>
      <c r="E382" s="72">
        <v>4</v>
      </c>
      <c r="F382" s="72" t="s">
        <v>949</v>
      </c>
      <c r="G382" s="72">
        <v>118</v>
      </c>
      <c r="H382" s="72">
        <v>142</v>
      </c>
      <c r="I382" s="72">
        <v>1.5625</v>
      </c>
      <c r="J382" s="72">
        <v>0.17361111111111099</v>
      </c>
      <c r="K382" s="72">
        <v>0.34722222222222199</v>
      </c>
      <c r="L382" s="72" t="s">
        <v>949</v>
      </c>
      <c r="M382" s="72">
        <v>10.2430555555555</v>
      </c>
      <c r="N382" s="72">
        <v>12.3263888888888</v>
      </c>
    </row>
    <row r="383" spans="1:14" x14ac:dyDescent="0.25">
      <c r="A383" t="s">
        <v>711</v>
      </c>
      <c r="B383" s="72">
        <v>1424</v>
      </c>
      <c r="C383" s="72">
        <v>47</v>
      </c>
      <c r="D383" s="72">
        <v>38</v>
      </c>
      <c r="E383" s="72">
        <v>66</v>
      </c>
      <c r="F383" s="72">
        <v>1</v>
      </c>
      <c r="G383" s="72" t="s">
        <v>949</v>
      </c>
      <c r="H383" s="72">
        <v>152</v>
      </c>
      <c r="I383" s="72">
        <v>3.3005617977527999</v>
      </c>
      <c r="J383" s="72">
        <v>2.6685393258426902</v>
      </c>
      <c r="K383" s="72">
        <v>4.6348314606741496</v>
      </c>
      <c r="L383" s="72">
        <v>7.02247191011236E-2</v>
      </c>
      <c r="M383" s="72" t="s">
        <v>949</v>
      </c>
      <c r="N383" s="72">
        <v>10.6741573033707</v>
      </c>
    </row>
    <row r="384" spans="1:14" x14ac:dyDescent="0.25">
      <c r="A384" t="s">
        <v>712</v>
      </c>
      <c r="B384" s="72">
        <v>1124</v>
      </c>
      <c r="C384" s="72">
        <v>58</v>
      </c>
      <c r="D384" s="72">
        <v>14</v>
      </c>
      <c r="E384" s="72">
        <v>65</v>
      </c>
      <c r="F384" s="72">
        <v>5</v>
      </c>
      <c r="G384" s="72" t="s">
        <v>949</v>
      </c>
      <c r="H384" s="72">
        <v>142</v>
      </c>
      <c r="I384" s="72">
        <v>5.16014234875444</v>
      </c>
      <c r="J384" s="72">
        <v>1.24555160142348</v>
      </c>
      <c r="K384" s="72">
        <v>5.7829181494661901</v>
      </c>
      <c r="L384" s="72">
        <v>0.44483985765124501</v>
      </c>
      <c r="M384" s="72" t="s">
        <v>949</v>
      </c>
      <c r="N384" s="72">
        <v>12.6334519572953</v>
      </c>
    </row>
    <row r="385" spans="1:14" x14ac:dyDescent="0.25">
      <c r="A385" t="s">
        <v>713</v>
      </c>
      <c r="B385" s="72">
        <v>932</v>
      </c>
      <c r="C385" s="72">
        <v>27</v>
      </c>
      <c r="D385" s="72">
        <v>19</v>
      </c>
      <c r="E385" s="72">
        <v>27</v>
      </c>
      <c r="F385" s="72">
        <v>1</v>
      </c>
      <c r="G385" s="72" t="s">
        <v>949</v>
      </c>
      <c r="H385" s="72">
        <v>74</v>
      </c>
      <c r="I385" s="72">
        <v>2.8969957081544999</v>
      </c>
      <c r="J385" s="72">
        <v>2.0386266094420602</v>
      </c>
      <c r="K385" s="72">
        <v>2.8969957081544999</v>
      </c>
      <c r="L385" s="72">
        <v>0.10729613733905501</v>
      </c>
      <c r="M385" s="72" t="s">
        <v>949</v>
      </c>
      <c r="N385" s="72">
        <v>7.93991416309012</v>
      </c>
    </row>
    <row r="386" spans="1:14" x14ac:dyDescent="0.25">
      <c r="A386" t="s">
        <v>714</v>
      </c>
      <c r="B386" s="72">
        <v>993</v>
      </c>
      <c r="C386" s="72">
        <v>11</v>
      </c>
      <c r="D386" s="72">
        <v>10</v>
      </c>
      <c r="E386" s="72">
        <v>56</v>
      </c>
      <c r="F386" s="72" t="s">
        <v>949</v>
      </c>
      <c r="G386" s="72" t="s">
        <v>949</v>
      </c>
      <c r="H386" s="72">
        <v>77</v>
      </c>
      <c r="I386" s="72">
        <v>1.10775427995971</v>
      </c>
      <c r="J386" s="72">
        <v>1.0070493454179199</v>
      </c>
      <c r="K386" s="72">
        <v>5.6394763343403804</v>
      </c>
      <c r="L386" s="72" t="s">
        <v>949</v>
      </c>
      <c r="M386" s="72" t="s">
        <v>949</v>
      </c>
      <c r="N386" s="72">
        <v>7.7542799597180201</v>
      </c>
    </row>
    <row r="387" spans="1:14" x14ac:dyDescent="0.25">
      <c r="A387" t="s">
        <v>715</v>
      </c>
      <c r="B387" s="72">
        <v>856</v>
      </c>
      <c r="C387" s="72">
        <v>30</v>
      </c>
      <c r="D387" s="72">
        <v>18</v>
      </c>
      <c r="E387" s="72">
        <v>36</v>
      </c>
      <c r="F387" s="72" t="s">
        <v>949</v>
      </c>
      <c r="G387" s="72" t="s">
        <v>949</v>
      </c>
      <c r="H387" s="72">
        <v>84</v>
      </c>
      <c r="I387" s="72">
        <v>3.5046728971962602</v>
      </c>
      <c r="J387" s="72">
        <v>2.1028037383177498</v>
      </c>
      <c r="K387" s="72">
        <v>4.2056074766355103</v>
      </c>
      <c r="L387" s="72" t="s">
        <v>949</v>
      </c>
      <c r="M387" s="72" t="s">
        <v>949</v>
      </c>
      <c r="N387" s="72">
        <v>9.8130841121495305</v>
      </c>
    </row>
    <row r="388" spans="1:14" x14ac:dyDescent="0.25">
      <c r="A388" t="s">
        <v>716</v>
      </c>
      <c r="B388" s="72">
        <v>1523</v>
      </c>
      <c r="C388" s="72">
        <v>30</v>
      </c>
      <c r="D388" s="72">
        <v>49</v>
      </c>
      <c r="E388" s="72">
        <v>66</v>
      </c>
      <c r="F388" s="72">
        <v>2</v>
      </c>
      <c r="G388" s="72" t="s">
        <v>949</v>
      </c>
      <c r="H388" s="72">
        <v>147</v>
      </c>
      <c r="I388" s="72">
        <v>1.96979645436638</v>
      </c>
      <c r="J388" s="72">
        <v>3.21733420879842</v>
      </c>
      <c r="K388" s="72">
        <v>4.3335521996060402</v>
      </c>
      <c r="L388" s="72">
        <v>0.13131976362442499</v>
      </c>
      <c r="M388" s="72" t="s">
        <v>949</v>
      </c>
      <c r="N388" s="72">
        <v>9.6520026263952694</v>
      </c>
    </row>
    <row r="389" spans="1:14" x14ac:dyDescent="0.25">
      <c r="A389" t="s">
        <v>717</v>
      </c>
      <c r="B389" s="72">
        <v>3424</v>
      </c>
      <c r="C389" s="72">
        <v>15</v>
      </c>
      <c r="D389" s="72">
        <v>13</v>
      </c>
      <c r="E389" s="72">
        <v>321</v>
      </c>
      <c r="F389" s="72" t="s">
        <v>949</v>
      </c>
      <c r="G389" s="72" t="s">
        <v>949</v>
      </c>
      <c r="H389" s="72">
        <v>349</v>
      </c>
      <c r="I389" s="72">
        <v>0.43808411214953202</v>
      </c>
      <c r="J389" s="72">
        <v>0.37967289719626102</v>
      </c>
      <c r="K389" s="72">
        <v>9.375</v>
      </c>
      <c r="L389" s="72" t="s">
        <v>949</v>
      </c>
      <c r="M389" s="72" t="s">
        <v>949</v>
      </c>
      <c r="N389" s="72">
        <v>10.1927570093457</v>
      </c>
    </row>
    <row r="390" spans="1:14" x14ac:dyDescent="0.25">
      <c r="A390" t="s">
        <v>718</v>
      </c>
      <c r="B390" s="72">
        <v>6591</v>
      </c>
      <c r="C390" s="72">
        <v>206</v>
      </c>
      <c r="D390" s="72">
        <v>141</v>
      </c>
      <c r="E390" s="72">
        <v>271</v>
      </c>
      <c r="F390" s="72" t="s">
        <v>949</v>
      </c>
      <c r="G390" s="72" t="s">
        <v>949</v>
      </c>
      <c r="H390" s="72">
        <v>618</v>
      </c>
      <c r="I390" s="72">
        <v>3.1254741313912899</v>
      </c>
      <c r="J390" s="72">
        <v>2.1392808375056802</v>
      </c>
      <c r="K390" s="72">
        <v>4.1116674252768899</v>
      </c>
      <c r="L390" s="72" t="s">
        <v>949</v>
      </c>
      <c r="M390" s="72" t="s">
        <v>949</v>
      </c>
      <c r="N390" s="72">
        <v>9.3764223941738702</v>
      </c>
    </row>
    <row r="391" spans="1:14" x14ac:dyDescent="0.25">
      <c r="A391" t="s">
        <v>719</v>
      </c>
      <c r="B391" s="72">
        <v>1927</v>
      </c>
      <c r="C391" s="72">
        <v>48</v>
      </c>
      <c r="D391" s="72">
        <v>75</v>
      </c>
      <c r="E391" s="72">
        <v>96</v>
      </c>
      <c r="F391" s="72">
        <v>13</v>
      </c>
      <c r="G391" s="72" t="s">
        <v>949</v>
      </c>
      <c r="H391" s="72">
        <v>232</v>
      </c>
      <c r="I391" s="72">
        <v>2.4909185262065301</v>
      </c>
      <c r="J391" s="72">
        <v>3.89206019719771</v>
      </c>
      <c r="K391" s="72">
        <v>4.98183705241307</v>
      </c>
      <c r="L391" s="72">
        <v>0.67462376751427</v>
      </c>
      <c r="M391" s="72" t="s">
        <v>949</v>
      </c>
      <c r="N391" s="72">
        <v>12.0394395433316</v>
      </c>
    </row>
    <row r="392" spans="1:14" x14ac:dyDescent="0.25">
      <c r="A392" t="s">
        <v>720</v>
      </c>
      <c r="B392" s="72">
        <v>671</v>
      </c>
      <c r="C392" s="72">
        <v>37</v>
      </c>
      <c r="D392" s="72">
        <v>23</v>
      </c>
      <c r="E392" s="72">
        <v>31</v>
      </c>
      <c r="F392" s="72" t="s">
        <v>949</v>
      </c>
      <c r="G392" s="72" t="s">
        <v>949</v>
      </c>
      <c r="H392" s="72">
        <v>91</v>
      </c>
      <c r="I392" s="72">
        <v>5.5141579731743597</v>
      </c>
      <c r="J392" s="72">
        <v>3.42771982116244</v>
      </c>
      <c r="K392" s="72">
        <v>4.6199701937406799</v>
      </c>
      <c r="L392" s="72" t="s">
        <v>949</v>
      </c>
      <c r="M392" s="72" t="s">
        <v>949</v>
      </c>
      <c r="N392" s="72">
        <v>13.5618479880774</v>
      </c>
    </row>
    <row r="393" spans="1:14" x14ac:dyDescent="0.25">
      <c r="A393" t="s">
        <v>721</v>
      </c>
      <c r="B393" s="72">
        <v>1066</v>
      </c>
      <c r="C393" s="72">
        <v>13</v>
      </c>
      <c r="D393" s="72">
        <v>8</v>
      </c>
      <c r="E393" s="72">
        <v>78</v>
      </c>
      <c r="F393" s="72" t="s">
        <v>949</v>
      </c>
      <c r="G393" s="72" t="s">
        <v>949</v>
      </c>
      <c r="H393" s="72">
        <v>99</v>
      </c>
      <c r="I393" s="72">
        <v>1.2195121951219501</v>
      </c>
      <c r="J393" s="72">
        <v>0.75046904315196905</v>
      </c>
      <c r="K393" s="72">
        <v>7.3170731707316996</v>
      </c>
      <c r="L393" s="72" t="s">
        <v>949</v>
      </c>
      <c r="M393" s="72" t="s">
        <v>949</v>
      </c>
      <c r="N393" s="72">
        <v>9.28705440900562</v>
      </c>
    </row>
    <row r="394" spans="1:14" x14ac:dyDescent="0.25">
      <c r="A394" t="s">
        <v>722</v>
      </c>
      <c r="B394" s="72">
        <v>814</v>
      </c>
      <c r="C394" s="72">
        <v>17</v>
      </c>
      <c r="D394" s="72">
        <v>28</v>
      </c>
      <c r="E394" s="72">
        <v>52</v>
      </c>
      <c r="F394" s="72" t="s">
        <v>949</v>
      </c>
      <c r="G394" s="72" t="s">
        <v>949</v>
      </c>
      <c r="H394" s="72">
        <v>97</v>
      </c>
      <c r="I394" s="72">
        <v>2.0884520884520801</v>
      </c>
      <c r="J394" s="72">
        <v>3.4398034398034398</v>
      </c>
      <c r="K394" s="72">
        <v>6.3882063882063802</v>
      </c>
      <c r="L394" s="72" t="s">
        <v>949</v>
      </c>
      <c r="M394" s="72" t="s">
        <v>949</v>
      </c>
      <c r="N394" s="72">
        <v>11.9164619164619</v>
      </c>
    </row>
    <row r="395" spans="1:14" x14ac:dyDescent="0.25">
      <c r="A395" t="s">
        <v>723</v>
      </c>
      <c r="B395" s="72">
        <v>205</v>
      </c>
      <c r="C395" s="72">
        <v>6</v>
      </c>
      <c r="D395" s="72">
        <v>4</v>
      </c>
      <c r="E395" s="72">
        <v>7</v>
      </c>
      <c r="F395" s="72">
        <v>1</v>
      </c>
      <c r="G395" s="72" t="s">
        <v>949</v>
      </c>
      <c r="H395" s="72">
        <v>18</v>
      </c>
      <c r="I395" s="72">
        <v>2.9268292682926802</v>
      </c>
      <c r="J395" s="72">
        <v>1.9512195121951199</v>
      </c>
      <c r="K395" s="72">
        <v>3.4146341463414598</v>
      </c>
      <c r="L395" s="72">
        <v>0.48780487804877998</v>
      </c>
      <c r="M395" s="72" t="s">
        <v>949</v>
      </c>
      <c r="N395" s="72">
        <v>8.7804878048780495</v>
      </c>
    </row>
    <row r="396" spans="1:14" x14ac:dyDescent="0.25">
      <c r="A396" t="s">
        <v>724</v>
      </c>
      <c r="B396" s="72">
        <v>1098</v>
      </c>
      <c r="C396" s="72">
        <v>56</v>
      </c>
      <c r="D396" s="72">
        <v>16</v>
      </c>
      <c r="E396" s="72">
        <v>74</v>
      </c>
      <c r="F396" s="72">
        <v>1</v>
      </c>
      <c r="G396" s="72">
        <v>1</v>
      </c>
      <c r="H396" s="72">
        <v>148</v>
      </c>
      <c r="I396" s="72">
        <v>5.1001821493624702</v>
      </c>
      <c r="J396" s="72">
        <v>1.4571948998178501</v>
      </c>
      <c r="K396" s="72">
        <v>6.7395264116575504</v>
      </c>
      <c r="L396" s="72">
        <v>9.1074681238615604E-2</v>
      </c>
      <c r="M396" s="72">
        <v>9.1074681238615604E-2</v>
      </c>
      <c r="N396" s="72">
        <v>13.479052823315101</v>
      </c>
    </row>
    <row r="397" spans="1:14" x14ac:dyDescent="0.25">
      <c r="A397" t="s">
        <v>725</v>
      </c>
      <c r="B397" s="72">
        <v>3377</v>
      </c>
      <c r="C397" s="72">
        <v>110</v>
      </c>
      <c r="D397" s="72">
        <v>109</v>
      </c>
      <c r="E397" s="72">
        <v>311</v>
      </c>
      <c r="F397" s="72">
        <v>8</v>
      </c>
      <c r="G397" s="72" t="s">
        <v>949</v>
      </c>
      <c r="H397" s="72">
        <v>538</v>
      </c>
      <c r="I397" s="72">
        <v>3.25732899022801</v>
      </c>
      <c r="J397" s="72">
        <v>3.2277169084986599</v>
      </c>
      <c r="K397" s="72">
        <v>9.2093574178264692</v>
      </c>
      <c r="L397" s="72">
        <v>0.23689665383476399</v>
      </c>
      <c r="M397" s="72" t="s">
        <v>949</v>
      </c>
      <c r="N397" s="72">
        <v>15.931299970387901</v>
      </c>
    </row>
    <row r="398" spans="1:14" x14ac:dyDescent="0.25">
      <c r="A398" t="s">
        <v>726</v>
      </c>
      <c r="B398" s="72">
        <v>177</v>
      </c>
      <c r="C398" s="72">
        <v>5</v>
      </c>
      <c r="D398" s="72">
        <v>4</v>
      </c>
      <c r="E398" s="72">
        <v>9</v>
      </c>
      <c r="F398" s="72" t="s">
        <v>949</v>
      </c>
      <c r="G398" s="72" t="s">
        <v>949</v>
      </c>
      <c r="H398" s="72">
        <v>18</v>
      </c>
      <c r="I398" s="72">
        <v>2.82485875706214</v>
      </c>
      <c r="J398" s="72">
        <v>2.25988700564971</v>
      </c>
      <c r="K398" s="72">
        <v>5.0847457627118597</v>
      </c>
      <c r="L398" s="72" t="s">
        <v>949</v>
      </c>
      <c r="M398" s="72" t="s">
        <v>949</v>
      </c>
      <c r="N398" s="72">
        <v>10.1694915254237</v>
      </c>
    </row>
    <row r="399" spans="1:14" x14ac:dyDescent="0.25">
      <c r="A399" t="s">
        <v>727</v>
      </c>
      <c r="B399" s="72">
        <v>1149</v>
      </c>
      <c r="C399" s="72">
        <v>23</v>
      </c>
      <c r="D399" s="72">
        <v>37</v>
      </c>
      <c r="E399" s="72">
        <v>64</v>
      </c>
      <c r="F399" s="72" t="s">
        <v>949</v>
      </c>
      <c r="G399" s="72" t="s">
        <v>949</v>
      </c>
      <c r="H399" s="72">
        <v>124</v>
      </c>
      <c r="I399" s="72">
        <v>2.0017406440382901</v>
      </c>
      <c r="J399" s="72">
        <v>3.2201914708442101</v>
      </c>
      <c r="K399" s="72">
        <v>5.57006092254134</v>
      </c>
      <c r="L399" s="72" t="s">
        <v>949</v>
      </c>
      <c r="M399" s="72" t="s">
        <v>949</v>
      </c>
      <c r="N399" s="72">
        <v>10.791993037423801</v>
      </c>
    </row>
    <row r="400" spans="1:14" x14ac:dyDescent="0.25">
      <c r="A400" t="s">
        <v>728</v>
      </c>
      <c r="B400" s="72">
        <v>1680</v>
      </c>
      <c r="C400" s="72">
        <v>78</v>
      </c>
      <c r="D400" s="72">
        <v>43</v>
      </c>
      <c r="E400" s="72">
        <v>81</v>
      </c>
      <c r="F400" s="72" t="s">
        <v>949</v>
      </c>
      <c r="G400" s="72" t="s">
        <v>949</v>
      </c>
      <c r="H400" s="72">
        <v>202</v>
      </c>
      <c r="I400" s="72">
        <v>4.6428571428571397</v>
      </c>
      <c r="J400" s="72">
        <v>2.5595238095238</v>
      </c>
      <c r="K400" s="72">
        <v>4.8214285714285703</v>
      </c>
      <c r="L400" s="72" t="s">
        <v>949</v>
      </c>
      <c r="M400" s="72" t="s">
        <v>949</v>
      </c>
      <c r="N400" s="72">
        <v>12.023809523809501</v>
      </c>
    </row>
    <row r="401" spans="1:14" x14ac:dyDescent="0.25">
      <c r="A401" t="s">
        <v>286</v>
      </c>
      <c r="B401" s="72">
        <v>50559</v>
      </c>
      <c r="C401" s="72">
        <v>1316</v>
      </c>
      <c r="D401" s="72">
        <v>1107</v>
      </c>
      <c r="E401" s="72">
        <v>3132</v>
      </c>
      <c r="F401" s="72">
        <v>44</v>
      </c>
      <c r="G401" s="72">
        <v>122</v>
      </c>
      <c r="H401" s="72">
        <v>5721</v>
      </c>
      <c r="I401" s="72">
        <v>2.6028995826657901</v>
      </c>
      <c r="J401" s="72">
        <v>2.1895211535038199</v>
      </c>
      <c r="K401" s="72">
        <v>6.1947427757669198</v>
      </c>
      <c r="L401" s="72">
        <v>8.7027037718309302E-2</v>
      </c>
      <c r="M401" s="72">
        <v>0.24130224094622099</v>
      </c>
      <c r="N401" s="72">
        <v>11.315492790601001</v>
      </c>
    </row>
    <row r="402" spans="1:14" x14ac:dyDescent="0.25">
      <c r="A402" t="s">
        <v>729</v>
      </c>
      <c r="B402" s="72">
        <v>901</v>
      </c>
      <c r="C402" s="72">
        <v>7</v>
      </c>
      <c r="D402" s="72">
        <v>1</v>
      </c>
      <c r="E402" s="72">
        <v>1</v>
      </c>
      <c r="F402" s="72" t="s">
        <v>949</v>
      </c>
      <c r="G402" s="72" t="s">
        <v>949</v>
      </c>
      <c r="H402" s="72">
        <v>9</v>
      </c>
      <c r="I402" s="72">
        <v>0.77691453940066602</v>
      </c>
      <c r="J402" s="72">
        <v>0.110987791342952</v>
      </c>
      <c r="K402" s="72">
        <v>0.110987791342952</v>
      </c>
      <c r="L402" s="72" t="s">
        <v>949</v>
      </c>
      <c r="M402" s="72" t="s">
        <v>949</v>
      </c>
      <c r="N402" s="72">
        <v>0.99889012208657002</v>
      </c>
    </row>
    <row r="403" spans="1:14" x14ac:dyDescent="0.25">
      <c r="A403" t="s">
        <v>730</v>
      </c>
      <c r="B403" s="72">
        <v>207</v>
      </c>
      <c r="C403" s="72">
        <v>2</v>
      </c>
      <c r="D403" s="72">
        <v>1</v>
      </c>
      <c r="E403" s="72">
        <v>16</v>
      </c>
      <c r="F403" s="72" t="s">
        <v>949</v>
      </c>
      <c r="G403" s="72" t="s">
        <v>949</v>
      </c>
      <c r="H403" s="72">
        <v>19</v>
      </c>
      <c r="I403" s="72">
        <v>0.96618357487922701</v>
      </c>
      <c r="J403" s="72">
        <v>0.48309178743961301</v>
      </c>
      <c r="K403" s="72">
        <v>7.7294685990338099</v>
      </c>
      <c r="L403" s="72" t="s">
        <v>949</v>
      </c>
      <c r="M403" s="72" t="s">
        <v>949</v>
      </c>
      <c r="N403" s="72">
        <v>9.1787439613526498</v>
      </c>
    </row>
    <row r="404" spans="1:14" x14ac:dyDescent="0.25">
      <c r="A404" t="s">
        <v>731</v>
      </c>
      <c r="B404" s="72">
        <v>885</v>
      </c>
      <c r="C404" s="72">
        <v>47</v>
      </c>
      <c r="D404" s="72">
        <v>19</v>
      </c>
      <c r="E404" s="72">
        <v>45</v>
      </c>
      <c r="F404" s="72">
        <v>1</v>
      </c>
      <c r="G404" s="72" t="s">
        <v>949</v>
      </c>
      <c r="H404" s="72">
        <v>112</v>
      </c>
      <c r="I404" s="72">
        <v>5.3107344632768303</v>
      </c>
      <c r="J404" s="72">
        <v>2.1468926553672301</v>
      </c>
      <c r="K404" s="72">
        <v>5.0847457627118597</v>
      </c>
      <c r="L404" s="72">
        <v>0.112994350282485</v>
      </c>
      <c r="M404" s="72" t="s">
        <v>949</v>
      </c>
      <c r="N404" s="72">
        <v>12.655367231638399</v>
      </c>
    </row>
    <row r="405" spans="1:14" x14ac:dyDescent="0.25">
      <c r="A405" t="s">
        <v>732</v>
      </c>
      <c r="B405" s="72">
        <v>3094</v>
      </c>
      <c r="C405" s="72">
        <v>104</v>
      </c>
      <c r="D405" s="72">
        <v>90</v>
      </c>
      <c r="E405" s="72">
        <v>267</v>
      </c>
      <c r="F405" s="72">
        <v>8</v>
      </c>
      <c r="G405" s="72">
        <v>1</v>
      </c>
      <c r="H405" s="72">
        <v>470</v>
      </c>
      <c r="I405" s="72">
        <v>3.3613445378151199</v>
      </c>
      <c r="J405" s="72">
        <v>2.9088558500323201</v>
      </c>
      <c r="K405" s="72">
        <v>8.6296056884292103</v>
      </c>
      <c r="L405" s="72">
        <v>0.25856496444731702</v>
      </c>
      <c r="M405" s="72">
        <v>3.23206205559146E-2</v>
      </c>
      <c r="N405" s="72">
        <v>15.1906916612798</v>
      </c>
    </row>
    <row r="406" spans="1:14" x14ac:dyDescent="0.25">
      <c r="A406" t="s">
        <v>733</v>
      </c>
      <c r="B406" s="72">
        <v>754</v>
      </c>
      <c r="C406" s="72">
        <v>15</v>
      </c>
      <c r="D406" s="72">
        <v>23</v>
      </c>
      <c r="E406" s="72">
        <v>35</v>
      </c>
      <c r="F406" s="72" t="s">
        <v>949</v>
      </c>
      <c r="G406" s="72" t="s">
        <v>949</v>
      </c>
      <c r="H406" s="72">
        <v>73</v>
      </c>
      <c r="I406" s="72">
        <v>1.9893899204244001</v>
      </c>
      <c r="J406" s="72">
        <v>3.0503978779840799</v>
      </c>
      <c r="K406" s="72">
        <v>4.6419098143235997</v>
      </c>
      <c r="L406" s="72" t="s">
        <v>949</v>
      </c>
      <c r="M406" s="72" t="s">
        <v>949</v>
      </c>
      <c r="N406" s="72">
        <v>9.6816976127320906</v>
      </c>
    </row>
    <row r="407" spans="1:14" x14ac:dyDescent="0.25">
      <c r="A407" t="s">
        <v>287</v>
      </c>
      <c r="B407" s="72">
        <v>120</v>
      </c>
      <c r="C407" s="72">
        <v>13</v>
      </c>
      <c r="D407" s="72">
        <v>7</v>
      </c>
      <c r="E407" s="72">
        <v>13</v>
      </c>
      <c r="F407" s="72" t="s">
        <v>949</v>
      </c>
      <c r="G407" s="72">
        <v>1</v>
      </c>
      <c r="H407" s="72">
        <v>34</v>
      </c>
      <c r="I407" s="72">
        <v>10.8333333333333</v>
      </c>
      <c r="J407" s="72">
        <v>5.8333333333333304</v>
      </c>
      <c r="K407" s="72">
        <v>10.8333333333333</v>
      </c>
      <c r="L407" s="72" t="s">
        <v>949</v>
      </c>
      <c r="M407" s="72">
        <v>0.83333333333333304</v>
      </c>
      <c r="N407" s="72">
        <v>28.3333333333333</v>
      </c>
    </row>
    <row r="408" spans="1:14" x14ac:dyDescent="0.25">
      <c r="A408" t="s">
        <v>734</v>
      </c>
      <c r="B408" s="72">
        <v>877</v>
      </c>
      <c r="C408" s="72">
        <v>35</v>
      </c>
      <c r="D408" s="72">
        <v>26</v>
      </c>
      <c r="E408" s="72">
        <v>47</v>
      </c>
      <c r="F408" s="72">
        <v>1</v>
      </c>
      <c r="G408" s="72">
        <v>1</v>
      </c>
      <c r="H408" s="72">
        <v>110</v>
      </c>
      <c r="I408" s="72">
        <v>3.9908779931584899</v>
      </c>
      <c r="J408" s="72">
        <v>2.9646522234891601</v>
      </c>
      <c r="K408" s="72">
        <v>5.3591790193842597</v>
      </c>
      <c r="L408" s="72">
        <v>0.114025085518814</v>
      </c>
      <c r="M408" s="72">
        <v>0.114025085518814</v>
      </c>
      <c r="N408" s="72">
        <v>12.5427594070695</v>
      </c>
    </row>
    <row r="409" spans="1:14" x14ac:dyDescent="0.25">
      <c r="A409" t="s">
        <v>735</v>
      </c>
      <c r="B409" s="72">
        <v>1783</v>
      </c>
      <c r="C409" s="72">
        <v>22</v>
      </c>
      <c r="D409" s="72">
        <v>5</v>
      </c>
      <c r="E409" s="72">
        <v>139</v>
      </c>
      <c r="F409" s="72" t="s">
        <v>949</v>
      </c>
      <c r="G409" s="72" t="s">
        <v>949</v>
      </c>
      <c r="H409" s="72">
        <v>166</v>
      </c>
      <c r="I409" s="72">
        <v>1.2338754907459299</v>
      </c>
      <c r="J409" s="72">
        <v>0.28042624789680298</v>
      </c>
      <c r="K409" s="72">
        <v>7.79584969153112</v>
      </c>
      <c r="L409" s="72" t="s">
        <v>949</v>
      </c>
      <c r="M409" s="72" t="s">
        <v>949</v>
      </c>
      <c r="N409" s="72">
        <v>9.3101514301738604</v>
      </c>
    </row>
    <row r="410" spans="1:14" x14ac:dyDescent="0.25">
      <c r="A410" t="s">
        <v>736</v>
      </c>
      <c r="B410" s="72">
        <v>2290</v>
      </c>
      <c r="C410" s="72">
        <v>37</v>
      </c>
      <c r="D410" s="72">
        <v>65</v>
      </c>
      <c r="E410" s="72">
        <v>166</v>
      </c>
      <c r="F410" s="72" t="s">
        <v>949</v>
      </c>
      <c r="G410" s="72" t="s">
        <v>949</v>
      </c>
      <c r="H410" s="72">
        <v>268</v>
      </c>
      <c r="I410" s="72">
        <v>1.6157205240174599</v>
      </c>
      <c r="J410" s="72">
        <v>2.8384279475982499</v>
      </c>
      <c r="K410" s="72">
        <v>7.2489082969432301</v>
      </c>
      <c r="L410" s="72" t="s">
        <v>949</v>
      </c>
      <c r="M410" s="72" t="s">
        <v>949</v>
      </c>
      <c r="N410" s="72">
        <v>11.7030567685589</v>
      </c>
    </row>
    <row r="411" spans="1:14" x14ac:dyDescent="0.25">
      <c r="A411" t="s">
        <v>737</v>
      </c>
      <c r="B411" s="72">
        <v>2220</v>
      </c>
      <c r="C411" s="72">
        <v>36</v>
      </c>
      <c r="D411" s="72">
        <v>83</v>
      </c>
      <c r="E411" s="72">
        <v>200</v>
      </c>
      <c r="F411" s="72" t="s">
        <v>949</v>
      </c>
      <c r="G411" s="72" t="s">
        <v>949</v>
      </c>
      <c r="H411" s="72">
        <v>319</v>
      </c>
      <c r="I411" s="72">
        <v>1.6216216216216199</v>
      </c>
      <c r="J411" s="72">
        <v>3.7387387387387299</v>
      </c>
      <c r="K411" s="72">
        <v>9.0090090090090094</v>
      </c>
      <c r="L411" s="72" t="s">
        <v>949</v>
      </c>
      <c r="M411" s="72" t="s">
        <v>949</v>
      </c>
      <c r="N411" s="72">
        <v>14.3693693693693</v>
      </c>
    </row>
    <row r="412" spans="1:14" x14ac:dyDescent="0.25">
      <c r="A412" t="s">
        <v>738</v>
      </c>
      <c r="B412" s="72">
        <v>934</v>
      </c>
      <c r="C412" s="72">
        <v>15</v>
      </c>
      <c r="D412" s="72">
        <v>32</v>
      </c>
      <c r="E412" s="72">
        <v>65</v>
      </c>
      <c r="F412" s="72" t="s">
        <v>949</v>
      </c>
      <c r="G412" s="72" t="s">
        <v>949</v>
      </c>
      <c r="H412" s="72">
        <v>112</v>
      </c>
      <c r="I412" s="72">
        <v>1.6059957173447501</v>
      </c>
      <c r="J412" s="72">
        <v>3.4261241970021401</v>
      </c>
      <c r="K412" s="72">
        <v>6.9593147751605997</v>
      </c>
      <c r="L412" s="72" t="s">
        <v>949</v>
      </c>
      <c r="M412" s="72" t="s">
        <v>949</v>
      </c>
      <c r="N412" s="72">
        <v>11.9914346895074</v>
      </c>
    </row>
    <row r="413" spans="1:14" x14ac:dyDescent="0.25">
      <c r="A413" t="s">
        <v>739</v>
      </c>
      <c r="B413" s="72">
        <v>598</v>
      </c>
      <c r="C413" s="72">
        <v>14</v>
      </c>
      <c r="D413" s="72">
        <v>13</v>
      </c>
      <c r="E413" s="72">
        <v>17</v>
      </c>
      <c r="F413" s="72" t="s">
        <v>949</v>
      </c>
      <c r="G413" s="72" t="s">
        <v>949</v>
      </c>
      <c r="H413" s="72">
        <v>44</v>
      </c>
      <c r="I413" s="72">
        <v>2.3411371237458098</v>
      </c>
      <c r="J413" s="72">
        <v>2.1739130434782599</v>
      </c>
      <c r="K413" s="72">
        <v>2.84280936454849</v>
      </c>
      <c r="L413" s="72" t="s">
        <v>949</v>
      </c>
      <c r="M413" s="72" t="s">
        <v>949</v>
      </c>
      <c r="N413" s="72">
        <v>7.3578595317725703</v>
      </c>
    </row>
    <row r="414" spans="1:14" x14ac:dyDescent="0.25">
      <c r="A414" t="s">
        <v>740</v>
      </c>
      <c r="B414" s="72">
        <v>4532</v>
      </c>
      <c r="C414" s="72">
        <v>40</v>
      </c>
      <c r="D414" s="72">
        <v>35</v>
      </c>
      <c r="E414" s="72">
        <v>282</v>
      </c>
      <c r="F414" s="72">
        <v>3</v>
      </c>
      <c r="G414" s="72" t="s">
        <v>949</v>
      </c>
      <c r="H414" s="72">
        <v>360</v>
      </c>
      <c r="I414" s="72">
        <v>0.88261253309796905</v>
      </c>
      <c r="J414" s="72">
        <v>0.77228596646072301</v>
      </c>
      <c r="K414" s="72">
        <v>6.22241835834068</v>
      </c>
      <c r="L414" s="72">
        <v>6.6195939982347698E-2</v>
      </c>
      <c r="M414" s="72" t="s">
        <v>949</v>
      </c>
      <c r="N414" s="72">
        <v>7.9435127978817297</v>
      </c>
    </row>
    <row r="415" spans="1:14" x14ac:dyDescent="0.25">
      <c r="A415" t="s">
        <v>741</v>
      </c>
      <c r="B415" s="72">
        <v>427</v>
      </c>
      <c r="C415" s="72">
        <v>11</v>
      </c>
      <c r="D415" s="72">
        <v>6</v>
      </c>
      <c r="E415" s="72">
        <v>14</v>
      </c>
      <c r="F415" s="72" t="s">
        <v>949</v>
      </c>
      <c r="G415" s="72" t="s">
        <v>949</v>
      </c>
      <c r="H415" s="72">
        <v>31</v>
      </c>
      <c r="I415" s="72">
        <v>2.5761124121779799</v>
      </c>
      <c r="J415" s="72">
        <v>1.40515222482435</v>
      </c>
      <c r="K415" s="72">
        <v>3.27868852459016</v>
      </c>
      <c r="L415" s="72" t="s">
        <v>949</v>
      </c>
      <c r="M415" s="72" t="s">
        <v>949</v>
      </c>
      <c r="N415" s="72">
        <v>7.2599531615924997</v>
      </c>
    </row>
    <row r="416" spans="1:14" x14ac:dyDescent="0.25">
      <c r="A416" t="s">
        <v>742</v>
      </c>
      <c r="B416" s="72">
        <v>1125</v>
      </c>
      <c r="C416" s="72">
        <v>8</v>
      </c>
      <c r="D416" s="72">
        <v>2</v>
      </c>
      <c r="E416" s="72">
        <v>1</v>
      </c>
      <c r="F416" s="72" t="s">
        <v>949</v>
      </c>
      <c r="G416" s="72">
        <v>123</v>
      </c>
      <c r="H416" s="72">
        <v>134</v>
      </c>
      <c r="I416" s="72">
        <v>0.71111111111111103</v>
      </c>
      <c r="J416" s="72">
        <v>0.17777777777777701</v>
      </c>
      <c r="K416" s="72">
        <v>8.8888888888888795E-2</v>
      </c>
      <c r="L416" s="72" t="s">
        <v>949</v>
      </c>
      <c r="M416" s="72">
        <v>10.9333333333333</v>
      </c>
      <c r="N416" s="72">
        <v>11.911111111111101</v>
      </c>
    </row>
    <row r="417" spans="1:14" x14ac:dyDescent="0.25">
      <c r="A417" t="s">
        <v>743</v>
      </c>
      <c r="B417" s="72">
        <v>1386</v>
      </c>
      <c r="C417" s="72">
        <v>40</v>
      </c>
      <c r="D417" s="72">
        <v>38</v>
      </c>
      <c r="E417" s="72">
        <v>78</v>
      </c>
      <c r="F417" s="72" t="s">
        <v>949</v>
      </c>
      <c r="G417" s="72" t="s">
        <v>949</v>
      </c>
      <c r="H417" s="72">
        <v>156</v>
      </c>
      <c r="I417" s="72">
        <v>2.8860028860028799</v>
      </c>
      <c r="J417" s="72">
        <v>2.7417027417027402</v>
      </c>
      <c r="K417" s="72">
        <v>5.6277056277056197</v>
      </c>
      <c r="L417" s="72" t="s">
        <v>949</v>
      </c>
      <c r="M417" s="72" t="s">
        <v>949</v>
      </c>
      <c r="N417" s="72">
        <v>11.2554112554112</v>
      </c>
    </row>
    <row r="418" spans="1:14" x14ac:dyDescent="0.25">
      <c r="A418" t="s">
        <v>744</v>
      </c>
      <c r="B418" s="72">
        <v>1166</v>
      </c>
      <c r="C418" s="72">
        <v>70</v>
      </c>
      <c r="D418" s="72">
        <v>7</v>
      </c>
      <c r="E418" s="72">
        <v>66</v>
      </c>
      <c r="F418" s="72">
        <v>4</v>
      </c>
      <c r="G418" s="72" t="s">
        <v>949</v>
      </c>
      <c r="H418" s="72">
        <v>147</v>
      </c>
      <c r="I418" s="72">
        <v>6.0034305317324099</v>
      </c>
      <c r="J418" s="72">
        <v>0.60034305317324099</v>
      </c>
      <c r="K418" s="72">
        <v>5.6603773584905603</v>
      </c>
      <c r="L418" s="72">
        <v>0.34305317324185203</v>
      </c>
      <c r="M418" s="72" t="s">
        <v>949</v>
      </c>
      <c r="N418" s="72">
        <v>12.607204116638</v>
      </c>
    </row>
    <row r="419" spans="1:14" x14ac:dyDescent="0.25">
      <c r="A419" t="s">
        <v>745</v>
      </c>
      <c r="B419" s="72">
        <v>884</v>
      </c>
      <c r="C419" s="72">
        <v>21</v>
      </c>
      <c r="D419" s="72">
        <v>29</v>
      </c>
      <c r="E419" s="72">
        <v>22</v>
      </c>
      <c r="F419" s="72" t="s">
        <v>949</v>
      </c>
      <c r="G419" s="72" t="s">
        <v>949</v>
      </c>
      <c r="H419" s="72">
        <v>72</v>
      </c>
      <c r="I419" s="72">
        <v>2.3755656108597201</v>
      </c>
      <c r="J419" s="72">
        <v>3.2805429864253299</v>
      </c>
      <c r="K419" s="72">
        <v>2.4886877828054299</v>
      </c>
      <c r="L419" s="72" t="s">
        <v>949</v>
      </c>
      <c r="M419" s="72" t="s">
        <v>949</v>
      </c>
      <c r="N419" s="72">
        <v>8.1447963800904901</v>
      </c>
    </row>
    <row r="420" spans="1:14" x14ac:dyDescent="0.25">
      <c r="A420" t="s">
        <v>746</v>
      </c>
      <c r="B420" s="72">
        <v>941</v>
      </c>
      <c r="C420" s="72">
        <v>11</v>
      </c>
      <c r="D420" s="72">
        <v>13</v>
      </c>
      <c r="E420" s="72">
        <v>68</v>
      </c>
      <c r="F420" s="72" t="s">
        <v>949</v>
      </c>
      <c r="G420" s="72" t="s">
        <v>949</v>
      </c>
      <c r="H420" s="72">
        <v>92</v>
      </c>
      <c r="I420" s="72">
        <v>1.1689691817215699</v>
      </c>
      <c r="J420" s="72">
        <v>1.3815090329436699</v>
      </c>
      <c r="K420" s="72">
        <v>7.2263549415515396</v>
      </c>
      <c r="L420" s="72" t="s">
        <v>949</v>
      </c>
      <c r="M420" s="72" t="s">
        <v>949</v>
      </c>
      <c r="N420" s="72">
        <v>9.7768331562167905</v>
      </c>
    </row>
    <row r="421" spans="1:14" x14ac:dyDescent="0.25">
      <c r="A421" t="s">
        <v>747</v>
      </c>
      <c r="B421" s="72">
        <v>808</v>
      </c>
      <c r="C421" s="72">
        <v>25</v>
      </c>
      <c r="D421" s="72">
        <v>23</v>
      </c>
      <c r="E421" s="72">
        <v>31</v>
      </c>
      <c r="F421" s="72" t="s">
        <v>949</v>
      </c>
      <c r="G421" s="72" t="s">
        <v>949</v>
      </c>
      <c r="H421" s="72">
        <v>79</v>
      </c>
      <c r="I421" s="72">
        <v>3.0940594059405901</v>
      </c>
      <c r="J421" s="72">
        <v>2.8465346534653402</v>
      </c>
      <c r="K421" s="72">
        <v>3.8366336633663298</v>
      </c>
      <c r="L421" s="72" t="s">
        <v>949</v>
      </c>
      <c r="M421" s="72" t="s">
        <v>949</v>
      </c>
      <c r="N421" s="72">
        <v>9.7772277227722704</v>
      </c>
    </row>
    <row r="422" spans="1:14" x14ac:dyDescent="0.25">
      <c r="A422" t="s">
        <v>748</v>
      </c>
      <c r="B422" s="72">
        <v>1403</v>
      </c>
      <c r="C422" s="72">
        <v>34</v>
      </c>
      <c r="D422" s="72">
        <v>34</v>
      </c>
      <c r="E422" s="72">
        <v>62</v>
      </c>
      <c r="F422" s="72" t="s">
        <v>949</v>
      </c>
      <c r="G422" s="72" t="s">
        <v>949</v>
      </c>
      <c r="H422" s="72">
        <v>130</v>
      </c>
      <c r="I422" s="72">
        <v>2.4233784746970701</v>
      </c>
      <c r="J422" s="72">
        <v>2.4233784746970701</v>
      </c>
      <c r="K422" s="72">
        <v>4.4191019244476104</v>
      </c>
      <c r="L422" s="72" t="s">
        <v>949</v>
      </c>
      <c r="M422" s="72" t="s">
        <v>949</v>
      </c>
      <c r="N422" s="72">
        <v>9.2658588738417595</v>
      </c>
    </row>
    <row r="423" spans="1:14" x14ac:dyDescent="0.25">
      <c r="A423" t="s">
        <v>749</v>
      </c>
      <c r="B423" s="72">
        <v>3197</v>
      </c>
      <c r="C423" s="72">
        <v>15</v>
      </c>
      <c r="D423" s="72">
        <v>12</v>
      </c>
      <c r="E423" s="72">
        <v>330</v>
      </c>
      <c r="F423" s="72">
        <v>12</v>
      </c>
      <c r="G423" s="72" t="s">
        <v>949</v>
      </c>
      <c r="H423" s="72">
        <v>369</v>
      </c>
      <c r="I423" s="72">
        <v>0.46918986549890501</v>
      </c>
      <c r="J423" s="72">
        <v>0.37535189239912398</v>
      </c>
      <c r="K423" s="72">
        <v>10.3221770409759</v>
      </c>
      <c r="L423" s="72">
        <v>0.37535189239912398</v>
      </c>
      <c r="M423" s="72" t="s">
        <v>949</v>
      </c>
      <c r="N423" s="72">
        <v>11.542070691273</v>
      </c>
    </row>
    <row r="424" spans="1:14" x14ac:dyDescent="0.25">
      <c r="A424" t="s">
        <v>750</v>
      </c>
      <c r="B424" s="72">
        <v>6350</v>
      </c>
      <c r="C424" s="72">
        <v>160</v>
      </c>
      <c r="D424" s="72">
        <v>180</v>
      </c>
      <c r="E424" s="72">
        <v>229</v>
      </c>
      <c r="F424" s="72" t="s">
        <v>949</v>
      </c>
      <c r="G424" s="72" t="s">
        <v>949</v>
      </c>
      <c r="H424" s="72">
        <v>569</v>
      </c>
      <c r="I424" s="72">
        <v>2.5196850393700698</v>
      </c>
      <c r="J424" s="72">
        <v>2.83464566929133</v>
      </c>
      <c r="K424" s="72">
        <v>3.6062992125984201</v>
      </c>
      <c r="L424" s="72" t="s">
        <v>949</v>
      </c>
      <c r="M424" s="72" t="s">
        <v>949</v>
      </c>
      <c r="N424" s="72">
        <v>8.9606299212598408</v>
      </c>
    </row>
    <row r="425" spans="1:14" x14ac:dyDescent="0.25">
      <c r="A425" t="s">
        <v>751</v>
      </c>
      <c r="B425" s="72">
        <v>1932</v>
      </c>
      <c r="C425" s="72">
        <v>63</v>
      </c>
      <c r="D425" s="72">
        <v>74</v>
      </c>
      <c r="E425" s="72">
        <v>119</v>
      </c>
      <c r="F425" s="72">
        <v>14</v>
      </c>
      <c r="G425" s="72">
        <v>1</v>
      </c>
      <c r="H425" s="72">
        <v>271</v>
      </c>
      <c r="I425" s="72">
        <v>3.2608695652173898</v>
      </c>
      <c r="J425" s="72">
        <v>3.83022774327122</v>
      </c>
      <c r="K425" s="72">
        <v>6.1594202898550696</v>
      </c>
      <c r="L425" s="72">
        <v>0.72463768115941996</v>
      </c>
      <c r="M425" s="72">
        <v>5.1759834368530003E-2</v>
      </c>
      <c r="N425" s="72">
        <v>14.026915113871601</v>
      </c>
    </row>
    <row r="426" spans="1:14" x14ac:dyDescent="0.25">
      <c r="A426" t="s">
        <v>752</v>
      </c>
      <c r="B426" s="72">
        <v>613</v>
      </c>
      <c r="C426" s="72">
        <v>32</v>
      </c>
      <c r="D426" s="72">
        <v>14</v>
      </c>
      <c r="E426" s="72">
        <v>31</v>
      </c>
      <c r="F426" s="72" t="s">
        <v>949</v>
      </c>
      <c r="G426" s="72" t="s">
        <v>949</v>
      </c>
      <c r="H426" s="72">
        <v>77</v>
      </c>
      <c r="I426" s="72">
        <v>5.2202283849918398</v>
      </c>
      <c r="J426" s="72">
        <v>2.2838499184339298</v>
      </c>
      <c r="K426" s="72">
        <v>5.0570962479608399</v>
      </c>
      <c r="L426" s="72" t="s">
        <v>949</v>
      </c>
      <c r="M426" s="72" t="s">
        <v>949</v>
      </c>
      <c r="N426" s="72">
        <v>12.5611745513866</v>
      </c>
    </row>
    <row r="427" spans="1:14" x14ac:dyDescent="0.25">
      <c r="A427" t="s">
        <v>753</v>
      </c>
      <c r="B427" s="72">
        <v>1003</v>
      </c>
      <c r="C427" s="72">
        <v>11</v>
      </c>
      <c r="D427" s="72">
        <v>13</v>
      </c>
      <c r="E427" s="72">
        <v>78</v>
      </c>
      <c r="F427" s="72" t="s">
        <v>949</v>
      </c>
      <c r="G427" s="72" t="s">
        <v>949</v>
      </c>
      <c r="H427" s="72">
        <v>102</v>
      </c>
      <c r="I427" s="72">
        <v>1.0967098703888301</v>
      </c>
      <c r="J427" s="72">
        <v>1.29611166500498</v>
      </c>
      <c r="K427" s="72">
        <v>7.7766699900299097</v>
      </c>
      <c r="L427" s="72" t="s">
        <v>949</v>
      </c>
      <c r="M427" s="72" t="s">
        <v>949</v>
      </c>
      <c r="N427" s="72">
        <v>10.1694915254237</v>
      </c>
    </row>
    <row r="428" spans="1:14" x14ac:dyDescent="0.25">
      <c r="A428" t="s">
        <v>754</v>
      </c>
      <c r="B428" s="72">
        <v>851</v>
      </c>
      <c r="C428" s="72">
        <v>18</v>
      </c>
      <c r="D428" s="72">
        <v>23</v>
      </c>
      <c r="E428" s="72">
        <v>53</v>
      </c>
      <c r="F428" s="72" t="s">
        <v>949</v>
      </c>
      <c r="G428" s="72" t="s">
        <v>949</v>
      </c>
      <c r="H428" s="72">
        <v>94</v>
      </c>
      <c r="I428" s="72">
        <v>2.11515863689776</v>
      </c>
      <c r="J428" s="72">
        <v>2.7027027027027</v>
      </c>
      <c r="K428" s="72">
        <v>6.2279670975323098</v>
      </c>
      <c r="L428" s="72" t="s">
        <v>949</v>
      </c>
      <c r="M428" s="72" t="s">
        <v>949</v>
      </c>
      <c r="N428" s="72">
        <v>11.0458284371327</v>
      </c>
    </row>
    <row r="429" spans="1:14" x14ac:dyDescent="0.25">
      <c r="A429" t="s">
        <v>755</v>
      </c>
      <c r="B429" s="72">
        <v>198</v>
      </c>
      <c r="C429" s="72">
        <v>7</v>
      </c>
      <c r="D429" s="72">
        <v>2</v>
      </c>
      <c r="E429" s="72">
        <v>10</v>
      </c>
      <c r="F429" s="72" t="s">
        <v>949</v>
      </c>
      <c r="G429" s="72" t="s">
        <v>949</v>
      </c>
      <c r="H429" s="72">
        <v>19</v>
      </c>
      <c r="I429" s="72">
        <v>3.5353535353535301</v>
      </c>
      <c r="J429" s="72">
        <v>1.0101010101010099</v>
      </c>
      <c r="K429" s="72">
        <v>5.0505050505050502</v>
      </c>
      <c r="L429" s="72" t="s">
        <v>949</v>
      </c>
      <c r="M429" s="72" t="s">
        <v>949</v>
      </c>
      <c r="N429" s="72">
        <v>9.5959595959595898</v>
      </c>
    </row>
    <row r="430" spans="1:14" x14ac:dyDescent="0.25">
      <c r="A430" t="s">
        <v>756</v>
      </c>
      <c r="B430" s="72">
        <v>1149</v>
      </c>
      <c r="C430" s="72">
        <v>53</v>
      </c>
      <c r="D430" s="72">
        <v>18</v>
      </c>
      <c r="E430" s="72">
        <v>54</v>
      </c>
      <c r="F430" s="72">
        <v>5</v>
      </c>
      <c r="G430" s="72" t="s">
        <v>949</v>
      </c>
      <c r="H430" s="72">
        <v>130</v>
      </c>
      <c r="I430" s="72">
        <v>4.6127067014795404</v>
      </c>
      <c r="J430" s="72">
        <v>1.56657963446475</v>
      </c>
      <c r="K430" s="72">
        <v>4.69973890339425</v>
      </c>
      <c r="L430" s="72">
        <v>0.43516100957354198</v>
      </c>
      <c r="M430" s="72" t="s">
        <v>949</v>
      </c>
      <c r="N430" s="72">
        <v>11.314186248912</v>
      </c>
    </row>
    <row r="431" spans="1:14" x14ac:dyDescent="0.25">
      <c r="A431" t="s">
        <v>757</v>
      </c>
      <c r="B431" s="72">
        <v>3337</v>
      </c>
      <c r="C431" s="72">
        <v>104</v>
      </c>
      <c r="D431" s="72">
        <v>107</v>
      </c>
      <c r="E431" s="72">
        <v>248</v>
      </c>
      <c r="F431" s="72">
        <v>23</v>
      </c>
      <c r="G431" s="72" t="s">
        <v>949</v>
      </c>
      <c r="H431" s="72">
        <v>482</v>
      </c>
      <c r="I431" s="72">
        <v>3.1165717710518401</v>
      </c>
      <c r="J431" s="72">
        <v>3.2064728798321802</v>
      </c>
      <c r="K431" s="72">
        <v>7.4318249925082398</v>
      </c>
      <c r="L431" s="72">
        <v>0.68924183398261896</v>
      </c>
      <c r="M431" s="72" t="s">
        <v>949</v>
      </c>
      <c r="N431" s="72">
        <v>14.444111477374801</v>
      </c>
    </row>
    <row r="432" spans="1:14" x14ac:dyDescent="0.25">
      <c r="A432" t="s">
        <v>758</v>
      </c>
      <c r="B432" s="72">
        <v>181</v>
      </c>
      <c r="C432" s="72">
        <v>3</v>
      </c>
      <c r="D432" s="72">
        <v>1</v>
      </c>
      <c r="E432" s="72">
        <v>3</v>
      </c>
      <c r="F432" s="72" t="s">
        <v>949</v>
      </c>
      <c r="G432" s="72" t="s">
        <v>949</v>
      </c>
      <c r="H432" s="72">
        <v>7</v>
      </c>
      <c r="I432" s="72">
        <v>1.65745856353591</v>
      </c>
      <c r="J432" s="72">
        <v>0.55248618784530301</v>
      </c>
      <c r="K432" s="72">
        <v>1.65745856353591</v>
      </c>
      <c r="L432" s="72" t="s">
        <v>949</v>
      </c>
      <c r="M432" s="72" t="s">
        <v>949</v>
      </c>
      <c r="N432" s="72">
        <v>3.8674033149171199</v>
      </c>
    </row>
    <row r="433" spans="1:14" x14ac:dyDescent="0.25">
      <c r="A433" t="s">
        <v>759</v>
      </c>
      <c r="B433" s="72">
        <v>1177</v>
      </c>
      <c r="C433" s="72">
        <v>28</v>
      </c>
      <c r="D433" s="72">
        <v>38</v>
      </c>
      <c r="E433" s="72">
        <v>65</v>
      </c>
      <c r="F433" s="72" t="s">
        <v>949</v>
      </c>
      <c r="G433" s="72" t="s">
        <v>949</v>
      </c>
      <c r="H433" s="72">
        <v>131</v>
      </c>
      <c r="I433" s="72">
        <v>2.3789294817332198</v>
      </c>
      <c r="J433" s="72">
        <v>3.2285471537807902</v>
      </c>
      <c r="K433" s="72">
        <v>5.5225148683092602</v>
      </c>
      <c r="L433" s="72" t="s">
        <v>949</v>
      </c>
      <c r="M433" s="72" t="s">
        <v>949</v>
      </c>
      <c r="N433" s="72">
        <v>11.1299915038232</v>
      </c>
    </row>
    <row r="434" spans="1:14" x14ac:dyDescent="0.25">
      <c r="A434" t="s">
        <v>760</v>
      </c>
      <c r="B434" s="72">
        <v>1678</v>
      </c>
      <c r="C434" s="72">
        <v>58</v>
      </c>
      <c r="D434" s="72">
        <v>51</v>
      </c>
      <c r="E434" s="72">
        <v>65</v>
      </c>
      <c r="F434" s="72" t="s">
        <v>949</v>
      </c>
      <c r="G434" s="72" t="s">
        <v>949</v>
      </c>
      <c r="H434" s="72">
        <v>174</v>
      </c>
      <c r="I434" s="72">
        <v>3.4564958283671001</v>
      </c>
      <c r="J434" s="72">
        <v>3.0393325387365899</v>
      </c>
      <c r="K434" s="72">
        <v>3.8736591179976099</v>
      </c>
      <c r="L434" s="72" t="s">
        <v>949</v>
      </c>
      <c r="M434" s="72" t="s">
        <v>949</v>
      </c>
      <c r="N434" s="72">
        <v>10.369487485101301</v>
      </c>
    </row>
    <row r="435" spans="1:14" x14ac:dyDescent="0.25">
      <c r="A435" t="s">
        <v>302</v>
      </c>
      <c r="B435" s="72">
        <v>48648</v>
      </c>
      <c r="C435" s="72">
        <v>1106</v>
      </c>
      <c r="D435" s="72">
        <v>1080</v>
      </c>
      <c r="E435" s="72">
        <v>2854</v>
      </c>
      <c r="F435" s="72">
        <v>80</v>
      </c>
      <c r="G435" s="72">
        <v>127</v>
      </c>
      <c r="H435" s="72">
        <v>5247</v>
      </c>
      <c r="I435" s="72">
        <v>2.27347475744121</v>
      </c>
      <c r="J435" s="72">
        <v>2.2200296003946698</v>
      </c>
      <c r="K435" s="72">
        <v>5.8666337773392501</v>
      </c>
      <c r="L435" s="72">
        <v>0.16444663706627199</v>
      </c>
      <c r="M435" s="72">
        <v>0.261059036342706</v>
      </c>
      <c r="N435" s="72">
        <v>10.7856438085841</v>
      </c>
    </row>
    <row r="436" spans="1:14" x14ac:dyDescent="0.25">
      <c r="A436" t="s">
        <v>761</v>
      </c>
      <c r="B436" s="72">
        <v>832</v>
      </c>
      <c r="C436" s="72">
        <v>1</v>
      </c>
      <c r="D436" s="72">
        <v>2</v>
      </c>
      <c r="E436" s="72">
        <v>3</v>
      </c>
      <c r="F436" s="72" t="s">
        <v>949</v>
      </c>
      <c r="G436" s="72" t="s">
        <v>949</v>
      </c>
      <c r="H436" s="72">
        <v>6</v>
      </c>
      <c r="I436" s="72">
        <v>0.120192307692307</v>
      </c>
      <c r="J436" s="72">
        <v>0.240384615384615</v>
      </c>
      <c r="K436" s="72">
        <v>0.36057692307692302</v>
      </c>
      <c r="L436" s="72" t="s">
        <v>949</v>
      </c>
      <c r="M436" s="72" t="s">
        <v>949</v>
      </c>
      <c r="N436" s="72">
        <v>0.72115384615384603</v>
      </c>
    </row>
    <row r="437" spans="1:14" x14ac:dyDescent="0.25">
      <c r="A437" t="s">
        <v>762</v>
      </c>
      <c r="B437" s="72">
        <v>188</v>
      </c>
      <c r="C437" s="72">
        <v>3</v>
      </c>
      <c r="D437" s="72">
        <v>5</v>
      </c>
      <c r="E437" s="72">
        <v>7</v>
      </c>
      <c r="F437" s="72" t="s">
        <v>949</v>
      </c>
      <c r="G437" s="72" t="s">
        <v>949</v>
      </c>
      <c r="H437" s="72">
        <v>15</v>
      </c>
      <c r="I437" s="72">
        <v>1.59574468085106</v>
      </c>
      <c r="J437" s="72">
        <v>2.6595744680851001</v>
      </c>
      <c r="K437" s="72">
        <v>3.72340425531914</v>
      </c>
      <c r="L437" s="72" t="s">
        <v>949</v>
      </c>
      <c r="M437" s="72" t="s">
        <v>949</v>
      </c>
      <c r="N437" s="72">
        <v>7.9787234042553097</v>
      </c>
    </row>
    <row r="438" spans="1:14" x14ac:dyDescent="0.25">
      <c r="A438" t="s">
        <v>763</v>
      </c>
      <c r="B438" s="72">
        <v>860</v>
      </c>
      <c r="C438" s="72">
        <v>44</v>
      </c>
      <c r="D438" s="72">
        <v>5</v>
      </c>
      <c r="E438" s="72">
        <v>47</v>
      </c>
      <c r="F438" s="72">
        <v>3</v>
      </c>
      <c r="G438" s="72">
        <v>1</v>
      </c>
      <c r="H438" s="72">
        <v>100</v>
      </c>
      <c r="I438" s="72">
        <v>5.1162790697674403</v>
      </c>
      <c r="J438" s="72">
        <v>0.581395348837209</v>
      </c>
      <c r="K438" s="72">
        <v>5.4651162790697603</v>
      </c>
      <c r="L438" s="72">
        <v>0.34883720930232498</v>
      </c>
      <c r="M438" s="72">
        <v>0.116279069767441</v>
      </c>
      <c r="N438" s="72">
        <v>11.6279069767441</v>
      </c>
    </row>
    <row r="439" spans="1:14" x14ac:dyDescent="0.25">
      <c r="A439" t="s">
        <v>764</v>
      </c>
      <c r="B439" s="72">
        <v>3031</v>
      </c>
      <c r="C439" s="72">
        <v>74</v>
      </c>
      <c r="D439" s="72">
        <v>99</v>
      </c>
      <c r="E439" s="72">
        <v>238</v>
      </c>
      <c r="F439" s="72">
        <v>16</v>
      </c>
      <c r="G439" s="72">
        <v>1</v>
      </c>
      <c r="H439" s="72">
        <v>428</v>
      </c>
      <c r="I439" s="72">
        <v>2.4414384691520898</v>
      </c>
      <c r="J439" s="72">
        <v>3.26624876278456</v>
      </c>
      <c r="K439" s="72">
        <v>7.85219399538106</v>
      </c>
      <c r="L439" s="72">
        <v>0.52787858792477704</v>
      </c>
      <c r="M439" s="72">
        <v>3.2992411745298503E-2</v>
      </c>
      <c r="N439" s="72">
        <v>14.120752226987699</v>
      </c>
    </row>
    <row r="440" spans="1:14" x14ac:dyDescent="0.25">
      <c r="A440" t="s">
        <v>765</v>
      </c>
      <c r="B440" s="72">
        <v>727</v>
      </c>
      <c r="C440" s="72">
        <v>11</v>
      </c>
      <c r="D440" s="72">
        <v>21</v>
      </c>
      <c r="E440" s="72">
        <v>31</v>
      </c>
      <c r="F440" s="72" t="s">
        <v>949</v>
      </c>
      <c r="G440" s="72" t="s">
        <v>949</v>
      </c>
      <c r="H440" s="72">
        <v>63</v>
      </c>
      <c r="I440" s="72">
        <v>1.5130674002750999</v>
      </c>
      <c r="J440" s="72">
        <v>2.88858321870701</v>
      </c>
      <c r="K440" s="72">
        <v>4.2640990371389202</v>
      </c>
      <c r="L440" s="72" t="s">
        <v>949</v>
      </c>
      <c r="M440" s="72" t="s">
        <v>949</v>
      </c>
      <c r="N440" s="72">
        <v>8.6657496561210401</v>
      </c>
    </row>
    <row r="441" spans="1:14" x14ac:dyDescent="0.25">
      <c r="A441" t="s">
        <v>303</v>
      </c>
      <c r="B441" s="72">
        <v>110</v>
      </c>
      <c r="C441" s="72">
        <v>7</v>
      </c>
      <c r="D441" s="72">
        <v>4</v>
      </c>
      <c r="E441" s="72">
        <v>5</v>
      </c>
      <c r="F441" s="72" t="s">
        <v>949</v>
      </c>
      <c r="G441" s="72">
        <v>1</v>
      </c>
      <c r="H441" s="72">
        <v>17</v>
      </c>
      <c r="I441" s="72">
        <v>6.3636363636363598</v>
      </c>
      <c r="J441" s="72">
        <v>3.63636363636363</v>
      </c>
      <c r="K441" s="72">
        <v>4.5454545454545396</v>
      </c>
      <c r="L441" s="72" t="s">
        <v>949</v>
      </c>
      <c r="M441" s="72">
        <v>0.90909090909090895</v>
      </c>
      <c r="N441" s="72">
        <v>15.4545454545454</v>
      </c>
    </row>
    <row r="442" spans="1:14" x14ac:dyDescent="0.25">
      <c r="A442" t="s">
        <v>766</v>
      </c>
      <c r="B442" s="72">
        <v>822</v>
      </c>
      <c r="C442" s="72">
        <v>24</v>
      </c>
      <c r="D442" s="72">
        <v>24</v>
      </c>
      <c r="E442" s="72">
        <v>50</v>
      </c>
      <c r="F442" s="72" t="s">
        <v>949</v>
      </c>
      <c r="G442" s="72" t="s">
        <v>949</v>
      </c>
      <c r="H442" s="72">
        <v>98</v>
      </c>
      <c r="I442" s="72">
        <v>2.9197080291970798</v>
      </c>
      <c r="J442" s="72">
        <v>2.9197080291970798</v>
      </c>
      <c r="K442" s="72">
        <v>6.0827250608272498</v>
      </c>
      <c r="L442" s="72" t="s">
        <v>949</v>
      </c>
      <c r="M442" s="72" t="s">
        <v>949</v>
      </c>
      <c r="N442" s="72">
        <v>11.922141119221401</v>
      </c>
    </row>
    <row r="443" spans="1:14" x14ac:dyDescent="0.25">
      <c r="A443" t="s">
        <v>767</v>
      </c>
      <c r="B443" s="72">
        <v>1698</v>
      </c>
      <c r="C443" s="72">
        <v>28</v>
      </c>
      <c r="D443" s="72">
        <v>7</v>
      </c>
      <c r="E443" s="72">
        <v>116</v>
      </c>
      <c r="F443" s="72" t="s">
        <v>949</v>
      </c>
      <c r="G443" s="72" t="s">
        <v>949</v>
      </c>
      <c r="H443" s="72">
        <v>151</v>
      </c>
      <c r="I443" s="72">
        <v>1.64899882214369</v>
      </c>
      <c r="J443" s="72">
        <v>0.41224970553592399</v>
      </c>
      <c r="K443" s="72">
        <v>6.83156654888103</v>
      </c>
      <c r="L443" s="72" t="s">
        <v>949</v>
      </c>
      <c r="M443" s="72" t="s">
        <v>949</v>
      </c>
      <c r="N443" s="72">
        <v>8.89281507656065</v>
      </c>
    </row>
    <row r="444" spans="1:14" x14ac:dyDescent="0.25">
      <c r="A444" t="s">
        <v>768</v>
      </c>
      <c r="B444" s="72">
        <v>2054</v>
      </c>
      <c r="C444" s="72">
        <v>51</v>
      </c>
      <c r="D444" s="72">
        <v>69</v>
      </c>
      <c r="E444" s="72">
        <v>93</v>
      </c>
      <c r="F444" s="72" t="s">
        <v>949</v>
      </c>
      <c r="G444" s="72" t="s">
        <v>949</v>
      </c>
      <c r="H444" s="72">
        <v>213</v>
      </c>
      <c r="I444" s="72">
        <v>2.48296007789678</v>
      </c>
      <c r="J444" s="72">
        <v>3.3592989289191801</v>
      </c>
      <c r="K444" s="72">
        <v>4.5277507302823699</v>
      </c>
      <c r="L444" s="72" t="s">
        <v>949</v>
      </c>
      <c r="M444" s="72" t="s">
        <v>949</v>
      </c>
      <c r="N444" s="72">
        <v>10.3700097370983</v>
      </c>
    </row>
    <row r="445" spans="1:14" x14ac:dyDescent="0.25">
      <c r="A445" t="s">
        <v>769</v>
      </c>
      <c r="B445" s="72">
        <v>2085</v>
      </c>
      <c r="C445" s="72">
        <v>53</v>
      </c>
      <c r="D445" s="72">
        <v>82</v>
      </c>
      <c r="E445" s="72">
        <v>99</v>
      </c>
      <c r="F445" s="72" t="s">
        <v>949</v>
      </c>
      <c r="G445" s="72" t="s">
        <v>949</v>
      </c>
      <c r="H445" s="72">
        <v>234</v>
      </c>
      <c r="I445" s="72">
        <v>2.5419664268585098</v>
      </c>
      <c r="J445" s="72">
        <v>3.93285371702637</v>
      </c>
      <c r="K445" s="72">
        <v>4.7482014388489198</v>
      </c>
      <c r="L445" s="72" t="s">
        <v>949</v>
      </c>
      <c r="M445" s="72" t="s">
        <v>949</v>
      </c>
      <c r="N445" s="72">
        <v>11.2230215827338</v>
      </c>
    </row>
    <row r="446" spans="1:14" x14ac:dyDescent="0.25">
      <c r="A446" t="s">
        <v>770</v>
      </c>
      <c r="B446" s="72">
        <v>849</v>
      </c>
      <c r="C446" s="72">
        <v>16</v>
      </c>
      <c r="D446" s="72">
        <v>32</v>
      </c>
      <c r="E446" s="72">
        <v>43</v>
      </c>
      <c r="F446" s="72">
        <v>2</v>
      </c>
      <c r="G446" s="72" t="s">
        <v>949</v>
      </c>
      <c r="H446" s="72">
        <v>93</v>
      </c>
      <c r="I446" s="72">
        <v>1.8845700824499401</v>
      </c>
      <c r="J446" s="72">
        <v>3.7691401648998801</v>
      </c>
      <c r="K446" s="72">
        <v>5.0647820965842101</v>
      </c>
      <c r="L446" s="72">
        <v>0.23557126030624201</v>
      </c>
      <c r="M446" s="72" t="s">
        <v>949</v>
      </c>
      <c r="N446" s="72">
        <v>10.954063604240201</v>
      </c>
    </row>
    <row r="447" spans="1:14" x14ac:dyDescent="0.25">
      <c r="A447" t="s">
        <v>771</v>
      </c>
      <c r="B447" s="72">
        <v>577</v>
      </c>
      <c r="C447" s="72">
        <v>16</v>
      </c>
      <c r="D447" s="72">
        <v>18</v>
      </c>
      <c r="E447" s="72">
        <v>20</v>
      </c>
      <c r="F447" s="72" t="s">
        <v>949</v>
      </c>
      <c r="G447" s="72" t="s">
        <v>949</v>
      </c>
      <c r="H447" s="72">
        <v>54</v>
      </c>
      <c r="I447" s="72">
        <v>2.7729636048526798</v>
      </c>
      <c r="J447" s="72">
        <v>3.1195840554592702</v>
      </c>
      <c r="K447" s="72">
        <v>3.46620450606585</v>
      </c>
      <c r="L447" s="72" t="s">
        <v>949</v>
      </c>
      <c r="M447" s="72" t="s">
        <v>949</v>
      </c>
      <c r="N447" s="72">
        <v>9.3587521663778102</v>
      </c>
    </row>
    <row r="448" spans="1:14" x14ac:dyDescent="0.25">
      <c r="A448" t="s">
        <v>772</v>
      </c>
      <c r="B448" s="72">
        <v>4495</v>
      </c>
      <c r="C448" s="72">
        <v>15</v>
      </c>
      <c r="D448" s="72">
        <v>20</v>
      </c>
      <c r="E448" s="72">
        <v>115</v>
      </c>
      <c r="F448" s="72" t="s">
        <v>949</v>
      </c>
      <c r="G448" s="72" t="s">
        <v>949</v>
      </c>
      <c r="H448" s="72">
        <v>150</v>
      </c>
      <c r="I448" s="72">
        <v>0.33370411568409297</v>
      </c>
      <c r="J448" s="72">
        <v>0.444938820912124</v>
      </c>
      <c r="K448" s="72">
        <v>2.55839822024471</v>
      </c>
      <c r="L448" s="72" t="s">
        <v>949</v>
      </c>
      <c r="M448" s="72" t="s">
        <v>949</v>
      </c>
      <c r="N448" s="72">
        <v>3.3370411568409302</v>
      </c>
    </row>
    <row r="449" spans="1:14" x14ac:dyDescent="0.25">
      <c r="A449" t="s">
        <v>773</v>
      </c>
      <c r="B449" s="72">
        <v>460</v>
      </c>
      <c r="C449" s="72">
        <v>13</v>
      </c>
      <c r="D449" s="72">
        <v>7</v>
      </c>
      <c r="E449" s="72">
        <v>10</v>
      </c>
      <c r="F449" s="72" t="s">
        <v>949</v>
      </c>
      <c r="G449" s="72" t="s">
        <v>949</v>
      </c>
      <c r="H449" s="72">
        <v>30</v>
      </c>
      <c r="I449" s="72">
        <v>2.8260869565217299</v>
      </c>
      <c r="J449" s="72">
        <v>1.52173913043478</v>
      </c>
      <c r="K449" s="72">
        <v>2.1739130434782599</v>
      </c>
      <c r="L449" s="72" t="s">
        <v>949</v>
      </c>
      <c r="M449" s="72" t="s">
        <v>949</v>
      </c>
      <c r="N449" s="72">
        <v>6.5217391304347796</v>
      </c>
    </row>
    <row r="450" spans="1:14" x14ac:dyDescent="0.25">
      <c r="A450" t="s">
        <v>774</v>
      </c>
      <c r="B450" s="72">
        <v>1110</v>
      </c>
      <c r="C450" s="72">
        <v>15</v>
      </c>
      <c r="D450" s="72">
        <v>3</v>
      </c>
      <c r="E450" s="72">
        <v>5</v>
      </c>
      <c r="F450" s="72" t="s">
        <v>949</v>
      </c>
      <c r="G450" s="72">
        <v>105</v>
      </c>
      <c r="H450" s="72">
        <v>128</v>
      </c>
      <c r="I450" s="72">
        <v>1.35135135135135</v>
      </c>
      <c r="J450" s="72">
        <v>0.27027027027027001</v>
      </c>
      <c r="K450" s="72">
        <v>0.45045045045045001</v>
      </c>
      <c r="L450" s="72" t="s">
        <v>949</v>
      </c>
      <c r="M450" s="72">
        <v>9.4594594594594597</v>
      </c>
      <c r="N450" s="72">
        <v>11.531531531531501</v>
      </c>
    </row>
    <row r="451" spans="1:14" x14ac:dyDescent="0.25">
      <c r="A451" t="s">
        <v>775</v>
      </c>
      <c r="B451" s="72">
        <v>1273</v>
      </c>
      <c r="C451" s="72">
        <v>43</v>
      </c>
      <c r="D451" s="72">
        <v>53</v>
      </c>
      <c r="E451" s="72">
        <v>83</v>
      </c>
      <c r="F451" s="72">
        <v>3</v>
      </c>
      <c r="G451" s="72" t="s">
        <v>949</v>
      </c>
      <c r="H451" s="72">
        <v>182</v>
      </c>
      <c r="I451" s="72">
        <v>3.3778476040848302</v>
      </c>
      <c r="J451" s="72">
        <v>4.1633935585231701</v>
      </c>
      <c r="K451" s="72">
        <v>6.5200314218381701</v>
      </c>
      <c r="L451" s="72">
        <v>0.23566378633150001</v>
      </c>
      <c r="M451" s="72" t="s">
        <v>949</v>
      </c>
      <c r="N451" s="72">
        <v>14.296936370777599</v>
      </c>
    </row>
    <row r="452" spans="1:14" x14ac:dyDescent="0.25">
      <c r="A452" t="s">
        <v>776</v>
      </c>
      <c r="B452" s="72">
        <v>1070</v>
      </c>
      <c r="C452" s="72">
        <v>45</v>
      </c>
      <c r="D452" s="72">
        <v>11</v>
      </c>
      <c r="E452" s="72">
        <v>66</v>
      </c>
      <c r="F452" s="72">
        <v>6</v>
      </c>
      <c r="G452" s="72" t="s">
        <v>949</v>
      </c>
      <c r="H452" s="72">
        <v>128</v>
      </c>
      <c r="I452" s="72">
        <v>4.2056074766355103</v>
      </c>
      <c r="J452" s="72">
        <v>1.02803738317757</v>
      </c>
      <c r="K452" s="72">
        <v>6.1682242990654199</v>
      </c>
      <c r="L452" s="72">
        <v>0.56074766355140104</v>
      </c>
      <c r="M452" s="72" t="s">
        <v>949</v>
      </c>
      <c r="N452" s="72">
        <v>11.962616822429901</v>
      </c>
    </row>
    <row r="453" spans="1:14" x14ac:dyDescent="0.25">
      <c r="A453" t="s">
        <v>777</v>
      </c>
      <c r="B453" s="72">
        <v>890</v>
      </c>
      <c r="C453" s="72">
        <v>19</v>
      </c>
      <c r="D453" s="72">
        <v>27</v>
      </c>
      <c r="E453" s="72">
        <v>17</v>
      </c>
      <c r="F453" s="72" t="s">
        <v>949</v>
      </c>
      <c r="G453" s="72" t="s">
        <v>949</v>
      </c>
      <c r="H453" s="72">
        <v>63</v>
      </c>
      <c r="I453" s="72">
        <v>2.1348314606741501</v>
      </c>
      <c r="J453" s="72">
        <v>3.0337078651685299</v>
      </c>
      <c r="K453" s="72">
        <v>1.91011235955056</v>
      </c>
      <c r="L453" s="72" t="s">
        <v>949</v>
      </c>
      <c r="M453" s="72" t="s">
        <v>949</v>
      </c>
      <c r="N453" s="72">
        <v>7.0786516853932504</v>
      </c>
    </row>
    <row r="454" spans="1:14" x14ac:dyDescent="0.25">
      <c r="A454" t="s">
        <v>778</v>
      </c>
      <c r="B454" s="72">
        <v>911</v>
      </c>
      <c r="C454" s="72">
        <v>2</v>
      </c>
      <c r="D454" s="72" t="s">
        <v>949</v>
      </c>
      <c r="E454" s="72">
        <v>26</v>
      </c>
      <c r="F454" s="72" t="s">
        <v>949</v>
      </c>
      <c r="G454" s="72" t="s">
        <v>949</v>
      </c>
      <c r="H454" s="72">
        <v>28</v>
      </c>
      <c r="I454" s="72">
        <v>0.21953896816684901</v>
      </c>
      <c r="J454" s="72" t="s">
        <v>949</v>
      </c>
      <c r="K454" s="72">
        <v>2.85400658616904</v>
      </c>
      <c r="L454" s="72" t="s">
        <v>949</v>
      </c>
      <c r="M454" s="72" t="s">
        <v>949</v>
      </c>
      <c r="N454" s="72">
        <v>3.0735455543358898</v>
      </c>
    </row>
    <row r="455" spans="1:14" x14ac:dyDescent="0.25">
      <c r="A455" t="s">
        <v>779</v>
      </c>
      <c r="B455" s="72">
        <v>768</v>
      </c>
      <c r="C455" s="72">
        <v>21</v>
      </c>
      <c r="D455" s="72">
        <v>27</v>
      </c>
      <c r="E455" s="72">
        <v>38</v>
      </c>
      <c r="F455" s="72" t="s">
        <v>949</v>
      </c>
      <c r="G455" s="72" t="s">
        <v>949</v>
      </c>
      <c r="H455" s="72">
        <v>86</v>
      </c>
      <c r="I455" s="72">
        <v>2.734375</v>
      </c>
      <c r="J455" s="72">
        <v>3.515625</v>
      </c>
      <c r="K455" s="72">
        <v>4.9479166666666599</v>
      </c>
      <c r="L455" s="72" t="s">
        <v>949</v>
      </c>
      <c r="M455" s="72" t="s">
        <v>949</v>
      </c>
      <c r="N455" s="72">
        <v>11.1979166666666</v>
      </c>
    </row>
    <row r="456" spans="1:14" x14ac:dyDescent="0.25">
      <c r="A456" t="s">
        <v>780</v>
      </c>
      <c r="B456" s="72">
        <v>1457</v>
      </c>
      <c r="C456" s="72">
        <v>33</v>
      </c>
      <c r="D456" s="72">
        <v>26</v>
      </c>
      <c r="E456" s="72">
        <v>53</v>
      </c>
      <c r="F456" s="72" t="s">
        <v>949</v>
      </c>
      <c r="G456" s="72" t="s">
        <v>949</v>
      </c>
      <c r="H456" s="72">
        <v>112</v>
      </c>
      <c r="I456" s="72">
        <v>2.2649279341111801</v>
      </c>
      <c r="J456" s="72">
        <v>1.78448867536032</v>
      </c>
      <c r="K456" s="72">
        <v>3.6376115305422099</v>
      </c>
      <c r="L456" s="72" t="s">
        <v>949</v>
      </c>
      <c r="M456" s="72" t="s">
        <v>949</v>
      </c>
      <c r="N456" s="72">
        <v>7.6870281400137204</v>
      </c>
    </row>
    <row r="457" spans="1:14" x14ac:dyDescent="0.25">
      <c r="A457" t="s">
        <v>781</v>
      </c>
      <c r="B457" s="72">
        <v>2999</v>
      </c>
      <c r="C457" s="72">
        <v>21</v>
      </c>
      <c r="D457" s="72">
        <v>10</v>
      </c>
      <c r="E457" s="72">
        <v>272</v>
      </c>
      <c r="F457" s="72">
        <v>17</v>
      </c>
      <c r="G457" s="72" t="s">
        <v>949</v>
      </c>
      <c r="H457" s="72">
        <v>320</v>
      </c>
      <c r="I457" s="72">
        <v>0.70023341113704496</v>
      </c>
      <c r="J457" s="72">
        <v>0.33344448149383099</v>
      </c>
      <c r="K457" s="72">
        <v>9.0696898966322106</v>
      </c>
      <c r="L457" s="72">
        <v>0.56685561853951305</v>
      </c>
      <c r="M457" s="72" t="s">
        <v>949</v>
      </c>
      <c r="N457" s="72">
        <v>10.670223407802601</v>
      </c>
    </row>
    <row r="458" spans="1:14" x14ac:dyDescent="0.25">
      <c r="A458" t="s">
        <v>782</v>
      </c>
      <c r="B458" s="72">
        <v>5987</v>
      </c>
      <c r="C458" s="72">
        <v>196</v>
      </c>
      <c r="D458" s="72">
        <v>192</v>
      </c>
      <c r="E458" s="72">
        <v>243</v>
      </c>
      <c r="F458" s="72" t="s">
        <v>949</v>
      </c>
      <c r="G458" s="72" t="s">
        <v>949</v>
      </c>
      <c r="H458" s="72">
        <v>631</v>
      </c>
      <c r="I458" s="72">
        <v>3.2737598129280099</v>
      </c>
      <c r="J458" s="72">
        <v>3.2069483881743701</v>
      </c>
      <c r="K458" s="72">
        <v>4.0587940537831901</v>
      </c>
      <c r="L458" s="72" t="s">
        <v>949</v>
      </c>
      <c r="M458" s="72" t="s">
        <v>949</v>
      </c>
      <c r="N458" s="72">
        <v>10.5395022548855</v>
      </c>
    </row>
    <row r="459" spans="1:14" x14ac:dyDescent="0.25">
      <c r="A459" t="s">
        <v>783</v>
      </c>
      <c r="B459" s="72">
        <v>1817</v>
      </c>
      <c r="C459" s="72">
        <v>21</v>
      </c>
      <c r="D459" s="72">
        <v>7</v>
      </c>
      <c r="E459" s="72">
        <v>11</v>
      </c>
      <c r="F459" s="72">
        <v>7</v>
      </c>
      <c r="G459" s="72" t="s">
        <v>949</v>
      </c>
      <c r="H459" s="72">
        <v>46</v>
      </c>
      <c r="I459" s="72">
        <v>1.15575123830489</v>
      </c>
      <c r="J459" s="72">
        <v>0.38525041276829902</v>
      </c>
      <c r="K459" s="72">
        <v>0.60539350577875595</v>
      </c>
      <c r="L459" s="72">
        <v>0.38525041276829902</v>
      </c>
      <c r="M459" s="72" t="s">
        <v>949</v>
      </c>
      <c r="N459" s="72">
        <v>2.5316455696202498</v>
      </c>
    </row>
    <row r="460" spans="1:14" x14ac:dyDescent="0.25">
      <c r="A460" t="s">
        <v>784</v>
      </c>
      <c r="B460" s="72">
        <v>566</v>
      </c>
      <c r="C460" s="72">
        <v>23</v>
      </c>
      <c r="D460" s="72">
        <v>28</v>
      </c>
      <c r="E460" s="72">
        <v>27</v>
      </c>
      <c r="F460" s="72" t="s">
        <v>949</v>
      </c>
      <c r="G460" s="72" t="s">
        <v>949</v>
      </c>
      <c r="H460" s="72">
        <v>78</v>
      </c>
      <c r="I460" s="72">
        <v>4.0636042402826797</v>
      </c>
      <c r="J460" s="72">
        <v>4.9469964664310897</v>
      </c>
      <c r="K460" s="72">
        <v>4.77031802120141</v>
      </c>
      <c r="L460" s="72" t="s">
        <v>949</v>
      </c>
      <c r="M460" s="72" t="s">
        <v>949</v>
      </c>
      <c r="N460" s="72">
        <v>13.7809187279151</v>
      </c>
    </row>
    <row r="461" spans="1:14" x14ac:dyDescent="0.25">
      <c r="A461" t="s">
        <v>785</v>
      </c>
      <c r="B461" s="72">
        <v>962</v>
      </c>
      <c r="C461" s="72">
        <v>1</v>
      </c>
      <c r="D461" s="72">
        <v>1</v>
      </c>
      <c r="E461" s="72">
        <v>27</v>
      </c>
      <c r="F461" s="72" t="s">
        <v>949</v>
      </c>
      <c r="G461" s="72" t="s">
        <v>949</v>
      </c>
      <c r="H461" s="72">
        <v>29</v>
      </c>
      <c r="I461" s="72">
        <v>0.103950103950103</v>
      </c>
      <c r="J461" s="72">
        <v>0.103950103950103</v>
      </c>
      <c r="K461" s="72">
        <v>2.8066528066527998</v>
      </c>
      <c r="L461" s="72" t="s">
        <v>949</v>
      </c>
      <c r="M461" s="72" t="s">
        <v>949</v>
      </c>
      <c r="N461" s="72">
        <v>3.0145530145530102</v>
      </c>
    </row>
    <row r="462" spans="1:14" x14ac:dyDescent="0.25">
      <c r="A462" t="s">
        <v>786</v>
      </c>
      <c r="B462" s="72">
        <v>760</v>
      </c>
      <c r="C462" s="72">
        <v>22</v>
      </c>
      <c r="D462" s="72">
        <v>25</v>
      </c>
      <c r="E462" s="72">
        <v>41</v>
      </c>
      <c r="F462" s="72" t="s">
        <v>949</v>
      </c>
      <c r="G462" s="72" t="s">
        <v>949</v>
      </c>
      <c r="H462" s="72">
        <v>88</v>
      </c>
      <c r="I462" s="72">
        <v>2.8947368421052602</v>
      </c>
      <c r="J462" s="72">
        <v>3.2894736842105199</v>
      </c>
      <c r="K462" s="72">
        <v>5.3947368421052602</v>
      </c>
      <c r="L462" s="72" t="s">
        <v>949</v>
      </c>
      <c r="M462" s="72" t="s">
        <v>949</v>
      </c>
      <c r="N462" s="72">
        <v>11.578947368421</v>
      </c>
    </row>
    <row r="463" spans="1:14" x14ac:dyDescent="0.25">
      <c r="A463" t="s">
        <v>787</v>
      </c>
      <c r="B463" s="72">
        <v>164</v>
      </c>
      <c r="C463" s="72">
        <v>6</v>
      </c>
      <c r="D463" s="72">
        <v>5</v>
      </c>
      <c r="E463" s="72">
        <v>1</v>
      </c>
      <c r="F463" s="72">
        <v>1</v>
      </c>
      <c r="G463" s="72" t="s">
        <v>949</v>
      </c>
      <c r="H463" s="72">
        <v>13</v>
      </c>
      <c r="I463" s="72">
        <v>3.6585365853658498</v>
      </c>
      <c r="J463" s="72">
        <v>3.0487804878048701</v>
      </c>
      <c r="K463" s="72">
        <v>0.60975609756097504</v>
      </c>
      <c r="L463" s="72">
        <v>0.60975609756097504</v>
      </c>
      <c r="M463" s="72" t="s">
        <v>949</v>
      </c>
      <c r="N463" s="72">
        <v>7.9268292682926802</v>
      </c>
    </row>
    <row r="464" spans="1:14" x14ac:dyDescent="0.25">
      <c r="A464" t="s">
        <v>788</v>
      </c>
      <c r="B464" s="72">
        <v>1050</v>
      </c>
      <c r="C464" s="72">
        <v>53</v>
      </c>
      <c r="D464" s="72">
        <v>17</v>
      </c>
      <c r="E464" s="72">
        <v>55</v>
      </c>
      <c r="F464" s="72">
        <v>10</v>
      </c>
      <c r="G464" s="72" t="s">
        <v>949</v>
      </c>
      <c r="H464" s="72">
        <v>135</v>
      </c>
      <c r="I464" s="72">
        <v>5.0476190476190403</v>
      </c>
      <c r="J464" s="72">
        <v>1.61904761904761</v>
      </c>
      <c r="K464" s="72">
        <v>5.2380952380952301</v>
      </c>
      <c r="L464" s="72">
        <v>0.952380952380952</v>
      </c>
      <c r="M464" s="72" t="s">
        <v>949</v>
      </c>
      <c r="N464" s="72">
        <v>12.857142857142801</v>
      </c>
    </row>
    <row r="465" spans="1:14" x14ac:dyDescent="0.25">
      <c r="A465" t="s">
        <v>789</v>
      </c>
      <c r="B465" s="72">
        <v>3210</v>
      </c>
      <c r="C465" s="72">
        <v>126</v>
      </c>
      <c r="D465" s="72">
        <v>102</v>
      </c>
      <c r="E465" s="72">
        <v>203</v>
      </c>
      <c r="F465" s="72">
        <v>16</v>
      </c>
      <c r="G465" s="72" t="s">
        <v>949</v>
      </c>
      <c r="H465" s="72">
        <v>447</v>
      </c>
      <c r="I465" s="72">
        <v>3.92523364485981</v>
      </c>
      <c r="J465" s="72">
        <v>3.1775700934579398</v>
      </c>
      <c r="K465" s="72">
        <v>6.32398753894081</v>
      </c>
      <c r="L465" s="72">
        <v>0.49844236760124599</v>
      </c>
      <c r="M465" s="72" t="s">
        <v>949</v>
      </c>
      <c r="N465" s="72">
        <v>13.9252336448598</v>
      </c>
    </row>
    <row r="466" spans="1:14" x14ac:dyDescent="0.25">
      <c r="A466" t="s">
        <v>790</v>
      </c>
      <c r="B466" s="72">
        <v>168</v>
      </c>
      <c r="C466" s="72" t="s">
        <v>949</v>
      </c>
      <c r="D466" s="72">
        <v>5</v>
      </c>
      <c r="E466" s="72">
        <v>2</v>
      </c>
      <c r="F466" s="72" t="s">
        <v>949</v>
      </c>
      <c r="G466" s="72" t="s">
        <v>949</v>
      </c>
      <c r="H466" s="72">
        <v>7</v>
      </c>
      <c r="I466" s="72" t="s">
        <v>949</v>
      </c>
      <c r="J466" s="72">
        <v>2.9761904761904701</v>
      </c>
      <c r="K466" s="72">
        <v>1.19047619047619</v>
      </c>
      <c r="L466" s="72" t="s">
        <v>949</v>
      </c>
      <c r="M466" s="72" t="s">
        <v>949</v>
      </c>
      <c r="N466" s="72">
        <v>4.1666666666666599</v>
      </c>
    </row>
    <row r="467" spans="1:14" x14ac:dyDescent="0.25">
      <c r="A467" t="s">
        <v>791</v>
      </c>
      <c r="B467" s="72">
        <v>1128</v>
      </c>
      <c r="C467" s="72">
        <v>23</v>
      </c>
      <c r="D467" s="72">
        <v>31</v>
      </c>
      <c r="E467" s="72">
        <v>49</v>
      </c>
      <c r="F467" s="72">
        <v>2</v>
      </c>
      <c r="G467" s="72" t="s">
        <v>949</v>
      </c>
      <c r="H467" s="72">
        <v>105</v>
      </c>
      <c r="I467" s="72">
        <v>2.0390070921985801</v>
      </c>
      <c r="J467" s="72">
        <v>2.74822695035461</v>
      </c>
      <c r="K467" s="72">
        <v>4.3439716312056698</v>
      </c>
      <c r="L467" s="72">
        <v>0.17730496453900699</v>
      </c>
      <c r="M467" s="72" t="s">
        <v>949</v>
      </c>
      <c r="N467" s="72">
        <v>9.3085106382978697</v>
      </c>
    </row>
    <row r="468" spans="1:14" x14ac:dyDescent="0.25">
      <c r="A468" t="s">
        <v>792</v>
      </c>
      <c r="B468" s="72">
        <v>1558</v>
      </c>
      <c r="C468" s="72">
        <v>51</v>
      </c>
      <c r="D468" s="72">
        <v>61</v>
      </c>
      <c r="E468" s="72">
        <v>73</v>
      </c>
      <c r="F468" s="72" t="s">
        <v>949</v>
      </c>
      <c r="G468" s="72" t="s">
        <v>949</v>
      </c>
      <c r="H468" s="72">
        <v>185</v>
      </c>
      <c r="I468" s="72">
        <v>3.2734274711168099</v>
      </c>
      <c r="J468" s="72">
        <v>3.9152759948652101</v>
      </c>
      <c r="K468" s="72">
        <v>4.6854942233632801</v>
      </c>
      <c r="L468" s="72" t="s">
        <v>949</v>
      </c>
      <c r="M468" s="72" t="s">
        <v>949</v>
      </c>
      <c r="N468" s="72">
        <v>11.8741976893453</v>
      </c>
    </row>
    <row r="469" spans="1:14" x14ac:dyDescent="0.25">
      <c r="A469" t="s">
        <v>318</v>
      </c>
      <c r="B469" s="72">
        <v>46188</v>
      </c>
      <c r="C469" s="72">
        <v>1079</v>
      </c>
      <c r="D469" s="72">
        <v>997</v>
      </c>
      <c r="E469" s="72">
        <v>2095</v>
      </c>
      <c r="F469" s="72">
        <v>94</v>
      </c>
      <c r="G469" s="72">
        <v>105</v>
      </c>
      <c r="H469" s="72">
        <v>4370</v>
      </c>
      <c r="I469" s="72">
        <v>2.33610461591755</v>
      </c>
      <c r="J469" s="72">
        <v>2.1585693253658902</v>
      </c>
      <c r="K469" s="72">
        <v>4.53581016714298</v>
      </c>
      <c r="L469" s="72">
        <v>0.20351606477872999</v>
      </c>
      <c r="M469" s="72">
        <v>0.227331774486879</v>
      </c>
      <c r="N469" s="72">
        <v>9.4613319476920399</v>
      </c>
    </row>
    <row r="470" spans="1:14" x14ac:dyDescent="0.25">
      <c r="A470" t="s">
        <v>793</v>
      </c>
      <c r="B470" s="72">
        <v>774</v>
      </c>
      <c r="C470" s="72">
        <v>5</v>
      </c>
      <c r="D470" s="72" t="s">
        <v>949</v>
      </c>
      <c r="E470" s="72">
        <v>6</v>
      </c>
      <c r="F470" s="72" t="s">
        <v>949</v>
      </c>
      <c r="G470" s="72" t="s">
        <v>949</v>
      </c>
      <c r="H470" s="72">
        <v>11</v>
      </c>
      <c r="I470" s="72">
        <v>0.645994832041343</v>
      </c>
      <c r="J470" s="72" t="s">
        <v>949</v>
      </c>
      <c r="K470" s="72">
        <v>0.775193798449612</v>
      </c>
      <c r="L470" s="72" t="s">
        <v>949</v>
      </c>
      <c r="M470" s="72" t="s">
        <v>949</v>
      </c>
      <c r="N470" s="72">
        <v>1.42118863049095</v>
      </c>
    </row>
    <row r="471" spans="1:14" x14ac:dyDescent="0.25">
      <c r="A471" t="s">
        <v>794</v>
      </c>
      <c r="B471" s="72">
        <v>180</v>
      </c>
      <c r="C471" s="72">
        <v>2</v>
      </c>
      <c r="D471" s="72">
        <v>5</v>
      </c>
      <c r="E471" s="72">
        <v>9</v>
      </c>
      <c r="F471" s="72" t="s">
        <v>949</v>
      </c>
      <c r="G471" s="72" t="s">
        <v>949</v>
      </c>
      <c r="H471" s="72">
        <v>16</v>
      </c>
      <c r="I471" s="72">
        <v>1.1111111111111101</v>
      </c>
      <c r="J471" s="72">
        <v>2.7777777777777701</v>
      </c>
      <c r="K471" s="72">
        <v>5</v>
      </c>
      <c r="L471" s="72" t="s">
        <v>949</v>
      </c>
      <c r="M471" s="72" t="s">
        <v>949</v>
      </c>
      <c r="N471" s="72">
        <v>8.8888888888888893</v>
      </c>
    </row>
    <row r="472" spans="1:14" x14ac:dyDescent="0.25">
      <c r="A472" t="s">
        <v>795</v>
      </c>
      <c r="B472" s="72">
        <v>763</v>
      </c>
      <c r="C472" s="72">
        <v>30</v>
      </c>
      <c r="D472" s="72">
        <v>8</v>
      </c>
      <c r="E472" s="72">
        <v>33</v>
      </c>
      <c r="F472" s="72">
        <v>4</v>
      </c>
      <c r="G472" s="72" t="s">
        <v>949</v>
      </c>
      <c r="H472" s="72">
        <v>75</v>
      </c>
      <c r="I472" s="72">
        <v>3.9318479685452101</v>
      </c>
      <c r="J472" s="72">
        <v>1.0484927916120499</v>
      </c>
      <c r="K472" s="72">
        <v>4.3250327653997296</v>
      </c>
      <c r="L472" s="72">
        <v>0.52424639580602805</v>
      </c>
      <c r="M472" s="72" t="s">
        <v>949</v>
      </c>
      <c r="N472" s="72">
        <v>9.8296199213630402</v>
      </c>
    </row>
    <row r="473" spans="1:14" x14ac:dyDescent="0.25">
      <c r="A473" t="s">
        <v>796</v>
      </c>
      <c r="B473" s="72">
        <v>2937</v>
      </c>
      <c r="C473" s="72">
        <v>105</v>
      </c>
      <c r="D473" s="72">
        <v>82</v>
      </c>
      <c r="E473" s="72">
        <v>181</v>
      </c>
      <c r="F473" s="72">
        <v>25</v>
      </c>
      <c r="G473" s="72" t="s">
        <v>949</v>
      </c>
      <c r="H473" s="72">
        <v>393</v>
      </c>
      <c r="I473" s="72">
        <v>3.5750766087844701</v>
      </c>
      <c r="J473" s="72">
        <v>2.7919645897173901</v>
      </c>
      <c r="K473" s="72">
        <v>6.1627511065713296</v>
      </c>
      <c r="L473" s="72">
        <v>0.85120871637725504</v>
      </c>
      <c r="M473" s="72" t="s">
        <v>949</v>
      </c>
      <c r="N473" s="72">
        <v>13.3810010214504</v>
      </c>
    </row>
    <row r="474" spans="1:14" x14ac:dyDescent="0.25">
      <c r="A474" t="s">
        <v>797</v>
      </c>
      <c r="B474" s="72">
        <v>666</v>
      </c>
      <c r="C474" s="72">
        <v>14</v>
      </c>
      <c r="D474" s="72">
        <v>11</v>
      </c>
      <c r="E474" s="72">
        <v>25</v>
      </c>
      <c r="F474" s="72" t="s">
        <v>949</v>
      </c>
      <c r="G474" s="72" t="s">
        <v>949</v>
      </c>
      <c r="H474" s="72">
        <v>50</v>
      </c>
      <c r="I474" s="72">
        <v>2.1021021021021</v>
      </c>
      <c r="J474" s="72">
        <v>1.65165165165165</v>
      </c>
      <c r="K474" s="72">
        <v>3.7537537537537502</v>
      </c>
      <c r="L474" s="72" t="s">
        <v>949</v>
      </c>
      <c r="M474" s="72" t="s">
        <v>949</v>
      </c>
      <c r="N474" s="72">
        <v>7.5075075075075004</v>
      </c>
    </row>
    <row r="475" spans="1:14" x14ac:dyDescent="0.25">
      <c r="A475" t="s">
        <v>319</v>
      </c>
      <c r="B475" s="72">
        <v>94</v>
      </c>
      <c r="C475" s="72">
        <v>7</v>
      </c>
      <c r="D475" s="72">
        <v>1</v>
      </c>
      <c r="E475" s="72">
        <v>8</v>
      </c>
      <c r="F475" s="72">
        <v>1</v>
      </c>
      <c r="G475" s="72" t="s">
        <v>949</v>
      </c>
      <c r="H475" s="72">
        <v>17</v>
      </c>
      <c r="I475" s="72">
        <v>7.4468085106382897</v>
      </c>
      <c r="J475" s="72">
        <v>1.0638297872340401</v>
      </c>
      <c r="K475" s="72">
        <v>8.5106382978723403</v>
      </c>
      <c r="L475" s="72">
        <v>1.0638297872340401</v>
      </c>
      <c r="M475" s="72" t="s">
        <v>949</v>
      </c>
      <c r="N475" s="72">
        <v>18.085106382978701</v>
      </c>
    </row>
    <row r="476" spans="1:14" x14ac:dyDescent="0.25">
      <c r="A476" t="s">
        <v>798</v>
      </c>
      <c r="B476" s="72">
        <v>762</v>
      </c>
      <c r="C476" s="72">
        <v>26</v>
      </c>
      <c r="D476" s="72">
        <v>30</v>
      </c>
      <c r="E476" s="72">
        <v>48</v>
      </c>
      <c r="F476" s="72" t="s">
        <v>949</v>
      </c>
      <c r="G476" s="72" t="s">
        <v>949</v>
      </c>
      <c r="H476" s="72">
        <v>104</v>
      </c>
      <c r="I476" s="72">
        <v>3.4120734908136399</v>
      </c>
      <c r="J476" s="72">
        <v>3.9370078740157401</v>
      </c>
      <c r="K476" s="72">
        <v>6.2992125984251901</v>
      </c>
      <c r="L476" s="72" t="s">
        <v>949</v>
      </c>
      <c r="M476" s="72" t="s">
        <v>949</v>
      </c>
      <c r="N476" s="72">
        <v>13.648293963254501</v>
      </c>
    </row>
    <row r="477" spans="1:14" x14ac:dyDescent="0.25">
      <c r="A477" t="s">
        <v>799</v>
      </c>
      <c r="B477" s="72">
        <v>1644</v>
      </c>
      <c r="C477" s="72">
        <v>5</v>
      </c>
      <c r="D477" s="72">
        <v>1</v>
      </c>
      <c r="E477" s="72">
        <v>113</v>
      </c>
      <c r="F477" s="72" t="s">
        <v>949</v>
      </c>
      <c r="G477" s="72" t="s">
        <v>949</v>
      </c>
      <c r="H477" s="72">
        <v>119</v>
      </c>
      <c r="I477" s="72">
        <v>0.30413625304136199</v>
      </c>
      <c r="J477" s="72">
        <v>6.0827250608272501E-2</v>
      </c>
      <c r="K477" s="72">
        <v>6.8734793187347902</v>
      </c>
      <c r="L477" s="72" t="s">
        <v>949</v>
      </c>
      <c r="M477" s="72" t="s">
        <v>949</v>
      </c>
      <c r="N477" s="72">
        <v>7.2384428223844202</v>
      </c>
    </row>
    <row r="478" spans="1:14" x14ac:dyDescent="0.25">
      <c r="A478" t="s">
        <v>800</v>
      </c>
      <c r="B478" s="72">
        <v>2147</v>
      </c>
      <c r="C478" s="72">
        <v>40</v>
      </c>
      <c r="D478" s="72">
        <v>85</v>
      </c>
      <c r="E478" s="72">
        <v>77</v>
      </c>
      <c r="F478" s="72" t="s">
        <v>949</v>
      </c>
      <c r="G478" s="72" t="s">
        <v>949</v>
      </c>
      <c r="H478" s="72">
        <v>202</v>
      </c>
      <c r="I478" s="72">
        <v>1.8630647414997601</v>
      </c>
      <c r="J478" s="72">
        <v>3.9590125756869998</v>
      </c>
      <c r="K478" s="72">
        <v>3.58639962738705</v>
      </c>
      <c r="L478" s="72" t="s">
        <v>949</v>
      </c>
      <c r="M478" s="72" t="s">
        <v>949</v>
      </c>
      <c r="N478" s="72">
        <v>9.4084769445738203</v>
      </c>
    </row>
    <row r="479" spans="1:14" x14ac:dyDescent="0.25">
      <c r="A479" t="s">
        <v>801</v>
      </c>
      <c r="B479" s="72">
        <v>2165</v>
      </c>
      <c r="C479" s="72">
        <v>26</v>
      </c>
      <c r="D479" s="72">
        <v>95</v>
      </c>
      <c r="E479" s="72">
        <v>95</v>
      </c>
      <c r="F479" s="72" t="s">
        <v>949</v>
      </c>
      <c r="G479" s="72" t="s">
        <v>949</v>
      </c>
      <c r="H479" s="72">
        <v>216</v>
      </c>
      <c r="I479" s="72">
        <v>1.2009237875288601</v>
      </c>
      <c r="J479" s="72">
        <v>4.3879907621247103</v>
      </c>
      <c r="K479" s="72">
        <v>4.3879907621247103</v>
      </c>
      <c r="L479" s="72" t="s">
        <v>949</v>
      </c>
      <c r="M479" s="72" t="s">
        <v>949</v>
      </c>
      <c r="N479" s="72">
        <v>9.9769053117782907</v>
      </c>
    </row>
    <row r="480" spans="1:14" x14ac:dyDescent="0.25">
      <c r="A480" t="s">
        <v>802</v>
      </c>
      <c r="B480" s="72">
        <v>944</v>
      </c>
      <c r="C480" s="72">
        <v>29</v>
      </c>
      <c r="D480" s="72">
        <v>32</v>
      </c>
      <c r="E480" s="72">
        <v>47</v>
      </c>
      <c r="F480" s="72">
        <v>1</v>
      </c>
      <c r="G480" s="72" t="s">
        <v>949</v>
      </c>
      <c r="H480" s="72">
        <v>109</v>
      </c>
      <c r="I480" s="72">
        <v>3.0720338983050799</v>
      </c>
      <c r="J480" s="72">
        <v>3.3898305084745699</v>
      </c>
      <c r="K480" s="72">
        <v>4.9788135593220302</v>
      </c>
      <c r="L480" s="72">
        <v>0.10593220338983</v>
      </c>
      <c r="M480" s="72" t="s">
        <v>949</v>
      </c>
      <c r="N480" s="72">
        <v>11.546610169491499</v>
      </c>
    </row>
    <row r="481" spans="1:14" x14ac:dyDescent="0.25">
      <c r="A481" t="s">
        <v>803</v>
      </c>
      <c r="B481" s="72">
        <v>565</v>
      </c>
      <c r="C481" s="72">
        <v>7</v>
      </c>
      <c r="D481" s="72">
        <v>20</v>
      </c>
      <c r="E481" s="72">
        <v>11</v>
      </c>
      <c r="F481" s="72" t="s">
        <v>949</v>
      </c>
      <c r="G481" s="72" t="s">
        <v>949</v>
      </c>
      <c r="H481" s="72">
        <v>38</v>
      </c>
      <c r="I481" s="72">
        <v>1.23893805309734</v>
      </c>
      <c r="J481" s="72">
        <v>3.5398230088495501</v>
      </c>
      <c r="K481" s="72">
        <v>1.9469026548672499</v>
      </c>
      <c r="L481" s="72" t="s">
        <v>949</v>
      </c>
      <c r="M481" s="72" t="s">
        <v>949</v>
      </c>
      <c r="N481" s="72">
        <v>6.7256637168141502</v>
      </c>
    </row>
    <row r="482" spans="1:14" x14ac:dyDescent="0.25">
      <c r="A482" t="s">
        <v>804</v>
      </c>
      <c r="B482" s="72">
        <v>4537</v>
      </c>
      <c r="C482" s="72">
        <v>11</v>
      </c>
      <c r="D482" s="72">
        <v>13</v>
      </c>
      <c r="E482" s="72">
        <v>385</v>
      </c>
      <c r="F482" s="72" t="s">
        <v>949</v>
      </c>
      <c r="G482" s="72" t="s">
        <v>949</v>
      </c>
      <c r="H482" s="72">
        <v>409</v>
      </c>
      <c r="I482" s="72">
        <v>0.242450958783337</v>
      </c>
      <c r="J482" s="72">
        <v>0.28653295128939799</v>
      </c>
      <c r="K482" s="72">
        <v>8.4857835574167897</v>
      </c>
      <c r="L482" s="72" t="s">
        <v>949</v>
      </c>
      <c r="M482" s="72" t="s">
        <v>949</v>
      </c>
      <c r="N482" s="72">
        <v>9.0147674674895306</v>
      </c>
    </row>
    <row r="483" spans="1:14" x14ac:dyDescent="0.25">
      <c r="A483" t="s">
        <v>805</v>
      </c>
      <c r="B483" s="72">
        <v>480</v>
      </c>
      <c r="C483" s="72">
        <v>7</v>
      </c>
      <c r="D483" s="72">
        <v>16</v>
      </c>
      <c r="E483" s="72">
        <v>18</v>
      </c>
      <c r="F483" s="72" t="s">
        <v>949</v>
      </c>
      <c r="G483" s="72" t="s">
        <v>949</v>
      </c>
      <c r="H483" s="72">
        <v>41</v>
      </c>
      <c r="I483" s="72">
        <v>1.4583333333333299</v>
      </c>
      <c r="J483" s="72">
        <v>3.3333333333333299</v>
      </c>
      <c r="K483" s="72">
        <v>3.75</v>
      </c>
      <c r="L483" s="72" t="s">
        <v>949</v>
      </c>
      <c r="M483" s="72" t="s">
        <v>949</v>
      </c>
      <c r="N483" s="72">
        <v>8.5416666666666607</v>
      </c>
    </row>
    <row r="484" spans="1:14" x14ac:dyDescent="0.25">
      <c r="A484" t="s">
        <v>806</v>
      </c>
      <c r="B484" s="72">
        <v>1095</v>
      </c>
      <c r="C484" s="72">
        <v>12</v>
      </c>
      <c r="D484" s="72">
        <v>4</v>
      </c>
      <c r="E484" s="72">
        <v>6</v>
      </c>
      <c r="F484" s="72" t="s">
        <v>949</v>
      </c>
      <c r="G484" s="72">
        <v>92</v>
      </c>
      <c r="H484" s="72">
        <v>114</v>
      </c>
      <c r="I484" s="72">
        <v>1.0958904109589001</v>
      </c>
      <c r="J484" s="72">
        <v>0.36529680365296802</v>
      </c>
      <c r="K484" s="72">
        <v>0.54794520547945202</v>
      </c>
      <c r="L484" s="72" t="s">
        <v>949</v>
      </c>
      <c r="M484" s="72">
        <v>8.4018264840182599</v>
      </c>
      <c r="N484" s="72">
        <v>10.410958904109499</v>
      </c>
    </row>
    <row r="485" spans="1:14" x14ac:dyDescent="0.25">
      <c r="A485" t="s">
        <v>807</v>
      </c>
      <c r="B485" s="72">
        <v>1297</v>
      </c>
      <c r="C485" s="72">
        <v>35</v>
      </c>
      <c r="D485" s="72">
        <v>69</v>
      </c>
      <c r="E485" s="72">
        <v>77</v>
      </c>
      <c r="F485" s="72" t="s">
        <v>949</v>
      </c>
      <c r="G485" s="72" t="s">
        <v>949</v>
      </c>
      <c r="H485" s="72">
        <v>181</v>
      </c>
      <c r="I485" s="72">
        <v>2.69853508095605</v>
      </c>
      <c r="J485" s="72">
        <v>5.3199691595990704</v>
      </c>
      <c r="K485" s="72">
        <v>5.9367771781033101</v>
      </c>
      <c r="L485" s="72" t="s">
        <v>949</v>
      </c>
      <c r="M485" s="72" t="s">
        <v>949</v>
      </c>
      <c r="N485" s="72">
        <v>13.9552814186584</v>
      </c>
    </row>
    <row r="486" spans="1:14" x14ac:dyDescent="0.25">
      <c r="A486" t="s">
        <v>808</v>
      </c>
      <c r="B486" s="72">
        <v>1097</v>
      </c>
      <c r="C486" s="72">
        <v>42</v>
      </c>
      <c r="D486" s="72">
        <v>19</v>
      </c>
      <c r="E486" s="72">
        <v>55</v>
      </c>
      <c r="F486" s="72">
        <v>11</v>
      </c>
      <c r="G486" s="72">
        <v>1</v>
      </c>
      <c r="H486" s="72">
        <v>128</v>
      </c>
      <c r="I486" s="72">
        <v>3.8286235186873201</v>
      </c>
      <c r="J486" s="72">
        <v>1.7319963536918801</v>
      </c>
      <c r="K486" s="72">
        <v>5.0136736554238803</v>
      </c>
      <c r="L486" s="72">
        <v>1.0027347310847701</v>
      </c>
      <c r="M486" s="72">
        <v>9.1157702825888698E-2</v>
      </c>
      <c r="N486" s="72">
        <v>11.6681859617137</v>
      </c>
    </row>
    <row r="487" spans="1:14" x14ac:dyDescent="0.25">
      <c r="A487" t="s">
        <v>809</v>
      </c>
      <c r="B487" s="72">
        <v>870</v>
      </c>
      <c r="C487" s="72">
        <v>19</v>
      </c>
      <c r="D487" s="72">
        <v>25</v>
      </c>
      <c r="E487" s="72">
        <v>25</v>
      </c>
      <c r="F487" s="72">
        <v>1</v>
      </c>
      <c r="G487" s="72" t="s">
        <v>949</v>
      </c>
      <c r="H487" s="72">
        <v>70</v>
      </c>
      <c r="I487" s="72">
        <v>2.1839080459770099</v>
      </c>
      <c r="J487" s="72">
        <v>2.8735632183908</v>
      </c>
      <c r="K487" s="72">
        <v>2.8735632183908</v>
      </c>
      <c r="L487" s="72">
        <v>0.114942528735632</v>
      </c>
      <c r="M487" s="72" t="s">
        <v>949</v>
      </c>
      <c r="N487" s="72">
        <v>8.0459770114942497</v>
      </c>
    </row>
    <row r="488" spans="1:14" x14ac:dyDescent="0.25">
      <c r="A488" t="s">
        <v>810</v>
      </c>
      <c r="B488" s="72">
        <v>1021</v>
      </c>
      <c r="C488" s="72">
        <v>3</v>
      </c>
      <c r="D488" s="72">
        <v>2</v>
      </c>
      <c r="E488" s="72">
        <v>94</v>
      </c>
      <c r="F488" s="72" t="s">
        <v>949</v>
      </c>
      <c r="G488" s="72" t="s">
        <v>949</v>
      </c>
      <c r="H488" s="72">
        <v>99</v>
      </c>
      <c r="I488" s="72">
        <v>0.29382957884427002</v>
      </c>
      <c r="J488" s="72">
        <v>0.19588638589617999</v>
      </c>
      <c r="K488" s="72">
        <v>9.2066601371204708</v>
      </c>
      <c r="L488" s="72" t="s">
        <v>949</v>
      </c>
      <c r="M488" s="72" t="s">
        <v>949</v>
      </c>
      <c r="N488" s="72">
        <v>9.6963761018609205</v>
      </c>
    </row>
    <row r="489" spans="1:14" x14ac:dyDescent="0.25">
      <c r="A489" t="s">
        <v>811</v>
      </c>
      <c r="B489" s="72">
        <v>794</v>
      </c>
      <c r="C489" s="72">
        <v>24</v>
      </c>
      <c r="D489" s="72">
        <v>29</v>
      </c>
      <c r="E489" s="72">
        <v>29</v>
      </c>
      <c r="F489" s="72" t="s">
        <v>949</v>
      </c>
      <c r="G489" s="72" t="s">
        <v>949</v>
      </c>
      <c r="H489" s="72">
        <v>82</v>
      </c>
      <c r="I489" s="72">
        <v>3.0226700251889098</v>
      </c>
      <c r="J489" s="72">
        <v>3.6523929471032699</v>
      </c>
      <c r="K489" s="72">
        <v>3.6523929471032699</v>
      </c>
      <c r="L489" s="72" t="s">
        <v>949</v>
      </c>
      <c r="M489" s="72" t="s">
        <v>949</v>
      </c>
      <c r="N489" s="72">
        <v>10.327455919395399</v>
      </c>
    </row>
    <row r="490" spans="1:14" x14ac:dyDescent="0.25">
      <c r="A490" t="s">
        <v>812</v>
      </c>
      <c r="B490" s="72">
        <v>1432</v>
      </c>
      <c r="C490" s="72">
        <v>35</v>
      </c>
      <c r="D490" s="72">
        <v>20</v>
      </c>
      <c r="E490" s="72">
        <v>44</v>
      </c>
      <c r="F490" s="72" t="s">
        <v>949</v>
      </c>
      <c r="G490" s="72" t="s">
        <v>949</v>
      </c>
      <c r="H490" s="72">
        <v>99</v>
      </c>
      <c r="I490" s="72">
        <v>2.44413407821229</v>
      </c>
      <c r="J490" s="72">
        <v>1.3966480446927301</v>
      </c>
      <c r="K490" s="72">
        <v>3.0726256983240199</v>
      </c>
      <c r="L490" s="72" t="s">
        <v>949</v>
      </c>
      <c r="M490" s="72" t="s">
        <v>949</v>
      </c>
      <c r="N490" s="72">
        <v>6.9134078212290504</v>
      </c>
    </row>
    <row r="491" spans="1:14" x14ac:dyDescent="0.25">
      <c r="A491" t="s">
        <v>813</v>
      </c>
      <c r="B491" s="72">
        <v>2991</v>
      </c>
      <c r="C491" s="72">
        <v>14</v>
      </c>
      <c r="D491" s="72">
        <v>9</v>
      </c>
      <c r="E491" s="72">
        <v>336</v>
      </c>
      <c r="F491" s="72">
        <v>4</v>
      </c>
      <c r="G491" s="72" t="s">
        <v>949</v>
      </c>
      <c r="H491" s="72">
        <v>363</v>
      </c>
      <c r="I491" s="72">
        <v>0.46807087930458002</v>
      </c>
      <c r="J491" s="72">
        <v>0.30090270812437298</v>
      </c>
      <c r="K491" s="72">
        <v>11.233701103309899</v>
      </c>
      <c r="L491" s="72">
        <v>0.13373453694416501</v>
      </c>
      <c r="M491" s="72" t="s">
        <v>949</v>
      </c>
      <c r="N491" s="72">
        <v>12.136409227683</v>
      </c>
    </row>
    <row r="492" spans="1:14" x14ac:dyDescent="0.25">
      <c r="A492" t="s">
        <v>814</v>
      </c>
      <c r="B492" s="72">
        <v>6080</v>
      </c>
      <c r="C492" s="72">
        <v>190</v>
      </c>
      <c r="D492" s="72">
        <v>171</v>
      </c>
      <c r="E492" s="72">
        <v>190</v>
      </c>
      <c r="F492" s="72" t="s">
        <v>949</v>
      </c>
      <c r="G492" s="72" t="s">
        <v>949</v>
      </c>
      <c r="H492" s="72">
        <v>551</v>
      </c>
      <c r="I492" s="72">
        <v>3.125</v>
      </c>
      <c r="J492" s="72">
        <v>2.8125</v>
      </c>
      <c r="K492" s="72">
        <v>3.125</v>
      </c>
      <c r="L492" s="72" t="s">
        <v>949</v>
      </c>
      <c r="M492" s="72" t="s">
        <v>949</v>
      </c>
      <c r="N492" s="72">
        <v>9.0625</v>
      </c>
    </row>
    <row r="493" spans="1:14" x14ac:dyDescent="0.25">
      <c r="A493" t="s">
        <v>815</v>
      </c>
      <c r="B493" s="72">
        <v>1834</v>
      </c>
      <c r="C493" s="72">
        <v>11</v>
      </c>
      <c r="D493" s="72">
        <v>1</v>
      </c>
      <c r="E493" s="72">
        <v>2</v>
      </c>
      <c r="F493" s="72">
        <v>5</v>
      </c>
      <c r="G493" s="72" t="s">
        <v>949</v>
      </c>
      <c r="H493" s="72">
        <v>19</v>
      </c>
      <c r="I493" s="72">
        <v>0.59978189749182098</v>
      </c>
      <c r="J493" s="72">
        <v>5.4525627044710999E-2</v>
      </c>
      <c r="K493" s="72">
        <v>0.109051254089422</v>
      </c>
      <c r="L493" s="72">
        <v>0.272628135223555</v>
      </c>
      <c r="M493" s="72" t="s">
        <v>949</v>
      </c>
      <c r="N493" s="72">
        <v>1.0359869138494999</v>
      </c>
    </row>
    <row r="494" spans="1:14" x14ac:dyDescent="0.25">
      <c r="A494" t="s">
        <v>816</v>
      </c>
      <c r="B494" s="72">
        <v>644</v>
      </c>
      <c r="C494" s="72">
        <v>20</v>
      </c>
      <c r="D494" s="72">
        <v>32</v>
      </c>
      <c r="E494" s="72">
        <v>19</v>
      </c>
      <c r="F494" s="72" t="s">
        <v>949</v>
      </c>
      <c r="G494" s="72" t="s">
        <v>949</v>
      </c>
      <c r="H494" s="72">
        <v>71</v>
      </c>
      <c r="I494" s="72">
        <v>3.1055900621118</v>
      </c>
      <c r="J494" s="72">
        <v>4.9689440993788798</v>
      </c>
      <c r="K494" s="72">
        <v>2.9503105590062102</v>
      </c>
      <c r="L494" s="72" t="s">
        <v>949</v>
      </c>
      <c r="M494" s="72" t="s">
        <v>949</v>
      </c>
      <c r="N494" s="72">
        <v>11.0248447204968</v>
      </c>
    </row>
    <row r="495" spans="1:14" x14ac:dyDescent="0.25">
      <c r="A495" t="s">
        <v>817</v>
      </c>
      <c r="B495" s="72">
        <v>1065</v>
      </c>
      <c r="C495" s="72">
        <v>2</v>
      </c>
      <c r="D495" s="72">
        <v>6</v>
      </c>
      <c r="E495" s="72">
        <v>117</v>
      </c>
      <c r="F495" s="72" t="s">
        <v>949</v>
      </c>
      <c r="G495" s="72" t="s">
        <v>949</v>
      </c>
      <c r="H495" s="72">
        <v>125</v>
      </c>
      <c r="I495" s="72">
        <v>0.187793427230046</v>
      </c>
      <c r="J495" s="72">
        <v>0.56338028169013998</v>
      </c>
      <c r="K495" s="72">
        <v>10.9859154929577</v>
      </c>
      <c r="L495" s="72" t="s">
        <v>949</v>
      </c>
      <c r="M495" s="72" t="s">
        <v>949</v>
      </c>
      <c r="N495" s="72">
        <v>11.7370892018779</v>
      </c>
    </row>
    <row r="496" spans="1:14" x14ac:dyDescent="0.25">
      <c r="A496" t="s">
        <v>818</v>
      </c>
      <c r="B496" s="72">
        <v>799</v>
      </c>
      <c r="C496" s="72">
        <v>13</v>
      </c>
      <c r="D496" s="72">
        <v>22</v>
      </c>
      <c r="E496" s="72">
        <v>34</v>
      </c>
      <c r="F496" s="72" t="s">
        <v>949</v>
      </c>
      <c r="G496" s="72" t="s">
        <v>949</v>
      </c>
      <c r="H496" s="72">
        <v>69</v>
      </c>
      <c r="I496" s="72">
        <v>1.6270337922403</v>
      </c>
      <c r="J496" s="72">
        <v>2.75344180225281</v>
      </c>
      <c r="K496" s="72">
        <v>4.2553191489361701</v>
      </c>
      <c r="L496" s="72" t="s">
        <v>949</v>
      </c>
      <c r="M496" s="72" t="s">
        <v>949</v>
      </c>
      <c r="N496" s="72">
        <v>8.6357947434292797</v>
      </c>
    </row>
    <row r="497" spans="1:14" x14ac:dyDescent="0.25">
      <c r="A497" t="s">
        <v>819</v>
      </c>
      <c r="B497" s="72">
        <v>194</v>
      </c>
      <c r="C497" s="72">
        <v>3</v>
      </c>
      <c r="D497" s="72">
        <v>1</v>
      </c>
      <c r="E497" s="72">
        <v>2</v>
      </c>
      <c r="F497" s="72" t="s">
        <v>949</v>
      </c>
      <c r="G497" s="72" t="s">
        <v>949</v>
      </c>
      <c r="H497" s="72">
        <v>6</v>
      </c>
      <c r="I497" s="72">
        <v>1.5463917525773101</v>
      </c>
      <c r="J497" s="72">
        <v>0.51546391752577303</v>
      </c>
      <c r="K497" s="72">
        <v>1.0309278350515401</v>
      </c>
      <c r="L497" s="72" t="s">
        <v>949</v>
      </c>
      <c r="M497" s="72" t="s">
        <v>949</v>
      </c>
      <c r="N497" s="72">
        <v>3.09278350515463</v>
      </c>
    </row>
    <row r="498" spans="1:14" x14ac:dyDescent="0.25">
      <c r="A498" t="s">
        <v>820</v>
      </c>
      <c r="B498" s="72">
        <v>1097</v>
      </c>
      <c r="C498" s="72">
        <v>31</v>
      </c>
      <c r="D498" s="72">
        <v>16</v>
      </c>
      <c r="E498" s="72">
        <v>62</v>
      </c>
      <c r="F498" s="72">
        <v>5</v>
      </c>
      <c r="G498" s="72" t="s">
        <v>949</v>
      </c>
      <c r="H498" s="72">
        <v>114</v>
      </c>
      <c r="I498" s="72">
        <v>2.8258887876025498</v>
      </c>
      <c r="J498" s="72">
        <v>1.4585232452142201</v>
      </c>
      <c r="K498" s="72">
        <v>5.6517775752050996</v>
      </c>
      <c r="L498" s="72">
        <v>0.45578851412944299</v>
      </c>
      <c r="M498" s="72" t="s">
        <v>949</v>
      </c>
      <c r="N498" s="72">
        <v>10.391978122151301</v>
      </c>
    </row>
    <row r="499" spans="1:14" x14ac:dyDescent="0.25">
      <c r="A499" t="s">
        <v>821</v>
      </c>
      <c r="B499" s="72">
        <v>3193</v>
      </c>
      <c r="C499" s="72">
        <v>99</v>
      </c>
      <c r="D499" s="72">
        <v>102</v>
      </c>
      <c r="E499" s="72">
        <v>105</v>
      </c>
      <c r="F499" s="72" t="s">
        <v>949</v>
      </c>
      <c r="G499" s="72" t="s">
        <v>949</v>
      </c>
      <c r="H499" s="72">
        <v>306</v>
      </c>
      <c r="I499" s="72">
        <v>3.1005324146570601</v>
      </c>
      <c r="J499" s="72">
        <v>3.1944879423739398</v>
      </c>
      <c r="K499" s="72">
        <v>3.2884434700908201</v>
      </c>
      <c r="L499" s="72" t="s">
        <v>949</v>
      </c>
      <c r="M499" s="72" t="s">
        <v>949</v>
      </c>
      <c r="N499" s="72">
        <v>9.58346382712182</v>
      </c>
    </row>
    <row r="500" spans="1:14" x14ac:dyDescent="0.25">
      <c r="A500" t="s">
        <v>822</v>
      </c>
      <c r="B500" s="72">
        <v>165</v>
      </c>
      <c r="C500" s="72" t="s">
        <v>949</v>
      </c>
      <c r="D500" s="72">
        <v>2</v>
      </c>
      <c r="E500" s="72">
        <v>3</v>
      </c>
      <c r="F500" s="72" t="s">
        <v>949</v>
      </c>
      <c r="G500" s="72" t="s">
        <v>949</v>
      </c>
      <c r="H500" s="72">
        <v>5</v>
      </c>
      <c r="I500" s="72" t="s">
        <v>949</v>
      </c>
      <c r="J500" s="72">
        <v>1.2121212121212099</v>
      </c>
      <c r="K500" s="72">
        <v>1.8181818181818099</v>
      </c>
      <c r="L500" s="72" t="s">
        <v>949</v>
      </c>
      <c r="M500" s="72" t="s">
        <v>949</v>
      </c>
      <c r="N500" s="72">
        <v>3.0303030303030298</v>
      </c>
    </row>
    <row r="501" spans="1:14" x14ac:dyDescent="0.25">
      <c r="A501" t="s">
        <v>823</v>
      </c>
      <c r="B501" s="72">
        <v>1167</v>
      </c>
      <c r="C501" s="72">
        <v>34</v>
      </c>
      <c r="D501" s="72">
        <v>35</v>
      </c>
      <c r="E501" s="72">
        <v>68</v>
      </c>
      <c r="F501" s="72">
        <v>2</v>
      </c>
      <c r="G501" s="72" t="s">
        <v>949</v>
      </c>
      <c r="H501" s="72">
        <v>139</v>
      </c>
      <c r="I501" s="72">
        <v>2.91345329905741</v>
      </c>
      <c r="J501" s="72">
        <v>2.9991431019708599</v>
      </c>
      <c r="K501" s="72">
        <v>5.82690659811482</v>
      </c>
      <c r="L501" s="72">
        <v>0.17137960582690601</v>
      </c>
      <c r="M501" s="72" t="s">
        <v>949</v>
      </c>
      <c r="N501" s="72">
        <v>11.91088260497</v>
      </c>
    </row>
    <row r="502" spans="1:14" x14ac:dyDescent="0.25">
      <c r="A502" t="s">
        <v>824</v>
      </c>
      <c r="B502" s="72">
        <v>1666</v>
      </c>
      <c r="C502" s="72">
        <v>49</v>
      </c>
      <c r="D502" s="72">
        <v>59</v>
      </c>
      <c r="E502" s="72">
        <v>56</v>
      </c>
      <c r="F502" s="72" t="s">
        <v>949</v>
      </c>
      <c r="G502" s="72" t="s">
        <v>949</v>
      </c>
      <c r="H502" s="72">
        <v>164</v>
      </c>
      <c r="I502" s="72">
        <v>2.9411764705882302</v>
      </c>
      <c r="J502" s="72">
        <v>3.5414165666266499</v>
      </c>
      <c r="K502" s="72">
        <v>3.3613445378151199</v>
      </c>
      <c r="L502" s="72" t="s">
        <v>949</v>
      </c>
      <c r="M502" s="72" t="s">
        <v>949</v>
      </c>
      <c r="N502" s="72">
        <v>9.8439375750300098</v>
      </c>
    </row>
    <row r="503" spans="1:14" x14ac:dyDescent="0.25">
      <c r="A503" t="s">
        <v>334</v>
      </c>
      <c r="B503" s="72">
        <v>47571</v>
      </c>
      <c r="C503" s="72">
        <v>940</v>
      </c>
      <c r="D503" s="72">
        <v>1042</v>
      </c>
      <c r="E503" s="72">
        <v>2316</v>
      </c>
      <c r="F503" s="72">
        <v>38</v>
      </c>
      <c r="G503" s="72">
        <v>93</v>
      </c>
      <c r="H503" s="72">
        <v>4429</v>
      </c>
      <c r="I503" s="72">
        <v>1.97599377772172</v>
      </c>
      <c r="J503" s="72">
        <v>2.1904101238149201</v>
      </c>
      <c r="K503" s="72">
        <v>4.8685123289399002</v>
      </c>
      <c r="L503" s="72">
        <v>7.9880599524920604E-2</v>
      </c>
      <c r="M503" s="72">
        <v>0.19549725673204199</v>
      </c>
      <c r="N503" s="72">
        <v>9.31029408673351</v>
      </c>
    </row>
    <row r="504" spans="1:14" x14ac:dyDescent="0.25">
      <c r="A504" t="s">
        <v>825</v>
      </c>
      <c r="B504" s="72">
        <v>808</v>
      </c>
      <c r="C504" s="72">
        <v>4</v>
      </c>
      <c r="D504" s="72" t="s">
        <v>949</v>
      </c>
      <c r="E504" s="72">
        <v>11</v>
      </c>
      <c r="F504" s="72" t="s">
        <v>949</v>
      </c>
      <c r="G504" s="72" t="s">
        <v>949</v>
      </c>
      <c r="H504" s="72">
        <v>15</v>
      </c>
      <c r="I504" s="72">
        <v>0.49504950495049499</v>
      </c>
      <c r="J504" s="72" t="s">
        <v>949</v>
      </c>
      <c r="K504" s="72">
        <v>1.3613861386138599</v>
      </c>
      <c r="L504" s="72" t="s">
        <v>949</v>
      </c>
      <c r="M504" s="72" t="s">
        <v>949</v>
      </c>
      <c r="N504" s="72">
        <v>1.8564356435643501</v>
      </c>
    </row>
    <row r="505" spans="1:14" x14ac:dyDescent="0.25">
      <c r="A505" t="s">
        <v>826</v>
      </c>
      <c r="B505" s="72">
        <v>176</v>
      </c>
      <c r="C505" s="72">
        <v>5</v>
      </c>
      <c r="D505" s="72">
        <v>5</v>
      </c>
      <c r="E505" s="72">
        <v>5</v>
      </c>
      <c r="F505" s="72" t="s">
        <v>949</v>
      </c>
      <c r="G505" s="72" t="s">
        <v>949</v>
      </c>
      <c r="H505" s="72">
        <v>15</v>
      </c>
      <c r="I505" s="72">
        <v>2.8409090909090899</v>
      </c>
      <c r="J505" s="72">
        <v>2.8409090909090899</v>
      </c>
      <c r="K505" s="72">
        <v>2.8409090909090899</v>
      </c>
      <c r="L505" s="72" t="s">
        <v>949</v>
      </c>
      <c r="M505" s="72" t="s">
        <v>949</v>
      </c>
      <c r="N505" s="72">
        <v>8.5227272727272698</v>
      </c>
    </row>
    <row r="506" spans="1:14" x14ac:dyDescent="0.25">
      <c r="A506" t="s">
        <v>827</v>
      </c>
      <c r="B506" s="72">
        <v>802</v>
      </c>
      <c r="C506" s="72">
        <v>27</v>
      </c>
      <c r="D506" s="72">
        <v>6</v>
      </c>
      <c r="E506" s="72">
        <v>43</v>
      </c>
      <c r="F506" s="72">
        <v>8</v>
      </c>
      <c r="G506" s="72" t="s">
        <v>949</v>
      </c>
      <c r="H506" s="72">
        <v>84</v>
      </c>
      <c r="I506" s="72">
        <v>3.3665835411471301</v>
      </c>
      <c r="J506" s="72">
        <v>0.74812967581047296</v>
      </c>
      <c r="K506" s="72">
        <v>5.3615960099750604</v>
      </c>
      <c r="L506" s="72">
        <v>0.99750623441396502</v>
      </c>
      <c r="M506" s="72" t="s">
        <v>949</v>
      </c>
      <c r="N506" s="72">
        <v>10.4738154613466</v>
      </c>
    </row>
    <row r="507" spans="1:14" x14ac:dyDescent="0.25">
      <c r="A507" t="s">
        <v>828</v>
      </c>
      <c r="B507" s="72">
        <v>3148</v>
      </c>
      <c r="C507" s="72">
        <v>89</v>
      </c>
      <c r="D507" s="72">
        <v>103</v>
      </c>
      <c r="E507" s="72">
        <v>110</v>
      </c>
      <c r="F507" s="72">
        <v>1</v>
      </c>
      <c r="G507" s="72" t="s">
        <v>949</v>
      </c>
      <c r="H507" s="72">
        <v>303</v>
      </c>
      <c r="I507" s="72">
        <v>2.8271918678526</v>
      </c>
      <c r="J507" s="72">
        <v>3.2719186785260401</v>
      </c>
      <c r="K507" s="72">
        <v>3.4942820838627702</v>
      </c>
      <c r="L507" s="72">
        <v>3.1766200762388799E-2</v>
      </c>
      <c r="M507" s="72" t="s">
        <v>949</v>
      </c>
      <c r="N507" s="72">
        <v>9.6251588310038105</v>
      </c>
    </row>
    <row r="508" spans="1:14" x14ac:dyDescent="0.25">
      <c r="A508" t="s">
        <v>829</v>
      </c>
      <c r="B508" s="72">
        <v>661</v>
      </c>
      <c r="C508" s="72">
        <v>18</v>
      </c>
      <c r="D508" s="72">
        <v>10</v>
      </c>
      <c r="E508" s="72">
        <v>17</v>
      </c>
      <c r="F508" s="72" t="s">
        <v>949</v>
      </c>
      <c r="G508" s="72" t="s">
        <v>949</v>
      </c>
      <c r="H508" s="72">
        <v>45</v>
      </c>
      <c r="I508" s="72">
        <v>2.72314674735249</v>
      </c>
      <c r="J508" s="72">
        <v>1.51285930408472</v>
      </c>
      <c r="K508" s="72">
        <v>2.57186081694402</v>
      </c>
      <c r="L508" s="72" t="s">
        <v>949</v>
      </c>
      <c r="M508" s="72" t="s">
        <v>949</v>
      </c>
      <c r="N508" s="72">
        <v>6.8078668683812396</v>
      </c>
    </row>
    <row r="509" spans="1:14" x14ac:dyDescent="0.25">
      <c r="A509" t="s">
        <v>335</v>
      </c>
      <c r="B509" s="72">
        <v>87</v>
      </c>
      <c r="C509" s="72">
        <v>4</v>
      </c>
      <c r="D509" s="72">
        <v>2</v>
      </c>
      <c r="E509" s="72">
        <v>10</v>
      </c>
      <c r="F509" s="72" t="s">
        <v>949</v>
      </c>
      <c r="G509" s="72" t="s">
        <v>949</v>
      </c>
      <c r="H509" s="72">
        <v>16</v>
      </c>
      <c r="I509" s="72">
        <v>4.59770114942528</v>
      </c>
      <c r="J509" s="72">
        <v>2.29885057471264</v>
      </c>
      <c r="K509" s="72">
        <v>11.4942528735632</v>
      </c>
      <c r="L509" s="72" t="s">
        <v>949</v>
      </c>
      <c r="M509" s="72" t="s">
        <v>949</v>
      </c>
      <c r="N509" s="72">
        <v>18.390804597701099</v>
      </c>
    </row>
    <row r="510" spans="1:14" x14ac:dyDescent="0.25">
      <c r="A510" t="s">
        <v>830</v>
      </c>
      <c r="B510" s="72">
        <v>814</v>
      </c>
      <c r="C510" s="72">
        <v>35</v>
      </c>
      <c r="D510" s="72">
        <v>31</v>
      </c>
      <c r="E510" s="72">
        <v>29</v>
      </c>
      <c r="F510" s="72" t="s">
        <v>949</v>
      </c>
      <c r="G510" s="72" t="s">
        <v>949</v>
      </c>
      <c r="H510" s="72">
        <v>95</v>
      </c>
      <c r="I510" s="72">
        <v>4.2997542997542997</v>
      </c>
      <c r="J510" s="72">
        <v>3.8083538083538002</v>
      </c>
      <c r="K510" s="72">
        <v>3.5626535626535598</v>
      </c>
      <c r="L510" s="72" t="s">
        <v>949</v>
      </c>
      <c r="M510" s="72" t="s">
        <v>949</v>
      </c>
      <c r="N510" s="72">
        <v>11.6707616707616</v>
      </c>
    </row>
    <row r="511" spans="1:14" x14ac:dyDescent="0.25">
      <c r="A511" t="s">
        <v>831</v>
      </c>
      <c r="B511" s="72">
        <v>1736</v>
      </c>
      <c r="C511" s="72">
        <v>2</v>
      </c>
      <c r="D511" s="72" t="s">
        <v>949</v>
      </c>
      <c r="E511" s="72">
        <v>134</v>
      </c>
      <c r="F511" s="72" t="s">
        <v>949</v>
      </c>
      <c r="G511" s="72" t="s">
        <v>949</v>
      </c>
      <c r="H511" s="72">
        <v>136</v>
      </c>
      <c r="I511" s="72">
        <v>0.115207373271889</v>
      </c>
      <c r="J511" s="72" t="s">
        <v>949</v>
      </c>
      <c r="K511" s="72">
        <v>7.7188940092165899</v>
      </c>
      <c r="L511" s="72" t="s">
        <v>949</v>
      </c>
      <c r="M511" s="72" t="s">
        <v>949</v>
      </c>
      <c r="N511" s="72">
        <v>7.8341013824884698</v>
      </c>
    </row>
    <row r="512" spans="1:14" x14ac:dyDescent="0.25">
      <c r="A512" t="s">
        <v>832</v>
      </c>
      <c r="B512" s="72">
        <v>2001</v>
      </c>
      <c r="C512" s="72">
        <v>21</v>
      </c>
      <c r="D512" s="72">
        <v>33</v>
      </c>
      <c r="E512" s="72">
        <v>21</v>
      </c>
      <c r="F512" s="72" t="s">
        <v>949</v>
      </c>
      <c r="G512" s="72" t="s">
        <v>949</v>
      </c>
      <c r="H512" s="72">
        <v>75</v>
      </c>
      <c r="I512" s="72">
        <v>1.0494752623688099</v>
      </c>
      <c r="J512" s="72">
        <v>1.64917541229385</v>
      </c>
      <c r="K512" s="72">
        <v>1.0494752623688099</v>
      </c>
      <c r="L512" s="72" t="s">
        <v>949</v>
      </c>
      <c r="M512" s="72" t="s">
        <v>949</v>
      </c>
      <c r="N512" s="72">
        <v>3.7481259370314799</v>
      </c>
    </row>
    <row r="513" spans="1:14" x14ac:dyDescent="0.25">
      <c r="A513" t="s">
        <v>833</v>
      </c>
      <c r="B513" s="72">
        <v>2026</v>
      </c>
      <c r="C513" s="72">
        <v>25</v>
      </c>
      <c r="D513" s="72">
        <v>25</v>
      </c>
      <c r="E513" s="72">
        <v>24</v>
      </c>
      <c r="F513" s="72" t="s">
        <v>949</v>
      </c>
      <c r="G513" s="72" t="s">
        <v>949</v>
      </c>
      <c r="H513" s="72">
        <v>74</v>
      </c>
      <c r="I513" s="72">
        <v>1.2339585389930801</v>
      </c>
      <c r="J513" s="72">
        <v>1.2339585389930801</v>
      </c>
      <c r="K513" s="72">
        <v>1.18460019743336</v>
      </c>
      <c r="L513" s="72" t="s">
        <v>949</v>
      </c>
      <c r="M513" s="72" t="s">
        <v>949</v>
      </c>
      <c r="N513" s="72">
        <v>3.6525172754195401</v>
      </c>
    </row>
    <row r="514" spans="1:14" x14ac:dyDescent="0.25">
      <c r="A514" t="s">
        <v>834</v>
      </c>
      <c r="B514" s="72">
        <v>861</v>
      </c>
      <c r="C514" s="72">
        <v>15</v>
      </c>
      <c r="D514" s="72">
        <v>28</v>
      </c>
      <c r="E514" s="72">
        <v>37</v>
      </c>
      <c r="F514" s="72">
        <v>4</v>
      </c>
      <c r="G514" s="72" t="s">
        <v>949</v>
      </c>
      <c r="H514" s="72">
        <v>84</v>
      </c>
      <c r="I514" s="72">
        <v>1.7421602787456401</v>
      </c>
      <c r="J514" s="72">
        <v>3.2520325203252001</v>
      </c>
      <c r="K514" s="72">
        <v>4.2973286875725902</v>
      </c>
      <c r="L514" s="72">
        <v>0.46457607433217102</v>
      </c>
      <c r="M514" s="72" t="s">
        <v>949</v>
      </c>
      <c r="N514" s="72">
        <v>9.7560975609756095</v>
      </c>
    </row>
    <row r="515" spans="1:14" x14ac:dyDescent="0.25">
      <c r="A515" t="s">
        <v>835</v>
      </c>
      <c r="B515" s="72">
        <v>544</v>
      </c>
      <c r="C515" s="72">
        <v>15</v>
      </c>
      <c r="D515" s="72">
        <v>29</v>
      </c>
      <c r="E515" s="72">
        <v>13</v>
      </c>
      <c r="F515" s="72" t="s">
        <v>949</v>
      </c>
      <c r="G515" s="72" t="s">
        <v>949</v>
      </c>
      <c r="H515" s="72">
        <v>57</v>
      </c>
      <c r="I515" s="72">
        <v>2.7573529411764701</v>
      </c>
      <c r="J515" s="72">
        <v>5.3308823529411704</v>
      </c>
      <c r="K515" s="72">
        <v>2.3897058823529398</v>
      </c>
      <c r="L515" s="72" t="s">
        <v>949</v>
      </c>
      <c r="M515" s="72" t="s">
        <v>949</v>
      </c>
      <c r="N515" s="72">
        <v>10.4779411764705</v>
      </c>
    </row>
    <row r="516" spans="1:14" x14ac:dyDescent="0.25">
      <c r="A516" t="s">
        <v>836</v>
      </c>
      <c r="B516" s="72">
        <v>4138</v>
      </c>
      <c r="C516" s="72">
        <v>12</v>
      </c>
      <c r="D516" s="72">
        <v>13</v>
      </c>
      <c r="E516" s="72">
        <v>443</v>
      </c>
      <c r="F516" s="72" t="s">
        <v>949</v>
      </c>
      <c r="G516" s="72" t="s">
        <v>949</v>
      </c>
      <c r="H516" s="72">
        <v>468</v>
      </c>
      <c r="I516" s="72">
        <v>0.28999516674721998</v>
      </c>
      <c r="J516" s="72">
        <v>0.31416143064282198</v>
      </c>
      <c r="K516" s="72">
        <v>10.7056549057515</v>
      </c>
      <c r="L516" s="72" t="s">
        <v>949</v>
      </c>
      <c r="M516" s="72" t="s">
        <v>949</v>
      </c>
      <c r="N516" s="72">
        <v>11.309811503141599</v>
      </c>
    </row>
    <row r="517" spans="1:14" x14ac:dyDescent="0.25">
      <c r="A517" t="s">
        <v>837</v>
      </c>
      <c r="B517" s="72">
        <v>440</v>
      </c>
      <c r="C517" s="72">
        <v>8</v>
      </c>
      <c r="D517" s="72">
        <v>11</v>
      </c>
      <c r="E517" s="72">
        <v>14</v>
      </c>
      <c r="F517" s="72" t="s">
        <v>949</v>
      </c>
      <c r="G517" s="72" t="s">
        <v>949</v>
      </c>
      <c r="H517" s="72">
        <v>33</v>
      </c>
      <c r="I517" s="72">
        <v>1.8181818181818099</v>
      </c>
      <c r="J517" s="72">
        <v>2.5</v>
      </c>
      <c r="K517" s="72">
        <v>3.1818181818181799</v>
      </c>
      <c r="L517" s="72" t="s">
        <v>949</v>
      </c>
      <c r="M517" s="72" t="s">
        <v>949</v>
      </c>
      <c r="N517" s="72">
        <v>7.5</v>
      </c>
    </row>
    <row r="518" spans="1:14" x14ac:dyDescent="0.25">
      <c r="A518" t="s">
        <v>838</v>
      </c>
      <c r="B518" s="72">
        <v>1087</v>
      </c>
      <c r="C518" s="72">
        <v>14</v>
      </c>
      <c r="D518" s="72">
        <v>1</v>
      </c>
      <c r="E518" s="72" t="s">
        <v>949</v>
      </c>
      <c r="F518" s="72" t="s">
        <v>949</v>
      </c>
      <c r="G518" s="72">
        <v>91</v>
      </c>
      <c r="H518" s="72">
        <v>106</v>
      </c>
      <c r="I518" s="72">
        <v>1.2879484820607101</v>
      </c>
      <c r="J518" s="72">
        <v>9.1996320147194097E-2</v>
      </c>
      <c r="K518" s="72" t="s">
        <v>949</v>
      </c>
      <c r="L518" s="72" t="s">
        <v>949</v>
      </c>
      <c r="M518" s="72">
        <v>8.3716651333946608</v>
      </c>
      <c r="N518" s="72">
        <v>9.7516099356025698</v>
      </c>
    </row>
    <row r="519" spans="1:14" x14ac:dyDescent="0.25">
      <c r="A519" t="s">
        <v>839</v>
      </c>
      <c r="B519" s="72">
        <v>1262</v>
      </c>
      <c r="C519" s="72">
        <v>54</v>
      </c>
      <c r="D519" s="72">
        <v>58</v>
      </c>
      <c r="E519" s="72">
        <v>68</v>
      </c>
      <c r="F519" s="72">
        <v>5</v>
      </c>
      <c r="G519" s="72" t="s">
        <v>949</v>
      </c>
      <c r="H519" s="72">
        <v>185</v>
      </c>
      <c r="I519" s="72">
        <v>4.2789223454833598</v>
      </c>
      <c r="J519" s="72">
        <v>4.5958795562599004</v>
      </c>
      <c r="K519" s="72">
        <v>5.3882725832012603</v>
      </c>
      <c r="L519" s="72">
        <v>0.39619651347068102</v>
      </c>
      <c r="M519" s="72" t="s">
        <v>949</v>
      </c>
      <c r="N519" s="72">
        <v>14.659270998415201</v>
      </c>
    </row>
    <row r="520" spans="1:14" x14ac:dyDescent="0.25">
      <c r="A520" t="s">
        <v>840</v>
      </c>
      <c r="B520" s="72">
        <v>1028</v>
      </c>
      <c r="C520" s="72">
        <v>17</v>
      </c>
      <c r="D520" s="72">
        <v>45</v>
      </c>
      <c r="E520" s="72">
        <v>60</v>
      </c>
      <c r="F520" s="72">
        <v>20</v>
      </c>
      <c r="G520" s="72" t="s">
        <v>949</v>
      </c>
      <c r="H520" s="72">
        <v>142</v>
      </c>
      <c r="I520" s="72">
        <v>1.6536964980544699</v>
      </c>
      <c r="J520" s="72">
        <v>4.3774319066147802</v>
      </c>
      <c r="K520" s="72">
        <v>5.8365758754863801</v>
      </c>
      <c r="L520" s="72">
        <v>1.94552529182879</v>
      </c>
      <c r="M520" s="72" t="s">
        <v>949</v>
      </c>
      <c r="N520" s="72">
        <v>13.813229571984399</v>
      </c>
    </row>
    <row r="521" spans="1:14" x14ac:dyDescent="0.25">
      <c r="A521" t="s">
        <v>841</v>
      </c>
      <c r="B521" s="72">
        <v>824</v>
      </c>
      <c r="C521" s="72">
        <v>23</v>
      </c>
      <c r="D521" s="72">
        <v>38</v>
      </c>
      <c r="E521" s="72">
        <v>15</v>
      </c>
      <c r="F521" s="72" t="s">
        <v>949</v>
      </c>
      <c r="G521" s="72" t="s">
        <v>949</v>
      </c>
      <c r="H521" s="72">
        <v>76</v>
      </c>
      <c r="I521" s="72">
        <v>2.79126213592233</v>
      </c>
      <c r="J521" s="72">
        <v>4.6116504854368898</v>
      </c>
      <c r="K521" s="72">
        <v>1.8203883495145601</v>
      </c>
      <c r="L521" s="72" t="s">
        <v>949</v>
      </c>
      <c r="M521" s="72" t="s">
        <v>949</v>
      </c>
      <c r="N521" s="72">
        <v>9.2233009708737796</v>
      </c>
    </row>
    <row r="522" spans="1:14" x14ac:dyDescent="0.25">
      <c r="A522" t="s">
        <v>842</v>
      </c>
      <c r="B522" s="72">
        <v>918</v>
      </c>
      <c r="C522" s="72">
        <v>4</v>
      </c>
      <c r="D522" s="72">
        <v>4</v>
      </c>
      <c r="E522" s="72">
        <v>97</v>
      </c>
      <c r="F522" s="72" t="s">
        <v>949</v>
      </c>
      <c r="G522" s="72" t="s">
        <v>949</v>
      </c>
      <c r="H522" s="72">
        <v>105</v>
      </c>
      <c r="I522" s="72">
        <v>0.43572984749455301</v>
      </c>
      <c r="J522" s="72">
        <v>0.43572984749455301</v>
      </c>
      <c r="K522" s="72">
        <v>10.566448801742901</v>
      </c>
      <c r="L522" s="72" t="s">
        <v>949</v>
      </c>
      <c r="M522" s="72" t="s">
        <v>949</v>
      </c>
      <c r="N522" s="72">
        <v>11.437908496732</v>
      </c>
    </row>
    <row r="523" spans="1:14" x14ac:dyDescent="0.25">
      <c r="A523" t="s">
        <v>843</v>
      </c>
      <c r="B523" s="72">
        <v>735</v>
      </c>
      <c r="C523" s="72">
        <v>16</v>
      </c>
      <c r="D523" s="72">
        <v>27</v>
      </c>
      <c r="E523" s="72">
        <v>19</v>
      </c>
      <c r="F523" s="72" t="s">
        <v>949</v>
      </c>
      <c r="G523" s="72" t="s">
        <v>949</v>
      </c>
      <c r="H523" s="72">
        <v>62</v>
      </c>
      <c r="I523" s="72">
        <v>2.1768707482993102</v>
      </c>
      <c r="J523" s="72">
        <v>3.6734693877550999</v>
      </c>
      <c r="K523" s="72">
        <v>2.5850340136054402</v>
      </c>
      <c r="L523" s="72" t="s">
        <v>949</v>
      </c>
      <c r="M523" s="72" t="s">
        <v>949</v>
      </c>
      <c r="N523" s="72">
        <v>8.4353741496598609</v>
      </c>
    </row>
    <row r="524" spans="1:14" x14ac:dyDescent="0.25">
      <c r="A524" t="s">
        <v>844</v>
      </c>
      <c r="B524" s="72">
        <v>1385</v>
      </c>
      <c r="C524" s="72">
        <v>31</v>
      </c>
      <c r="D524" s="72">
        <v>42</v>
      </c>
      <c r="E524" s="72">
        <v>39</v>
      </c>
      <c r="F524" s="72" t="s">
        <v>949</v>
      </c>
      <c r="G524" s="72" t="s">
        <v>949</v>
      </c>
      <c r="H524" s="72">
        <v>112</v>
      </c>
      <c r="I524" s="72">
        <v>2.2382671480144398</v>
      </c>
      <c r="J524" s="72">
        <v>3.0324909747292401</v>
      </c>
      <c r="K524" s="72">
        <v>2.8158844765342899</v>
      </c>
      <c r="L524" s="72" t="s">
        <v>949</v>
      </c>
      <c r="M524" s="72" t="s">
        <v>949</v>
      </c>
      <c r="N524" s="72">
        <v>8.0866425992779796</v>
      </c>
    </row>
    <row r="525" spans="1:14" x14ac:dyDescent="0.25">
      <c r="A525" t="s">
        <v>845</v>
      </c>
      <c r="B525" s="72">
        <v>2803</v>
      </c>
      <c r="C525" s="72">
        <v>4</v>
      </c>
      <c r="D525" s="72">
        <v>10</v>
      </c>
      <c r="E525" s="72">
        <v>182</v>
      </c>
      <c r="F525" s="72">
        <v>1</v>
      </c>
      <c r="G525" s="72" t="s">
        <v>949</v>
      </c>
      <c r="H525" s="72">
        <v>197</v>
      </c>
      <c r="I525" s="72">
        <v>0.142704245451302</v>
      </c>
      <c r="J525" s="72">
        <v>0.35676061362825501</v>
      </c>
      <c r="K525" s="72">
        <v>6.49304316803424</v>
      </c>
      <c r="L525" s="72">
        <v>3.5676061362825501E-2</v>
      </c>
      <c r="M525" s="72" t="s">
        <v>949</v>
      </c>
      <c r="N525" s="72">
        <v>7.02818408847663</v>
      </c>
    </row>
    <row r="526" spans="1:14" x14ac:dyDescent="0.25">
      <c r="A526" t="s">
        <v>846</v>
      </c>
      <c r="B526" s="72">
        <v>5966</v>
      </c>
      <c r="C526" s="72">
        <v>185</v>
      </c>
      <c r="D526" s="72">
        <v>212</v>
      </c>
      <c r="E526" s="72">
        <v>186</v>
      </c>
      <c r="F526" s="72" t="s">
        <v>949</v>
      </c>
      <c r="G526" s="72" t="s">
        <v>949</v>
      </c>
      <c r="H526" s="72">
        <v>583</v>
      </c>
      <c r="I526" s="72">
        <v>3.1009051290646998</v>
      </c>
      <c r="J526" s="72">
        <v>3.5534696614146801</v>
      </c>
      <c r="K526" s="72">
        <v>3.1176667784109902</v>
      </c>
      <c r="L526" s="72" t="s">
        <v>949</v>
      </c>
      <c r="M526" s="72" t="s">
        <v>949</v>
      </c>
      <c r="N526" s="72">
        <v>9.7720415688903799</v>
      </c>
    </row>
    <row r="527" spans="1:14" x14ac:dyDescent="0.25">
      <c r="A527" t="s">
        <v>847</v>
      </c>
      <c r="B527" s="72">
        <v>1851</v>
      </c>
      <c r="C527" s="72">
        <v>10</v>
      </c>
      <c r="D527" s="72">
        <v>3</v>
      </c>
      <c r="E527" s="72">
        <v>4</v>
      </c>
      <c r="F527" s="72" t="s">
        <v>949</v>
      </c>
      <c r="G527" s="72" t="s">
        <v>949</v>
      </c>
      <c r="H527" s="72">
        <v>17</v>
      </c>
      <c r="I527" s="72">
        <v>0.54024851431658505</v>
      </c>
      <c r="J527" s="72">
        <v>0.162074554294975</v>
      </c>
      <c r="K527" s="72">
        <v>0.216099405726634</v>
      </c>
      <c r="L527" s="72" t="s">
        <v>949</v>
      </c>
      <c r="M527" s="72" t="s">
        <v>949</v>
      </c>
      <c r="N527" s="72">
        <v>0.91842247433819502</v>
      </c>
    </row>
    <row r="528" spans="1:14" x14ac:dyDescent="0.25">
      <c r="A528" t="s">
        <v>848</v>
      </c>
      <c r="B528" s="72">
        <v>625</v>
      </c>
      <c r="C528" s="72">
        <v>16</v>
      </c>
      <c r="D528" s="72">
        <v>31</v>
      </c>
      <c r="E528" s="72">
        <v>27</v>
      </c>
      <c r="F528" s="72" t="s">
        <v>949</v>
      </c>
      <c r="G528" s="72" t="s">
        <v>949</v>
      </c>
      <c r="H528" s="72">
        <v>74</v>
      </c>
      <c r="I528" s="72">
        <v>2.56</v>
      </c>
      <c r="J528" s="72">
        <v>4.96</v>
      </c>
      <c r="K528" s="72">
        <v>4.32</v>
      </c>
      <c r="L528" s="72" t="s">
        <v>949</v>
      </c>
      <c r="M528" s="72" t="s">
        <v>949</v>
      </c>
      <c r="N528" s="72">
        <v>11.84</v>
      </c>
    </row>
    <row r="529" spans="1:14" x14ac:dyDescent="0.25">
      <c r="A529" t="s">
        <v>849</v>
      </c>
      <c r="B529" s="72">
        <v>973</v>
      </c>
      <c r="C529" s="72" t="s">
        <v>949</v>
      </c>
      <c r="D529" s="72">
        <v>3</v>
      </c>
      <c r="E529" s="72">
        <v>98</v>
      </c>
      <c r="F529" s="72" t="s">
        <v>949</v>
      </c>
      <c r="G529" s="72" t="s">
        <v>949</v>
      </c>
      <c r="H529" s="72">
        <v>101</v>
      </c>
      <c r="I529" s="72" t="s">
        <v>949</v>
      </c>
      <c r="J529" s="72">
        <v>0.30832476875642301</v>
      </c>
      <c r="K529" s="72">
        <v>10.071942446043099</v>
      </c>
      <c r="L529" s="72" t="s">
        <v>949</v>
      </c>
      <c r="M529" s="72" t="s">
        <v>949</v>
      </c>
      <c r="N529" s="72">
        <v>10.380267214799501</v>
      </c>
    </row>
    <row r="530" spans="1:14" x14ac:dyDescent="0.25">
      <c r="A530" t="s">
        <v>850</v>
      </c>
      <c r="B530" s="72">
        <v>648</v>
      </c>
      <c r="C530" s="72">
        <v>5</v>
      </c>
      <c r="D530" s="72">
        <v>4</v>
      </c>
      <c r="E530" s="72">
        <v>7</v>
      </c>
      <c r="F530" s="72" t="s">
        <v>949</v>
      </c>
      <c r="G530" s="72" t="s">
        <v>949</v>
      </c>
      <c r="H530" s="72">
        <v>16</v>
      </c>
      <c r="I530" s="72">
        <v>0.77160493827160404</v>
      </c>
      <c r="J530" s="72">
        <v>0.61728395061728303</v>
      </c>
      <c r="K530" s="72">
        <v>1.0802469135802399</v>
      </c>
      <c r="L530" s="72" t="s">
        <v>949</v>
      </c>
      <c r="M530" s="72" t="s">
        <v>949</v>
      </c>
      <c r="N530" s="72">
        <v>2.4691358024691299</v>
      </c>
    </row>
    <row r="531" spans="1:14" x14ac:dyDescent="0.25">
      <c r="A531" t="s">
        <v>851</v>
      </c>
      <c r="B531" s="72">
        <v>158</v>
      </c>
      <c r="C531" s="72">
        <v>6</v>
      </c>
      <c r="D531" s="72">
        <v>1</v>
      </c>
      <c r="E531" s="72">
        <v>3</v>
      </c>
      <c r="F531" s="72" t="s">
        <v>949</v>
      </c>
      <c r="G531" s="72" t="s">
        <v>949</v>
      </c>
      <c r="H531" s="72">
        <v>10</v>
      </c>
      <c r="I531" s="72">
        <v>3.79746835443038</v>
      </c>
      <c r="J531" s="72">
        <v>0.632911392405063</v>
      </c>
      <c r="K531" s="72">
        <v>1.89873417721519</v>
      </c>
      <c r="L531" s="72" t="s">
        <v>949</v>
      </c>
      <c r="M531" s="72" t="s">
        <v>949</v>
      </c>
      <c r="N531" s="72">
        <v>6.3291139240506302</v>
      </c>
    </row>
    <row r="532" spans="1:14" x14ac:dyDescent="0.25">
      <c r="A532" t="s">
        <v>852</v>
      </c>
      <c r="B532" s="72">
        <v>1039</v>
      </c>
      <c r="C532" s="72">
        <v>36</v>
      </c>
      <c r="D532" s="72">
        <v>36</v>
      </c>
      <c r="E532" s="72">
        <v>78</v>
      </c>
      <c r="F532" s="72">
        <v>6</v>
      </c>
      <c r="G532" s="72" t="s">
        <v>949</v>
      </c>
      <c r="H532" s="72">
        <v>156</v>
      </c>
      <c r="I532" s="72">
        <v>3.4648700673724702</v>
      </c>
      <c r="J532" s="72">
        <v>3.4648700673724702</v>
      </c>
      <c r="K532" s="72">
        <v>7.5072184793070198</v>
      </c>
      <c r="L532" s="72">
        <v>0.57747834456207803</v>
      </c>
      <c r="M532" s="72" t="s">
        <v>949</v>
      </c>
      <c r="N532" s="72">
        <v>15.014436958614001</v>
      </c>
    </row>
    <row r="533" spans="1:14" x14ac:dyDescent="0.25">
      <c r="A533" t="s">
        <v>853</v>
      </c>
      <c r="B533" s="72">
        <v>3039</v>
      </c>
      <c r="C533" s="72">
        <v>94</v>
      </c>
      <c r="D533" s="72">
        <v>127</v>
      </c>
      <c r="E533" s="72">
        <v>77</v>
      </c>
      <c r="F533" s="72">
        <v>11</v>
      </c>
      <c r="G533" s="72" t="s">
        <v>949</v>
      </c>
      <c r="H533" s="72">
        <v>309</v>
      </c>
      <c r="I533" s="72">
        <v>3.0931227377426702</v>
      </c>
      <c r="J533" s="72">
        <v>4.17900625205659</v>
      </c>
      <c r="K533" s="72">
        <v>2.5337282000658101</v>
      </c>
      <c r="L533" s="72">
        <v>0.36196117143797302</v>
      </c>
      <c r="M533" s="72" t="s">
        <v>949</v>
      </c>
      <c r="N533" s="72">
        <v>10.167818361303</v>
      </c>
    </row>
    <row r="534" spans="1:14" x14ac:dyDescent="0.25">
      <c r="A534" t="s">
        <v>854</v>
      </c>
      <c r="B534" s="72">
        <v>146</v>
      </c>
      <c r="C534" s="72" t="s">
        <v>949</v>
      </c>
      <c r="D534" s="72">
        <v>2</v>
      </c>
      <c r="E534" s="72">
        <v>2</v>
      </c>
      <c r="F534" s="72" t="s">
        <v>949</v>
      </c>
      <c r="G534" s="72" t="s">
        <v>949</v>
      </c>
      <c r="H534" s="72">
        <v>4</v>
      </c>
      <c r="I534" s="72" t="s">
        <v>949</v>
      </c>
      <c r="J534" s="72">
        <v>1.3698630136986301</v>
      </c>
      <c r="K534" s="72">
        <v>1.3698630136986301</v>
      </c>
      <c r="L534" s="72" t="s">
        <v>949</v>
      </c>
      <c r="M534" s="72" t="s">
        <v>949</v>
      </c>
      <c r="N534" s="72">
        <v>2.7397260273972601</v>
      </c>
    </row>
    <row r="535" spans="1:14" x14ac:dyDescent="0.25">
      <c r="A535" t="s">
        <v>855</v>
      </c>
      <c r="B535" s="72">
        <v>1135</v>
      </c>
      <c r="C535" s="72">
        <v>26</v>
      </c>
      <c r="D535" s="72">
        <v>41</v>
      </c>
      <c r="E535" s="72">
        <v>60</v>
      </c>
      <c r="F535" s="72">
        <v>4</v>
      </c>
      <c r="G535" s="72" t="s">
        <v>949</v>
      </c>
      <c r="H535" s="72">
        <v>131</v>
      </c>
      <c r="I535" s="72">
        <v>2.2907488986784101</v>
      </c>
      <c r="J535" s="72">
        <v>3.6123348017621102</v>
      </c>
      <c r="K535" s="72">
        <v>5.2863436123348002</v>
      </c>
      <c r="L535" s="72">
        <v>0.35242290748898603</v>
      </c>
      <c r="M535" s="72" t="s">
        <v>949</v>
      </c>
      <c r="N535" s="72">
        <v>11.541850220264299</v>
      </c>
    </row>
    <row r="536" spans="1:14" x14ac:dyDescent="0.25">
      <c r="A536" t="s">
        <v>856</v>
      </c>
      <c r="B536" s="72">
        <v>1642</v>
      </c>
      <c r="C536" s="72">
        <v>34</v>
      </c>
      <c r="D536" s="72">
        <v>78</v>
      </c>
      <c r="E536" s="72">
        <v>72</v>
      </c>
      <c r="F536" s="72" t="s">
        <v>949</v>
      </c>
      <c r="G536" s="72" t="s">
        <v>949</v>
      </c>
      <c r="H536" s="72">
        <v>184</v>
      </c>
      <c r="I536" s="72">
        <v>2.0706455542021902</v>
      </c>
      <c r="J536" s="72">
        <v>4.7503045066991403</v>
      </c>
      <c r="K536" s="72">
        <v>4.3848964677222897</v>
      </c>
      <c r="L536" s="72" t="s">
        <v>949</v>
      </c>
      <c r="M536" s="72" t="s">
        <v>949</v>
      </c>
      <c r="N536" s="72">
        <v>11.205846528623599</v>
      </c>
    </row>
    <row r="537" spans="1:14" x14ac:dyDescent="0.25">
      <c r="A537" t="s">
        <v>350</v>
      </c>
      <c r="B537" s="72">
        <v>45217</v>
      </c>
      <c r="C537" s="72">
        <v>858</v>
      </c>
      <c r="D537" s="72">
        <v>1132</v>
      </c>
      <c r="E537" s="72">
        <v>1985</v>
      </c>
      <c r="F537" s="72">
        <v>75</v>
      </c>
      <c r="G537" s="72">
        <v>96</v>
      </c>
      <c r="H537" s="72">
        <v>4146</v>
      </c>
      <c r="I537" s="72">
        <v>1.89751642081518</v>
      </c>
      <c r="J537" s="72">
        <v>2.50348320322002</v>
      </c>
      <c r="K537" s="72">
        <v>4.3899418360351197</v>
      </c>
      <c r="L537" s="72">
        <v>0.16586682000132599</v>
      </c>
      <c r="M537" s="72">
        <v>0.21230952960169799</v>
      </c>
      <c r="N537" s="72">
        <v>9.1691178096733505</v>
      </c>
    </row>
    <row r="538" spans="1:14" x14ac:dyDescent="0.25">
      <c r="A538" t="s">
        <v>857</v>
      </c>
      <c r="B538" s="72">
        <v>653</v>
      </c>
      <c r="C538" s="72">
        <v>6</v>
      </c>
      <c r="D538" s="72" t="s">
        <v>949</v>
      </c>
      <c r="E538" s="72">
        <v>16</v>
      </c>
      <c r="F538" s="72" t="s">
        <v>949</v>
      </c>
      <c r="G538" s="72" t="s">
        <v>949</v>
      </c>
      <c r="H538" s="72">
        <v>22</v>
      </c>
      <c r="I538" s="72">
        <v>0.91883614088820798</v>
      </c>
      <c r="J538" s="72" t="s">
        <v>949</v>
      </c>
      <c r="K538" s="72">
        <v>2.4502297090352201</v>
      </c>
      <c r="L538" s="72" t="s">
        <v>949</v>
      </c>
      <c r="M538" s="72" t="s">
        <v>949</v>
      </c>
      <c r="N538" s="72">
        <v>3.3690658499234298</v>
      </c>
    </row>
    <row r="539" spans="1:14" x14ac:dyDescent="0.25">
      <c r="A539" t="s">
        <v>858</v>
      </c>
      <c r="B539" s="72">
        <v>204</v>
      </c>
      <c r="C539" s="72" t="s">
        <v>949</v>
      </c>
      <c r="D539" s="72">
        <v>2</v>
      </c>
      <c r="E539" s="72">
        <v>3</v>
      </c>
      <c r="F539" s="72" t="s">
        <v>949</v>
      </c>
      <c r="G539" s="72" t="s">
        <v>949</v>
      </c>
      <c r="H539" s="72">
        <v>5</v>
      </c>
      <c r="I539" s="72" t="s">
        <v>949</v>
      </c>
      <c r="J539" s="72">
        <v>0.98039215686274495</v>
      </c>
      <c r="K539" s="72">
        <v>1.47058823529411</v>
      </c>
      <c r="L539" s="72" t="s">
        <v>949</v>
      </c>
      <c r="M539" s="72" t="s">
        <v>949</v>
      </c>
      <c r="N539" s="72">
        <v>2.4509803921568598</v>
      </c>
    </row>
    <row r="540" spans="1:14" x14ac:dyDescent="0.25">
      <c r="A540" t="s">
        <v>859</v>
      </c>
      <c r="B540" s="72">
        <v>721</v>
      </c>
      <c r="C540" s="72">
        <v>26</v>
      </c>
      <c r="D540" s="72">
        <v>27</v>
      </c>
      <c r="E540" s="72">
        <v>38</v>
      </c>
      <c r="F540" s="72">
        <v>10</v>
      </c>
      <c r="G540" s="72" t="s">
        <v>949</v>
      </c>
      <c r="H540" s="72">
        <v>101</v>
      </c>
      <c r="I540" s="72">
        <v>3.6061026352288401</v>
      </c>
      <c r="J540" s="72">
        <v>3.7447988904299501</v>
      </c>
      <c r="K540" s="72">
        <v>5.2704576976421604</v>
      </c>
      <c r="L540" s="72">
        <v>1.38696255201109</v>
      </c>
      <c r="M540" s="72" t="s">
        <v>949</v>
      </c>
      <c r="N540" s="72">
        <v>14.008321775312</v>
      </c>
    </row>
    <row r="541" spans="1:14" x14ac:dyDescent="0.25">
      <c r="A541" t="s">
        <v>860</v>
      </c>
      <c r="B541" s="72">
        <v>3102</v>
      </c>
      <c r="C541" s="72">
        <v>106</v>
      </c>
      <c r="D541" s="72">
        <v>143</v>
      </c>
      <c r="E541" s="72">
        <v>93</v>
      </c>
      <c r="F541" s="72">
        <v>13</v>
      </c>
      <c r="G541" s="72">
        <v>4</v>
      </c>
      <c r="H541" s="72">
        <v>359</v>
      </c>
      <c r="I541" s="72">
        <v>3.4171502256608601</v>
      </c>
      <c r="J541" s="72">
        <v>4.6099290780141802</v>
      </c>
      <c r="K541" s="72">
        <v>2.99806576402321</v>
      </c>
      <c r="L541" s="72">
        <v>0.41908446163765301</v>
      </c>
      <c r="M541" s="72">
        <v>0.12894906511927701</v>
      </c>
      <c r="N541" s="72">
        <v>11.573178594455101</v>
      </c>
    </row>
    <row r="542" spans="1:14" x14ac:dyDescent="0.25">
      <c r="A542" t="s">
        <v>861</v>
      </c>
      <c r="B542" s="72">
        <v>650</v>
      </c>
      <c r="C542" s="72">
        <v>13</v>
      </c>
      <c r="D542" s="72">
        <v>19</v>
      </c>
      <c r="E542" s="72">
        <v>22</v>
      </c>
      <c r="F542" s="72" t="s">
        <v>949</v>
      </c>
      <c r="G542" s="72" t="s">
        <v>949</v>
      </c>
      <c r="H542" s="72">
        <v>54</v>
      </c>
      <c r="I542" s="72">
        <v>2</v>
      </c>
      <c r="J542" s="72">
        <v>2.9230769230769198</v>
      </c>
      <c r="K542" s="72">
        <v>3.3846153846153801</v>
      </c>
      <c r="L542" s="72" t="s">
        <v>949</v>
      </c>
      <c r="M542" s="72" t="s">
        <v>949</v>
      </c>
      <c r="N542" s="72">
        <v>8.3076923076922995</v>
      </c>
    </row>
    <row r="543" spans="1:14" x14ac:dyDescent="0.25">
      <c r="A543" t="s">
        <v>351</v>
      </c>
      <c r="B543" s="72">
        <v>99</v>
      </c>
      <c r="C543" s="72">
        <v>1</v>
      </c>
      <c r="D543" s="72">
        <v>5</v>
      </c>
      <c r="E543" s="72">
        <v>11</v>
      </c>
      <c r="F543" s="72">
        <v>1</v>
      </c>
      <c r="G543" s="72">
        <v>1</v>
      </c>
      <c r="H543" s="72">
        <v>19</v>
      </c>
      <c r="I543" s="72">
        <v>1.0101010101010099</v>
      </c>
      <c r="J543" s="72">
        <v>5.0505050505050502</v>
      </c>
      <c r="K543" s="72">
        <v>11.1111111111111</v>
      </c>
      <c r="L543" s="72">
        <v>1.0101010101010099</v>
      </c>
      <c r="M543" s="72">
        <v>1.0101010101010099</v>
      </c>
      <c r="N543" s="72">
        <v>19.191919191919101</v>
      </c>
    </row>
    <row r="544" spans="1:14" x14ac:dyDescent="0.25">
      <c r="A544" t="s">
        <v>862</v>
      </c>
      <c r="B544" s="72">
        <v>800</v>
      </c>
      <c r="C544" s="72">
        <v>31</v>
      </c>
      <c r="D544" s="72">
        <v>33</v>
      </c>
      <c r="E544" s="72">
        <v>30</v>
      </c>
      <c r="F544" s="72" t="s">
        <v>949</v>
      </c>
      <c r="G544" s="72" t="s">
        <v>949</v>
      </c>
      <c r="H544" s="72">
        <v>94</v>
      </c>
      <c r="I544" s="72">
        <v>3.875</v>
      </c>
      <c r="J544" s="72">
        <v>4.125</v>
      </c>
      <c r="K544" s="72">
        <v>3.75</v>
      </c>
      <c r="L544" s="72" t="s">
        <v>949</v>
      </c>
      <c r="M544" s="72" t="s">
        <v>949</v>
      </c>
      <c r="N544" s="72">
        <v>11.75</v>
      </c>
    </row>
    <row r="545" spans="1:14" x14ac:dyDescent="0.25">
      <c r="A545" t="s">
        <v>863</v>
      </c>
      <c r="B545" s="72">
        <v>1714</v>
      </c>
      <c r="C545" s="72">
        <v>4</v>
      </c>
      <c r="D545" s="72">
        <v>1</v>
      </c>
      <c r="E545" s="72">
        <v>126</v>
      </c>
      <c r="F545" s="72" t="s">
        <v>949</v>
      </c>
      <c r="G545" s="72" t="s">
        <v>949</v>
      </c>
      <c r="H545" s="72">
        <v>131</v>
      </c>
      <c r="I545" s="72">
        <v>0.233372228704784</v>
      </c>
      <c r="J545" s="72">
        <v>5.8343057176195999E-2</v>
      </c>
      <c r="K545" s="72">
        <v>7.3512252042006896</v>
      </c>
      <c r="L545" s="72" t="s">
        <v>949</v>
      </c>
      <c r="M545" s="72" t="s">
        <v>949</v>
      </c>
      <c r="N545" s="72">
        <v>7.6429404900816698</v>
      </c>
    </row>
    <row r="546" spans="1:14" x14ac:dyDescent="0.25">
      <c r="A546" t="s">
        <v>914</v>
      </c>
      <c r="B546" s="72">
        <v>1914</v>
      </c>
      <c r="C546" s="72">
        <v>17</v>
      </c>
      <c r="D546" s="72">
        <v>20</v>
      </c>
      <c r="E546" s="72">
        <v>7</v>
      </c>
      <c r="F546" s="72" t="s">
        <v>949</v>
      </c>
      <c r="G546" s="72" t="s">
        <v>949</v>
      </c>
      <c r="H546" s="72">
        <v>44</v>
      </c>
      <c r="I546" s="72">
        <v>0.88819226750261204</v>
      </c>
      <c r="J546" s="72">
        <v>1.04493207941483</v>
      </c>
      <c r="K546" s="72">
        <v>0.36572622779519298</v>
      </c>
      <c r="L546" s="72" t="s">
        <v>949</v>
      </c>
      <c r="M546" s="72" t="s">
        <v>949</v>
      </c>
      <c r="N546" s="72">
        <v>2.29885057471264</v>
      </c>
    </row>
    <row r="547" spans="1:14" x14ac:dyDescent="0.25">
      <c r="A547" t="s">
        <v>915</v>
      </c>
      <c r="B547" s="72">
        <v>1928</v>
      </c>
      <c r="C547" s="72">
        <v>8</v>
      </c>
      <c r="D547" s="72">
        <v>31</v>
      </c>
      <c r="E547" s="72">
        <v>11</v>
      </c>
      <c r="F547" s="72" t="s">
        <v>949</v>
      </c>
      <c r="G547" s="72" t="s">
        <v>949</v>
      </c>
      <c r="H547" s="72">
        <v>50</v>
      </c>
      <c r="I547" s="72">
        <v>0.414937759336099</v>
      </c>
      <c r="J547" s="72">
        <v>1.60788381742738</v>
      </c>
      <c r="K547" s="72">
        <v>0.57053941908713601</v>
      </c>
      <c r="L547" s="72" t="s">
        <v>949</v>
      </c>
      <c r="M547" s="72" t="s">
        <v>949</v>
      </c>
      <c r="N547" s="72">
        <v>2.5933609958506199</v>
      </c>
    </row>
    <row r="548" spans="1:14" x14ac:dyDescent="0.25">
      <c r="A548" t="s">
        <v>916</v>
      </c>
      <c r="B548" s="72">
        <v>788</v>
      </c>
      <c r="C548" s="72">
        <v>22</v>
      </c>
      <c r="D548" s="72">
        <v>34</v>
      </c>
      <c r="E548" s="72">
        <v>44</v>
      </c>
      <c r="F548" s="72" t="s">
        <v>949</v>
      </c>
      <c r="G548" s="72" t="s">
        <v>949</v>
      </c>
      <c r="H548" s="72">
        <v>100</v>
      </c>
      <c r="I548" s="72">
        <v>2.79187817258883</v>
      </c>
      <c r="J548" s="72">
        <v>4.3147208121827401</v>
      </c>
      <c r="K548" s="72">
        <v>5.58375634517766</v>
      </c>
      <c r="L548" s="72" t="s">
        <v>949</v>
      </c>
      <c r="M548" s="72" t="s">
        <v>949</v>
      </c>
      <c r="N548" s="72">
        <v>12.690355329949201</v>
      </c>
    </row>
    <row r="549" spans="1:14" x14ac:dyDescent="0.25">
      <c r="A549" t="s">
        <v>917</v>
      </c>
      <c r="B549" s="72">
        <v>571</v>
      </c>
      <c r="C549" s="72">
        <v>14</v>
      </c>
      <c r="D549" s="72">
        <v>31</v>
      </c>
      <c r="E549" s="72">
        <v>14</v>
      </c>
      <c r="F549" s="72" t="s">
        <v>949</v>
      </c>
      <c r="G549" s="72" t="s">
        <v>949</v>
      </c>
      <c r="H549" s="72">
        <v>59</v>
      </c>
      <c r="I549" s="72">
        <v>2.4518388791593599</v>
      </c>
      <c r="J549" s="72">
        <v>5.4290718038528896</v>
      </c>
      <c r="K549" s="72">
        <v>2.4518388791593599</v>
      </c>
      <c r="L549" s="72" t="s">
        <v>949</v>
      </c>
      <c r="M549" s="72" t="s">
        <v>949</v>
      </c>
      <c r="N549" s="72">
        <v>10.3327495621716</v>
      </c>
    </row>
    <row r="550" spans="1:14" x14ac:dyDescent="0.25">
      <c r="A550" t="s">
        <v>918</v>
      </c>
      <c r="B550" s="72">
        <v>3977</v>
      </c>
      <c r="C550" s="72">
        <v>10</v>
      </c>
      <c r="D550" s="72">
        <v>2</v>
      </c>
      <c r="E550" s="72">
        <v>467</v>
      </c>
      <c r="F550" s="72" t="s">
        <v>949</v>
      </c>
      <c r="G550" s="72" t="s">
        <v>949</v>
      </c>
      <c r="H550" s="72">
        <v>479</v>
      </c>
      <c r="I550" s="72">
        <v>0.25144581342720601</v>
      </c>
      <c r="J550" s="72">
        <v>5.0289162685441202E-2</v>
      </c>
      <c r="K550" s="72">
        <v>11.742519487050499</v>
      </c>
      <c r="L550" s="72" t="s">
        <v>949</v>
      </c>
      <c r="M550" s="72" t="s">
        <v>949</v>
      </c>
      <c r="N550" s="72">
        <v>12.044254463163099</v>
      </c>
    </row>
    <row r="551" spans="1:14" x14ac:dyDescent="0.25">
      <c r="A551" t="s">
        <v>919</v>
      </c>
      <c r="B551" s="72">
        <v>439</v>
      </c>
      <c r="C551" s="72">
        <v>9</v>
      </c>
      <c r="D551" s="72">
        <v>13</v>
      </c>
      <c r="E551" s="72">
        <v>10</v>
      </c>
      <c r="F551" s="72" t="s">
        <v>949</v>
      </c>
      <c r="G551" s="72" t="s">
        <v>949</v>
      </c>
      <c r="H551" s="72">
        <v>32</v>
      </c>
      <c r="I551" s="72">
        <v>2.0501138952164002</v>
      </c>
      <c r="J551" s="72">
        <v>2.9612756264236899</v>
      </c>
      <c r="K551" s="72">
        <v>2.2779043280182201</v>
      </c>
      <c r="L551" s="72" t="s">
        <v>949</v>
      </c>
      <c r="M551" s="72" t="s">
        <v>949</v>
      </c>
      <c r="N551" s="72">
        <v>7.2892938496583097</v>
      </c>
    </row>
    <row r="552" spans="1:14" x14ac:dyDescent="0.25">
      <c r="A552" t="s">
        <v>920</v>
      </c>
      <c r="B552" s="72">
        <v>1099</v>
      </c>
      <c r="C552" s="72">
        <v>8</v>
      </c>
      <c r="D552" s="72">
        <v>1</v>
      </c>
      <c r="E552" s="72">
        <v>4</v>
      </c>
      <c r="F552" s="72" t="s">
        <v>949</v>
      </c>
      <c r="G552" s="72">
        <v>91</v>
      </c>
      <c r="H552" s="72">
        <v>104</v>
      </c>
      <c r="I552" s="72">
        <v>0.72793448589626897</v>
      </c>
      <c r="J552" s="72">
        <v>9.0991810737033593E-2</v>
      </c>
      <c r="K552" s="72">
        <v>0.36396724294813398</v>
      </c>
      <c r="L552" s="72" t="s">
        <v>949</v>
      </c>
      <c r="M552" s="72">
        <v>8.2802547770700592</v>
      </c>
      <c r="N552" s="72">
        <v>9.4631483166515</v>
      </c>
    </row>
    <row r="553" spans="1:14" x14ac:dyDescent="0.25">
      <c r="A553" t="s">
        <v>921</v>
      </c>
      <c r="B553" s="72">
        <v>1290</v>
      </c>
      <c r="C553" s="72">
        <v>57</v>
      </c>
      <c r="D553" s="72">
        <v>72</v>
      </c>
      <c r="E553" s="72">
        <v>76</v>
      </c>
      <c r="F553" s="72">
        <v>2</v>
      </c>
      <c r="G553" s="72" t="s">
        <v>949</v>
      </c>
      <c r="H553" s="72">
        <v>207</v>
      </c>
      <c r="I553" s="72">
        <v>4.4186046511627897</v>
      </c>
      <c r="J553" s="72">
        <v>5.5813953488371997</v>
      </c>
      <c r="K553" s="72">
        <v>5.8914728682170496</v>
      </c>
      <c r="L553" s="72">
        <v>0.15503875968992201</v>
      </c>
      <c r="M553" s="72" t="s">
        <v>949</v>
      </c>
      <c r="N553" s="72">
        <v>16.046511627906899</v>
      </c>
    </row>
    <row r="554" spans="1:14" x14ac:dyDescent="0.25">
      <c r="A554" t="s">
        <v>922</v>
      </c>
      <c r="B554" s="72">
        <v>1040</v>
      </c>
      <c r="C554" s="72">
        <v>35</v>
      </c>
      <c r="D554" s="72">
        <v>40</v>
      </c>
      <c r="E554" s="72">
        <v>62</v>
      </c>
      <c r="F554" s="72">
        <v>7</v>
      </c>
      <c r="G554" s="72">
        <v>1</v>
      </c>
      <c r="H554" s="72">
        <v>145</v>
      </c>
      <c r="I554" s="72">
        <v>3.3653846153846101</v>
      </c>
      <c r="J554" s="72">
        <v>3.84615384615384</v>
      </c>
      <c r="K554" s="72">
        <v>5.9615384615384599</v>
      </c>
      <c r="L554" s="72">
        <v>0.67307692307692302</v>
      </c>
      <c r="M554" s="72">
        <v>9.6153846153846104E-2</v>
      </c>
      <c r="N554" s="72">
        <v>13.942307692307599</v>
      </c>
    </row>
    <row r="555" spans="1:14" x14ac:dyDescent="0.25">
      <c r="A555" t="s">
        <v>923</v>
      </c>
      <c r="B555" s="72">
        <v>836</v>
      </c>
      <c r="C555" s="72">
        <v>10</v>
      </c>
      <c r="D555" s="72">
        <v>28</v>
      </c>
      <c r="E555" s="72">
        <v>19</v>
      </c>
      <c r="F555" s="72" t="s">
        <v>949</v>
      </c>
      <c r="G555" s="72" t="s">
        <v>949</v>
      </c>
      <c r="H555" s="72">
        <v>57</v>
      </c>
      <c r="I555" s="72">
        <v>1.19617224880382</v>
      </c>
      <c r="J555" s="72">
        <v>3.3492822966507099</v>
      </c>
      <c r="K555" s="72">
        <v>2.2727272727272698</v>
      </c>
      <c r="L555" s="72" t="s">
        <v>949</v>
      </c>
      <c r="M555" s="72" t="s">
        <v>949</v>
      </c>
      <c r="N555" s="72">
        <v>6.8181818181818103</v>
      </c>
    </row>
    <row r="556" spans="1:14" x14ac:dyDescent="0.25">
      <c r="A556" t="s">
        <v>924</v>
      </c>
      <c r="B556" s="72">
        <v>864</v>
      </c>
      <c r="C556" s="72">
        <v>1</v>
      </c>
      <c r="D556" s="72">
        <v>1</v>
      </c>
      <c r="E556" s="72">
        <v>123</v>
      </c>
      <c r="F556" s="72" t="s">
        <v>949</v>
      </c>
      <c r="G556" s="72" t="s">
        <v>949</v>
      </c>
      <c r="H556" s="72">
        <v>125</v>
      </c>
      <c r="I556" s="72">
        <v>0.11574074074074001</v>
      </c>
      <c r="J556" s="72">
        <v>0.11574074074074001</v>
      </c>
      <c r="K556" s="72">
        <v>14.2361111111111</v>
      </c>
      <c r="L556" s="72" t="s">
        <v>949</v>
      </c>
      <c r="M556" s="72" t="s">
        <v>949</v>
      </c>
      <c r="N556" s="72">
        <v>14.467592592592499</v>
      </c>
    </row>
    <row r="557" spans="1:14" x14ac:dyDescent="0.25">
      <c r="A557" t="s">
        <v>925</v>
      </c>
      <c r="B557" s="72">
        <v>816</v>
      </c>
      <c r="C557" s="72">
        <v>27</v>
      </c>
      <c r="D557" s="72">
        <v>35</v>
      </c>
      <c r="E557" s="72">
        <v>34</v>
      </c>
      <c r="F557" s="72" t="s">
        <v>949</v>
      </c>
      <c r="G557" s="72" t="s">
        <v>949</v>
      </c>
      <c r="H557" s="72">
        <v>96</v>
      </c>
      <c r="I557" s="72">
        <v>3.3088235294117601</v>
      </c>
      <c r="J557" s="72">
        <v>4.2892156862745097</v>
      </c>
      <c r="K557" s="72">
        <v>4.1666666666666599</v>
      </c>
      <c r="L557" s="72" t="s">
        <v>949</v>
      </c>
      <c r="M557" s="72" t="s">
        <v>949</v>
      </c>
      <c r="N557" s="72">
        <v>11.764705882352899</v>
      </c>
    </row>
    <row r="558" spans="1:14" x14ac:dyDescent="0.25">
      <c r="A558" t="s">
        <v>926</v>
      </c>
      <c r="B558" s="72">
        <v>1289</v>
      </c>
      <c r="C558" s="72">
        <v>13</v>
      </c>
      <c r="D558" s="72">
        <v>51</v>
      </c>
      <c r="E558" s="72">
        <v>35</v>
      </c>
      <c r="F558" s="72" t="s">
        <v>949</v>
      </c>
      <c r="G558" s="72" t="s">
        <v>949</v>
      </c>
      <c r="H558" s="72">
        <v>99</v>
      </c>
      <c r="I558" s="72">
        <v>1.00853374709076</v>
      </c>
      <c r="J558" s="72">
        <v>3.9565554693560898</v>
      </c>
      <c r="K558" s="72">
        <v>2.7152831652443701</v>
      </c>
      <c r="L558" s="72" t="s">
        <v>949</v>
      </c>
      <c r="M558" s="72" t="s">
        <v>949</v>
      </c>
      <c r="N558" s="72">
        <v>7.6803723816912299</v>
      </c>
    </row>
    <row r="559" spans="1:14" x14ac:dyDescent="0.25">
      <c r="A559" t="s">
        <v>927</v>
      </c>
      <c r="B559" s="72">
        <v>2903</v>
      </c>
      <c r="C559" s="72">
        <v>14</v>
      </c>
      <c r="D559" s="72">
        <v>11</v>
      </c>
      <c r="E559" s="72">
        <v>348</v>
      </c>
      <c r="F559" s="72">
        <v>1</v>
      </c>
      <c r="G559" s="72" t="s">
        <v>949</v>
      </c>
      <c r="H559" s="72">
        <v>374</v>
      </c>
      <c r="I559" s="72">
        <v>0.48225973131243499</v>
      </c>
      <c r="J559" s="72">
        <v>0.37891836031691301</v>
      </c>
      <c r="K559" s="72">
        <v>11.9875990354805</v>
      </c>
      <c r="L559" s="72">
        <v>3.4447123665173898E-2</v>
      </c>
      <c r="M559" s="72" t="s">
        <v>949</v>
      </c>
      <c r="N559" s="72">
        <v>12.883224250774999</v>
      </c>
    </row>
    <row r="560" spans="1:14" x14ac:dyDescent="0.25">
      <c r="A560" t="s">
        <v>928</v>
      </c>
      <c r="B560" s="72">
        <v>6204</v>
      </c>
      <c r="C560" s="72">
        <v>172</v>
      </c>
      <c r="D560" s="72">
        <v>241</v>
      </c>
      <c r="E560" s="72">
        <v>205</v>
      </c>
      <c r="F560" s="72" t="s">
        <v>949</v>
      </c>
      <c r="G560" s="72" t="s">
        <v>949</v>
      </c>
      <c r="H560" s="72">
        <v>618</v>
      </c>
      <c r="I560" s="72">
        <v>2.7724049000644699</v>
      </c>
      <c r="J560" s="72">
        <v>3.88459058671824</v>
      </c>
      <c r="K560" s="72">
        <v>3.3043197936814899</v>
      </c>
      <c r="L560" s="72" t="s">
        <v>949</v>
      </c>
      <c r="M560" s="72" t="s">
        <v>949</v>
      </c>
      <c r="N560" s="72">
        <v>9.9613152804642109</v>
      </c>
    </row>
    <row r="561" spans="1:14" x14ac:dyDescent="0.25">
      <c r="A561" t="s">
        <v>929</v>
      </c>
      <c r="B561" s="72">
        <v>1769</v>
      </c>
      <c r="C561" s="72">
        <v>14</v>
      </c>
      <c r="D561" s="72">
        <v>7</v>
      </c>
      <c r="E561" s="72">
        <v>6</v>
      </c>
      <c r="F561" s="72" t="s">
        <v>949</v>
      </c>
      <c r="G561" s="72">
        <v>1</v>
      </c>
      <c r="H561" s="72">
        <v>28</v>
      </c>
      <c r="I561" s="72">
        <v>0.79140757490107405</v>
      </c>
      <c r="J561" s="72">
        <v>0.39570378745053703</v>
      </c>
      <c r="K561" s="72">
        <v>0.33917467495760301</v>
      </c>
      <c r="L561" s="72" t="s">
        <v>949</v>
      </c>
      <c r="M561" s="72">
        <v>5.6529112492933797E-2</v>
      </c>
      <c r="N561" s="72">
        <v>1.5828151498021401</v>
      </c>
    </row>
    <row r="562" spans="1:14" x14ac:dyDescent="0.25">
      <c r="A562" t="s">
        <v>930</v>
      </c>
      <c r="B562" s="72">
        <v>619</v>
      </c>
      <c r="C562" s="72">
        <v>16</v>
      </c>
      <c r="D562" s="72">
        <v>31</v>
      </c>
      <c r="E562" s="72">
        <v>22</v>
      </c>
      <c r="F562" s="72" t="s">
        <v>949</v>
      </c>
      <c r="G562" s="72" t="s">
        <v>949</v>
      </c>
      <c r="H562" s="72">
        <v>69</v>
      </c>
      <c r="I562" s="72">
        <v>2.5848142164781902</v>
      </c>
      <c r="J562" s="72">
        <v>5.0080775444264898</v>
      </c>
      <c r="K562" s="72">
        <v>3.55411954765751</v>
      </c>
      <c r="L562" s="72" t="s">
        <v>949</v>
      </c>
      <c r="M562" s="72" t="s">
        <v>949</v>
      </c>
      <c r="N562" s="72">
        <v>11.147011308562099</v>
      </c>
    </row>
    <row r="563" spans="1:14" x14ac:dyDescent="0.25">
      <c r="A563" t="s">
        <v>931</v>
      </c>
      <c r="B563" s="72">
        <v>886</v>
      </c>
      <c r="C563" s="72">
        <v>2</v>
      </c>
      <c r="D563" s="72">
        <v>2</v>
      </c>
      <c r="E563" s="72">
        <v>146</v>
      </c>
      <c r="F563" s="72" t="s">
        <v>949</v>
      </c>
      <c r="G563" s="72" t="s">
        <v>949</v>
      </c>
      <c r="H563" s="72">
        <v>150</v>
      </c>
      <c r="I563" s="72">
        <v>0.225733634311512</v>
      </c>
      <c r="J563" s="72">
        <v>0.225733634311512</v>
      </c>
      <c r="K563" s="72">
        <v>16.4785553047404</v>
      </c>
      <c r="L563" s="72" t="s">
        <v>949</v>
      </c>
      <c r="M563" s="72" t="s">
        <v>949</v>
      </c>
      <c r="N563" s="72">
        <v>16.930022573363399</v>
      </c>
    </row>
    <row r="564" spans="1:14" x14ac:dyDescent="0.25">
      <c r="A564" t="s">
        <v>932</v>
      </c>
      <c r="B564" s="72">
        <v>744</v>
      </c>
      <c r="C564" s="72">
        <v>2</v>
      </c>
      <c r="D564" s="72">
        <v>3</v>
      </c>
      <c r="E564" s="72">
        <v>6</v>
      </c>
      <c r="F564" s="72" t="s">
        <v>949</v>
      </c>
      <c r="G564" s="72" t="s">
        <v>949</v>
      </c>
      <c r="H564" s="72">
        <v>11</v>
      </c>
      <c r="I564" s="72">
        <v>0.26881720430107497</v>
      </c>
      <c r="J564" s="72">
        <v>0.40322580645161199</v>
      </c>
      <c r="K564" s="72">
        <v>0.80645161290322498</v>
      </c>
      <c r="L564" s="72" t="s">
        <v>949</v>
      </c>
      <c r="M564" s="72" t="s">
        <v>949</v>
      </c>
      <c r="N564" s="72">
        <v>1.47849462365591</v>
      </c>
    </row>
    <row r="565" spans="1:14" x14ac:dyDescent="0.25">
      <c r="A565" t="s">
        <v>933</v>
      </c>
      <c r="B565" s="72">
        <v>171</v>
      </c>
      <c r="C565" s="72">
        <v>2</v>
      </c>
      <c r="D565" s="72">
        <v>3</v>
      </c>
      <c r="E565" s="72">
        <v>2</v>
      </c>
      <c r="F565" s="72">
        <v>1</v>
      </c>
      <c r="G565" s="72" t="s">
        <v>949</v>
      </c>
      <c r="H565" s="72">
        <v>8</v>
      </c>
      <c r="I565" s="72">
        <v>1.16959064327485</v>
      </c>
      <c r="J565" s="72">
        <v>1.7543859649122799</v>
      </c>
      <c r="K565" s="72">
        <v>1.16959064327485</v>
      </c>
      <c r="L565" s="72">
        <v>0.58479532163742598</v>
      </c>
      <c r="M565" s="72" t="s">
        <v>949</v>
      </c>
      <c r="N565" s="72">
        <v>4.6783625730994096</v>
      </c>
    </row>
    <row r="566" spans="1:14" x14ac:dyDescent="0.25">
      <c r="A566" t="s">
        <v>934</v>
      </c>
      <c r="B566" s="72">
        <v>965</v>
      </c>
      <c r="C566" s="72">
        <v>32</v>
      </c>
      <c r="D566" s="72">
        <v>54</v>
      </c>
      <c r="E566" s="72">
        <v>63</v>
      </c>
      <c r="F566" s="72">
        <v>5</v>
      </c>
      <c r="G566" s="72">
        <v>1</v>
      </c>
      <c r="H566" s="72">
        <v>155</v>
      </c>
      <c r="I566" s="72">
        <v>3.3160621761657998</v>
      </c>
      <c r="J566" s="72">
        <v>5.5958549222797904</v>
      </c>
      <c r="K566" s="72">
        <v>6.5284974093264196</v>
      </c>
      <c r="L566" s="72">
        <v>0.51813471502590602</v>
      </c>
      <c r="M566" s="72">
        <v>0.10362694300518099</v>
      </c>
      <c r="N566" s="72">
        <v>16.062176165803098</v>
      </c>
    </row>
    <row r="567" spans="1:14" x14ac:dyDescent="0.25">
      <c r="A567" t="s">
        <v>935</v>
      </c>
      <c r="B567" s="72">
        <v>3140</v>
      </c>
      <c r="C567" s="72">
        <v>109</v>
      </c>
      <c r="D567" s="72">
        <v>165</v>
      </c>
      <c r="E567" s="72">
        <v>119</v>
      </c>
      <c r="F567" s="72">
        <v>5</v>
      </c>
      <c r="G567" s="72">
        <v>1</v>
      </c>
      <c r="H567" s="72">
        <v>399</v>
      </c>
      <c r="I567" s="72">
        <v>3.4713375796178298</v>
      </c>
      <c r="J567" s="72">
        <v>5.2547770700636898</v>
      </c>
      <c r="K567" s="72">
        <v>3.7898089171974498</v>
      </c>
      <c r="L567" s="72">
        <v>0.15923566878980799</v>
      </c>
      <c r="M567" s="72">
        <v>3.18471337579617E-2</v>
      </c>
      <c r="N567" s="72">
        <v>12.707006369426701</v>
      </c>
    </row>
    <row r="568" spans="1:14" x14ac:dyDescent="0.25">
      <c r="A568" t="s">
        <v>936</v>
      </c>
      <c r="B568" s="72">
        <v>149</v>
      </c>
      <c r="C568" s="72" t="s">
        <v>949</v>
      </c>
      <c r="D568" s="72" t="s">
        <v>949</v>
      </c>
      <c r="E568" s="72">
        <v>1</v>
      </c>
      <c r="F568" s="72" t="s">
        <v>949</v>
      </c>
      <c r="G568" s="72" t="s">
        <v>949</v>
      </c>
      <c r="H568" s="72">
        <v>1</v>
      </c>
      <c r="I568" s="72" t="s">
        <v>949</v>
      </c>
      <c r="J568" s="72" t="s">
        <v>949</v>
      </c>
      <c r="K568" s="72">
        <v>0.67114093959731502</v>
      </c>
      <c r="L568" s="72" t="s">
        <v>949</v>
      </c>
      <c r="M568" s="72" t="s">
        <v>949</v>
      </c>
      <c r="N568" s="72">
        <v>0.67114093959731502</v>
      </c>
    </row>
    <row r="569" spans="1:14" x14ac:dyDescent="0.25">
      <c r="A569" t="s">
        <v>937</v>
      </c>
      <c r="B569" s="72">
        <v>1023</v>
      </c>
      <c r="C569" s="72">
        <v>30</v>
      </c>
      <c r="D569" s="72">
        <v>37</v>
      </c>
      <c r="E569" s="72">
        <v>57</v>
      </c>
      <c r="F569" s="72">
        <v>2</v>
      </c>
      <c r="G569" s="72" t="s">
        <v>949</v>
      </c>
      <c r="H569" s="72">
        <v>126</v>
      </c>
      <c r="I569" s="72">
        <v>2.9325513196480899</v>
      </c>
      <c r="J569" s="72">
        <v>3.6168132942326401</v>
      </c>
      <c r="K569" s="72">
        <v>5.5718475073313698</v>
      </c>
      <c r="L569" s="72">
        <v>0.195503421309872</v>
      </c>
      <c r="M569" s="72" t="s">
        <v>949</v>
      </c>
      <c r="N569" s="72">
        <v>12.3167155425219</v>
      </c>
    </row>
    <row r="570" spans="1:14" x14ac:dyDescent="0.25">
      <c r="A570" t="s">
        <v>938</v>
      </c>
      <c r="B570" s="72">
        <v>1714</v>
      </c>
      <c r="C570" s="72">
        <v>45</v>
      </c>
      <c r="D570" s="72">
        <v>96</v>
      </c>
      <c r="E570" s="72">
        <v>88</v>
      </c>
      <c r="F570" s="72" t="s">
        <v>949</v>
      </c>
      <c r="G570" s="72" t="s">
        <v>949</v>
      </c>
      <c r="H570" s="72">
        <v>229</v>
      </c>
      <c r="I570" s="72">
        <v>2.6254375729288202</v>
      </c>
      <c r="J570" s="72">
        <v>5.6009334889148104</v>
      </c>
      <c r="K570" s="72">
        <v>5.1341890315052501</v>
      </c>
      <c r="L570" s="72" t="s">
        <v>949</v>
      </c>
      <c r="M570" s="72" t="s">
        <v>949</v>
      </c>
      <c r="N570" s="72">
        <v>13.3605600933488</v>
      </c>
    </row>
    <row r="571" spans="1:14" x14ac:dyDescent="0.25">
      <c r="A571" t="s">
        <v>912</v>
      </c>
      <c r="B571" s="72">
        <v>44835</v>
      </c>
      <c r="C571" s="72">
        <v>814</v>
      </c>
      <c r="D571" s="72">
        <v>1272</v>
      </c>
      <c r="E571" s="72">
        <v>2340</v>
      </c>
      <c r="F571" s="72">
        <v>33</v>
      </c>
      <c r="G571" s="72">
        <v>95</v>
      </c>
      <c r="H571" s="72">
        <v>4554</v>
      </c>
      <c r="I571" s="72">
        <v>1.8155458904873401</v>
      </c>
      <c r="J571" s="72">
        <v>2.8370692539310798</v>
      </c>
      <c r="K571" s="72">
        <v>5.2191368350618896</v>
      </c>
      <c r="L571" s="72">
        <v>7.3603211776513799E-2</v>
      </c>
      <c r="M571" s="72">
        <v>0.21188803390208499</v>
      </c>
      <c r="N571" s="72">
        <v>10.157243225158901</v>
      </c>
    </row>
    <row r="572" spans="1:14" x14ac:dyDescent="0.25">
      <c r="A572" t="s">
        <v>939</v>
      </c>
      <c r="B572" s="72">
        <v>587</v>
      </c>
      <c r="C572" s="72">
        <v>3</v>
      </c>
      <c r="D572" s="72" t="s">
        <v>949</v>
      </c>
      <c r="E572" s="72">
        <v>20</v>
      </c>
      <c r="F572" s="72" t="s">
        <v>949</v>
      </c>
      <c r="G572" s="72" t="s">
        <v>949</v>
      </c>
      <c r="H572" s="72">
        <v>23</v>
      </c>
      <c r="I572" s="72">
        <v>0.51107325383304902</v>
      </c>
      <c r="J572" s="72" t="s">
        <v>949</v>
      </c>
      <c r="K572" s="72">
        <v>3.40715502555366</v>
      </c>
      <c r="L572" s="72" t="s">
        <v>949</v>
      </c>
      <c r="M572" s="72" t="s">
        <v>949</v>
      </c>
      <c r="N572" s="72">
        <v>3.9182282793867098</v>
      </c>
    </row>
    <row r="573" spans="1:14" x14ac:dyDescent="0.25">
      <c r="A573" t="s">
        <v>940</v>
      </c>
      <c r="B573" s="72">
        <v>155</v>
      </c>
      <c r="C573" s="72" t="s">
        <v>949</v>
      </c>
      <c r="D573" s="72" t="s">
        <v>949</v>
      </c>
      <c r="E573" s="72">
        <v>1</v>
      </c>
      <c r="F573" s="72" t="s">
        <v>949</v>
      </c>
      <c r="G573" s="72" t="s">
        <v>949</v>
      </c>
      <c r="H573" s="72">
        <v>1</v>
      </c>
      <c r="I573" s="72" t="s">
        <v>949</v>
      </c>
      <c r="J573" s="72" t="s">
        <v>949</v>
      </c>
      <c r="K573" s="72">
        <v>0.64516129032257996</v>
      </c>
      <c r="L573" s="72" t="s">
        <v>949</v>
      </c>
      <c r="M573" s="72" t="s">
        <v>949</v>
      </c>
      <c r="N573" s="72">
        <v>0.64516129032257996</v>
      </c>
    </row>
    <row r="574" spans="1:14" x14ac:dyDescent="0.25">
      <c r="A574" t="s">
        <v>941</v>
      </c>
      <c r="B574" s="72">
        <v>815</v>
      </c>
      <c r="C574" s="72">
        <v>19</v>
      </c>
      <c r="D574" s="72">
        <v>34</v>
      </c>
      <c r="E574" s="72">
        <v>45</v>
      </c>
      <c r="F574" s="72">
        <v>7</v>
      </c>
      <c r="G574" s="72" t="s">
        <v>949</v>
      </c>
      <c r="H574" s="72">
        <v>105</v>
      </c>
      <c r="I574" s="72">
        <v>2.3312883435582799</v>
      </c>
      <c r="J574" s="72">
        <v>4.1717791411042899</v>
      </c>
      <c r="K574" s="72">
        <v>5.5214723926380298</v>
      </c>
      <c r="L574" s="72">
        <v>0.85889570552147199</v>
      </c>
      <c r="M574" s="72" t="s">
        <v>949</v>
      </c>
      <c r="N574" s="72">
        <v>12.883435582822001</v>
      </c>
    </row>
    <row r="575" spans="1:14" x14ac:dyDescent="0.25">
      <c r="A575" t="s">
        <v>942</v>
      </c>
      <c r="B575" s="72">
        <v>2973</v>
      </c>
      <c r="C575" s="72">
        <v>73</v>
      </c>
      <c r="D575" s="72">
        <v>166</v>
      </c>
      <c r="E575" s="72">
        <v>114</v>
      </c>
      <c r="F575" s="72">
        <v>3</v>
      </c>
      <c r="G575" s="72" t="s">
        <v>949</v>
      </c>
      <c r="H575" s="72">
        <v>356</v>
      </c>
      <c r="I575" s="72">
        <v>2.4554322233434198</v>
      </c>
      <c r="J575" s="72">
        <v>5.5835856037672302</v>
      </c>
      <c r="K575" s="72">
        <v>3.8345105953582199</v>
      </c>
      <c r="L575" s="72">
        <v>0.100908173562058</v>
      </c>
      <c r="M575" s="72" t="s">
        <v>949</v>
      </c>
      <c r="N575" s="72">
        <v>11.9744365960309</v>
      </c>
    </row>
    <row r="576" spans="1:14" x14ac:dyDescent="0.25">
      <c r="A576" t="s">
        <v>943</v>
      </c>
      <c r="B576" s="72">
        <v>640</v>
      </c>
      <c r="C576" s="72">
        <v>16</v>
      </c>
      <c r="D576" s="72">
        <v>17</v>
      </c>
      <c r="E576" s="72">
        <v>15</v>
      </c>
      <c r="F576" s="72" t="s">
        <v>949</v>
      </c>
      <c r="G576" s="72" t="s">
        <v>949</v>
      </c>
      <c r="H576" s="72">
        <v>48</v>
      </c>
      <c r="I576" s="72">
        <v>2.5</v>
      </c>
      <c r="J576" s="72">
        <v>2.65625</v>
      </c>
      <c r="K576" s="72">
        <v>2.34375</v>
      </c>
      <c r="L576" s="72" t="s">
        <v>949</v>
      </c>
      <c r="M576" s="72" t="s">
        <v>949</v>
      </c>
      <c r="N576" s="72">
        <v>7.5</v>
      </c>
    </row>
    <row r="577" spans="1:14" x14ac:dyDescent="0.25">
      <c r="A577" t="s">
        <v>913</v>
      </c>
      <c r="B577" s="72">
        <v>81</v>
      </c>
      <c r="C577" s="72">
        <v>3</v>
      </c>
      <c r="D577" s="72">
        <v>8</v>
      </c>
      <c r="E577" s="72">
        <v>12</v>
      </c>
      <c r="F577" s="72" t="s">
        <v>949</v>
      </c>
      <c r="G577" s="72" t="s">
        <v>949</v>
      </c>
      <c r="H577" s="72">
        <v>23</v>
      </c>
      <c r="I577" s="72">
        <v>3.7037037037037002</v>
      </c>
      <c r="J577" s="72">
        <v>9.8765432098765409</v>
      </c>
      <c r="K577" s="72">
        <v>14.814814814814801</v>
      </c>
      <c r="L577" s="72" t="s">
        <v>949</v>
      </c>
      <c r="M577" s="72" t="s">
        <v>949</v>
      </c>
      <c r="N577" s="72">
        <v>28.395061728395</v>
      </c>
    </row>
    <row r="578" spans="1:14" x14ac:dyDescent="0.25">
      <c r="A578" t="s">
        <v>944</v>
      </c>
      <c r="B578" s="72">
        <v>802</v>
      </c>
      <c r="C578" s="72">
        <v>27</v>
      </c>
      <c r="D578" s="72">
        <v>38</v>
      </c>
      <c r="E578" s="72">
        <v>38</v>
      </c>
      <c r="F578" s="72" t="s">
        <v>949</v>
      </c>
      <c r="G578" s="72" t="s">
        <v>949</v>
      </c>
      <c r="H578" s="72">
        <v>103</v>
      </c>
      <c r="I578" s="72">
        <v>3.3665835411471301</v>
      </c>
      <c r="J578" s="72">
        <v>4.7381546134663299</v>
      </c>
      <c r="K578" s="72">
        <v>4.7381546134663299</v>
      </c>
      <c r="L578" s="72" t="s">
        <v>949</v>
      </c>
      <c r="M578" s="72" t="s">
        <v>949</v>
      </c>
      <c r="N578" s="72">
        <v>12.8428927680798</v>
      </c>
    </row>
    <row r="579" spans="1:14" x14ac:dyDescent="0.25">
      <c r="A579" t="s">
        <v>945</v>
      </c>
      <c r="B579" s="72">
        <v>1644</v>
      </c>
      <c r="C579" s="72">
        <v>4</v>
      </c>
      <c r="D579" s="72" t="s">
        <v>949</v>
      </c>
      <c r="E579" s="72">
        <v>126</v>
      </c>
      <c r="F579" s="72" t="s">
        <v>949</v>
      </c>
      <c r="G579" s="72" t="s">
        <v>949</v>
      </c>
      <c r="H579" s="72">
        <v>130</v>
      </c>
      <c r="I579" s="72">
        <v>0.24330900243309</v>
      </c>
      <c r="J579" s="72" t="s">
        <v>949</v>
      </c>
      <c r="K579" s="72">
        <v>7.6642335766423297</v>
      </c>
      <c r="L579" s="72" t="s">
        <v>949</v>
      </c>
      <c r="M579" s="72" t="s">
        <v>949</v>
      </c>
      <c r="N579" s="72">
        <v>7.9075425790754199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1EEC-2C36-490F-8143-277C19240C2C}">
  <dimension ref="A2:B20"/>
  <sheetViews>
    <sheetView workbookViewId="0">
      <selection activeCell="F11" sqref="F11"/>
    </sheetView>
  </sheetViews>
  <sheetFormatPr defaultRowHeight="15" x14ac:dyDescent="0.25"/>
  <cols>
    <col min="2" max="2" width="9.140625" style="72"/>
  </cols>
  <sheetData>
    <row r="2" spans="1:2" x14ac:dyDescent="0.25">
      <c r="A2">
        <v>17</v>
      </c>
      <c r="B2" s="72" t="str">
        <f>VLOOKUP(A2,A4:B20,2,0)</f>
        <v>2023/24</v>
      </c>
    </row>
    <row r="4" spans="1:2" x14ac:dyDescent="0.25">
      <c r="A4">
        <v>1</v>
      </c>
      <c r="B4" s="72" t="s">
        <v>864</v>
      </c>
    </row>
    <row r="5" spans="1:2" x14ac:dyDescent="0.25">
      <c r="A5">
        <v>2</v>
      </c>
      <c r="B5" s="72" t="s">
        <v>865</v>
      </c>
    </row>
    <row r="6" spans="1:2" x14ac:dyDescent="0.25">
      <c r="A6">
        <v>3</v>
      </c>
      <c r="B6" s="72" t="s">
        <v>866</v>
      </c>
    </row>
    <row r="7" spans="1:2" x14ac:dyDescent="0.25">
      <c r="A7">
        <v>4</v>
      </c>
      <c r="B7" s="72" t="s">
        <v>867</v>
      </c>
    </row>
    <row r="8" spans="1:2" x14ac:dyDescent="0.25">
      <c r="A8">
        <v>5</v>
      </c>
      <c r="B8" s="72" t="s">
        <v>868</v>
      </c>
    </row>
    <row r="9" spans="1:2" x14ac:dyDescent="0.25">
      <c r="A9">
        <v>6</v>
      </c>
      <c r="B9" s="72" t="s">
        <v>869</v>
      </c>
    </row>
    <row r="10" spans="1:2" x14ac:dyDescent="0.25">
      <c r="A10">
        <v>7</v>
      </c>
      <c r="B10" s="72" t="s">
        <v>870</v>
      </c>
    </row>
    <row r="11" spans="1:2" x14ac:dyDescent="0.25">
      <c r="A11">
        <v>8</v>
      </c>
      <c r="B11" s="72" t="s">
        <v>871</v>
      </c>
    </row>
    <row r="12" spans="1:2" x14ac:dyDescent="0.25">
      <c r="A12">
        <v>9</v>
      </c>
      <c r="B12" s="72" t="s">
        <v>872</v>
      </c>
    </row>
    <row r="13" spans="1:2" x14ac:dyDescent="0.25">
      <c r="A13">
        <v>10</v>
      </c>
      <c r="B13" s="72" t="s">
        <v>873</v>
      </c>
    </row>
    <row r="14" spans="1:2" x14ac:dyDescent="0.25">
      <c r="A14">
        <v>11</v>
      </c>
      <c r="B14" s="72" t="s">
        <v>874</v>
      </c>
    </row>
    <row r="15" spans="1:2" x14ac:dyDescent="0.25">
      <c r="A15">
        <v>12</v>
      </c>
      <c r="B15" s="72" t="s">
        <v>875</v>
      </c>
    </row>
    <row r="16" spans="1:2" x14ac:dyDescent="0.25">
      <c r="A16">
        <v>13</v>
      </c>
      <c r="B16" s="72" t="s">
        <v>876</v>
      </c>
    </row>
    <row r="17" spans="1:2" x14ac:dyDescent="0.25">
      <c r="A17">
        <v>14</v>
      </c>
      <c r="B17" s="72" t="s">
        <v>877</v>
      </c>
    </row>
    <row r="18" spans="1:2" x14ac:dyDescent="0.25">
      <c r="A18">
        <v>15</v>
      </c>
      <c r="B18" s="72" t="s">
        <v>878</v>
      </c>
    </row>
    <row r="19" spans="1:2" x14ac:dyDescent="0.25">
      <c r="A19">
        <v>16</v>
      </c>
      <c r="B19" s="72" t="s">
        <v>879</v>
      </c>
    </row>
    <row r="20" spans="1:2" x14ac:dyDescent="0.25">
      <c r="A20">
        <v>17</v>
      </c>
      <c r="B20" s="72" t="s">
        <v>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125C1197DB143B52F93EA145F20C8" ma:contentTypeVersion="19" ma:contentTypeDescription="Create a new document." ma:contentTypeScope="" ma:versionID="bbe9588b99ac0fd282d4758bef350605">
  <xsd:schema xmlns:xsd="http://www.w3.org/2001/XMLSchema" xmlns:xs="http://www.w3.org/2001/XMLSchema" xmlns:p="http://schemas.microsoft.com/office/2006/metadata/properties" xmlns:ns2="158eac70-73b0-45c8-8281-c2471280e21a" xmlns:ns3="15e9c7c7-720e-457f-8d7f-28edf1a58f24" targetNamespace="http://schemas.microsoft.com/office/2006/metadata/properties" ma:root="true" ma:fieldsID="fde598f1fe38cd6dee17c787b68c48aa" ns2:_="" ns3:_="">
    <xsd:import namespace="158eac70-73b0-45c8-8281-c2471280e21a"/>
    <xsd:import namespace="15e9c7c7-720e-457f-8d7f-28edf1a58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eac70-73b0-45c8-8281-c2471280e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description="" ma:hidden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9c7c7-720e-457f-8d7f-28edf1a58f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17566a-e273-4538-bac9-becd14a1bc44}" ma:internalName="TaxCatchAll" ma:showField="CatchAllData" ma:web="15e9c7c7-720e-457f-8d7f-28edf1a58f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9c7c7-720e-457f-8d7f-28edf1a58f24" xsi:nil="true"/>
    <lcf76f155ced4ddcb4097134ff3c332f xmlns="158eac70-73b0-45c8-8281-c2471280e2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A2E233-B80A-416E-A66C-071EC1F1791C}"/>
</file>

<file path=customXml/itemProps2.xml><?xml version="1.0" encoding="utf-8"?>
<ds:datastoreItem xmlns:ds="http://schemas.openxmlformats.org/officeDocument/2006/customXml" ds:itemID="{8C974337-5231-4A20-B50E-A02A2B60E0BC}"/>
</file>

<file path=customXml/itemProps3.xml><?xml version="1.0" encoding="utf-8"?>
<ds:datastoreItem xmlns:ds="http://schemas.openxmlformats.org/officeDocument/2006/customXml" ds:itemID="{CE52D1CB-DCF6-4ADF-A348-B3208BC170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Index</vt:lpstr>
      <vt:lpstr>9.1</vt:lpstr>
      <vt:lpstr>9.2</vt:lpstr>
      <vt:lpstr>9.3</vt:lpstr>
      <vt:lpstr>9.3_data</vt:lpstr>
      <vt:lpstr>9.4</vt:lpstr>
      <vt:lpstr>9.4_data</vt:lpstr>
      <vt:lpstr>Lookup</vt:lpstr>
      <vt:lpstr>t9.3</vt:lpstr>
      <vt:lpstr>t9.4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stuarw02</dc:creator>
  <cp:lastModifiedBy>Stuart Wrigglesworth</cp:lastModifiedBy>
  <cp:lastPrinted>2018-09-21T07:13:49Z</cp:lastPrinted>
  <dcterms:created xsi:type="dcterms:W3CDTF">2017-09-15T10:36:31Z</dcterms:created>
  <dcterms:modified xsi:type="dcterms:W3CDTF">2024-11-05T15:07:40Z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0x010100956125C1197DB143B52F93EA145F20C8</vt:lpwstr>
  </property>
</Properties>
</file>