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3EF770FD-95BF-47C6-AA22-EE250171605E}" xr6:coauthVersionLast="45" xr6:coauthVersionMax="47" xr10:uidLastSave="{00000000-0000-0000-0000-000000000000}"/>
  <bookViews>
    <workbookView xWindow="2295" yWindow="2295" windowWidth="15375" windowHeight="7875" firstSheet="2" activeTab="3" xr2:uid="{B4E16050-6D6A-49A1-83DA-C4CBD7B8666B}"/>
  </bookViews>
  <sheets>
    <sheet name="Ventas e Utilidad 2022" sheetId="19" r:id="rId1"/>
    <sheet name="Ventas" sheetId="3" r:id="rId2"/>
    <sheet name="Hoja1" sheetId="20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1" hidden="1">Ventas!$A$1:$A$163</definedName>
    <definedName name="JR_PAGE_ANCHOR_0_1">[1]Ventas!#REF!</definedName>
    <definedName name="SegmentaciónDeDatos_Nombre_del_vendedor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M2" i="5"/>
  <c r="P7" i="3" l="1"/>
  <c r="P8" i="3"/>
  <c r="P9" i="3"/>
  <c r="P10" i="3"/>
  <c r="O6" i="3"/>
  <c r="P6" i="3"/>
  <c r="M7" i="3"/>
  <c r="O7" i="3" s="1"/>
  <c r="M8" i="3"/>
  <c r="M9" i="3"/>
  <c r="O9" i="3" s="1"/>
  <c r="M10" i="3"/>
  <c r="O10" i="3" s="1"/>
  <c r="M6" i="3"/>
  <c r="N6" i="3"/>
  <c r="O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7" i="3" s="1"/>
  <c r="N10" i="3" l="1"/>
  <c r="N9" i="3"/>
  <c r="N8" i="3"/>
</calcChain>
</file>

<file path=xl/sharedStrings.xml><?xml version="1.0" encoding="utf-8"?>
<sst xmlns="http://schemas.openxmlformats.org/spreadsheetml/2006/main" count="119" uniqueCount="102">
  <si>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</si>
  <si>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</si>
  <si>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</si>
  <si>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</si>
  <si>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</si>
  <si>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</si>
  <si>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</si>
  <si>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</si>
  <si>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</si>
  <si>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</si>
  <si>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</si>
  <si>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</si>
  <si>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</si>
  <si>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</si>
  <si>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</si>
  <si>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</si>
  <si>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</si>
  <si>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</si>
  <si>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</si>
  <si>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</si>
  <si>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</si>
  <si>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</si>
  <si>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</si>
  <si>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</si>
  <si>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</si>
  <si>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</si>
  <si>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</si>
  <si>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</si>
  <si>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</si>
  <si>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</si>
  <si>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</si>
  <si>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</si>
  <si>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123191.02</t>
  </si>
  <si>
    <t>045580.68</t>
  </si>
  <si>
    <t>034493.49</t>
  </si>
  <si>
    <t>043116.86</t>
  </si>
  <si>
    <t>110688.44</t>
  </si>
  <si>
    <t>041884.95</t>
  </si>
  <si>
    <t>035725.40</t>
  </si>
  <si>
    <t>033078.10</t>
  </si>
  <si>
    <t>121427.19</t>
  </si>
  <si>
    <t>044348.77</t>
  </si>
  <si>
    <t>036957.31</t>
  </si>
  <si>
    <t>040121.12</t>
  </si>
  <si>
    <t>118557.21</t>
  </si>
  <si>
    <t>038483.05</t>
  </si>
  <si>
    <t>133205.92</t>
  </si>
  <si>
    <t>048092.27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</si>
  <si>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</si>
  <si>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</si>
  <si>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</si>
  <si>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</si>
  <si>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</si>
  <si>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</si>
  <si>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</si>
  <si>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</si>
  <si>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</si>
  <si>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</si>
  <si>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2336.08</t>
  </si>
  <si>
    <t>2397.68</t>
  </si>
  <si>
    <t>2908.12</t>
  </si>
  <si>
    <t>3887.16</t>
  </si>
  <si>
    <t>Internet</t>
  </si>
  <si>
    <t>Flete pedido</t>
  </si>
  <si>
    <t>2433.36</t>
  </si>
  <si>
    <t>2684.08</t>
  </si>
  <si>
    <t>2623.5</t>
  </si>
  <si>
    <t>Redes sociales</t>
  </si>
  <si>
    <t>Sistema</t>
  </si>
  <si>
    <t>660.75</t>
  </si>
  <si>
    <t>Sueldos</t>
  </si>
  <si>
    <t>Otros gastos</t>
  </si>
  <si>
    <t>381.56</t>
  </si>
  <si>
    <t>62.5</t>
  </si>
  <si>
    <t>818.5</t>
  </si>
  <si>
    <t>Mantenimiento</t>
  </si>
  <si>
    <t>119.5</t>
  </si>
  <si>
    <t>354.5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</si>
  <si>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</si>
  <si>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</si>
  <si>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</si>
  <si>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</si>
  <si>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</si>
  <si>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</si>
  <si>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</si>
  <si>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</si>
  <si>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</si>
  <si>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</si>
  <si>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</si>
  <si>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</si>
  <si>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Suma de enero</t>
  </si>
  <si>
    <t>Suma de febrero</t>
  </si>
  <si>
    <t>Suma de marzo</t>
  </si>
  <si>
    <t>Suma de abril</t>
  </si>
  <si>
    <t>Suma de mayo</t>
  </si>
  <si>
    <t>Ventas totales en cada mes</t>
  </si>
  <si>
    <t>Dia de la semana</t>
  </si>
  <si>
    <t>Día de la semana</t>
  </si>
  <si>
    <t>Promedio Ventas en cada mes</t>
  </si>
  <si>
    <t>Ventas totales (dia semana)</t>
  </si>
  <si>
    <t>ID vendedor</t>
  </si>
  <si>
    <t>Nombre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</si>
</sst>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44" fontId="0" fillId="0" borderId="1" xfId="2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2" applyFon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293-9CB5-5A1B0AA93895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Ventas!$H$2:$H$152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D-4293-9CB5-5A1B0AA9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[9)-Busquedas verticales y horizontales.xlsx]Hoja1!TablaDinámica9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3"/>
                <c:pt idx="0">
                  <c:v>221743836</c:v>
                </c:pt>
                <c:pt idx="1">
                  <c:v>283339346</c:v>
                </c:pt>
                <c:pt idx="2">
                  <c:v>147829224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751-9DC4-628708989C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3"/>
                <c:pt idx="0">
                  <c:v>232445724</c:v>
                </c:pt>
                <c:pt idx="1">
                  <c:v>215842458</c:v>
                </c:pt>
                <c:pt idx="2">
                  <c:v>199239192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D-4751-9DC4-628708989C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3"/>
                <c:pt idx="0">
                  <c:v>206426223</c:v>
                </c:pt>
                <c:pt idx="1">
                  <c:v>24285438</c:v>
                </c:pt>
                <c:pt idx="2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D-4751-9DC4-628708989C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3"/>
                <c:pt idx="0">
                  <c:v>248970141</c:v>
                </c:pt>
                <c:pt idx="1">
                  <c:v>225258699</c:v>
                </c:pt>
                <c:pt idx="2">
                  <c:v>201547257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D-4751-9DC4-628708989C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3"/>
                <c:pt idx="0">
                  <c:v>253091248</c:v>
                </c:pt>
                <c:pt idx="1">
                  <c:v>279732432</c:v>
                </c:pt>
                <c:pt idx="2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D-4751-9DC4-6287089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70096"/>
        <c:axId val="581971408"/>
      </c:barChart>
      <c:catAx>
        <c:axId val="5819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1408"/>
        <c:crosses val="autoZero"/>
        <c:auto val="1"/>
        <c:lblAlgn val="ctr"/>
        <c:lblOffset val="100"/>
        <c:noMultiLvlLbl val="0"/>
      </c:catAx>
      <c:valAx>
        <c:axId val="58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031-B71D-EF0F228BF3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031-B71D-EF0F228BF3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031-B71D-EF0F228BF3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9-4031-B71D-EF0F228BF3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9-4031-B71D-EF0F228B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BC6-BC8F-264D66AFB0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BC6-BC8F-264D66AFB0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BC6-BC8F-264D66AFB0D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BC6-BC8F-264D66AFB0D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BC6-BC8F-264D66AF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vendedor'!$D$2:$H$2</c:f>
              <c:numCache>
                <c:formatCode>#,##0</c:formatCode>
                <c:ptCount val="5"/>
                <c:pt idx="0">
                  <c:v>283339346</c:v>
                </c:pt>
                <c:pt idx="1">
                  <c:v>215842458</c:v>
                </c:pt>
                <c:pt idx="2">
                  <c:v>24285438</c:v>
                </c:pt>
                <c:pt idx="3">
                  <c:v>225258699</c:v>
                </c:pt>
                <c:pt idx="4">
                  <c:v>279732432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8FC-97A3-601FD98456A4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vendedor'!$D$3:$H$3</c:f>
              <c:numCache>
                <c:formatCode>#,##0</c:formatCode>
                <c:ptCount val="5"/>
                <c:pt idx="0">
                  <c:v>147829224</c:v>
                </c:pt>
                <c:pt idx="1">
                  <c:v>199239192</c:v>
                </c:pt>
                <c:pt idx="2">
                  <c:v>267139818</c:v>
                </c:pt>
                <c:pt idx="3">
                  <c:v>201547257</c:v>
                </c:pt>
                <c:pt idx="4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8FC-97A3-601FD98456A4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vendedor'!$D$4:$H$4</c:f>
              <c:numCache>
                <c:formatCode>#,##0</c:formatCode>
                <c:ptCount val="5"/>
                <c:pt idx="0">
                  <c:v>271020244</c:v>
                </c:pt>
                <c:pt idx="1">
                  <c:v>254583412</c:v>
                </c:pt>
                <c:pt idx="2">
                  <c:v>230711661</c:v>
                </c:pt>
                <c:pt idx="3">
                  <c:v>23711442</c:v>
                </c:pt>
                <c:pt idx="4">
                  <c:v>306373616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8FC-97A3-601FD98456A4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vendedor'!$D$5:$H$5</c:f>
              <c:numCache>
                <c:formatCode>#,##0</c:formatCode>
                <c:ptCount val="5"/>
                <c:pt idx="0">
                  <c:v>221743836</c:v>
                </c:pt>
                <c:pt idx="1">
                  <c:v>232445724</c:v>
                </c:pt>
                <c:pt idx="2">
                  <c:v>206426223</c:v>
                </c:pt>
                <c:pt idx="3">
                  <c:v>248970141</c:v>
                </c:pt>
                <c:pt idx="4">
                  <c:v>253091248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1-48FC-97A3-601FD98456A4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vendedor'!$D$6:$H$6</c:f>
              <c:numCache>
                <c:formatCode>#,##0</c:formatCode>
                <c:ptCount val="5"/>
                <c:pt idx="0">
                  <c:v>30797755</c:v>
                </c:pt>
                <c:pt idx="1">
                  <c:v>204773614</c:v>
                </c:pt>
                <c:pt idx="2">
                  <c:v>267139818</c:v>
                </c:pt>
                <c:pt idx="3">
                  <c:v>272681583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1-48FC-97A3-601FD98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5652E-C2E4-4A82-8017-E06921C668F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5F5AC-F29C-4A2B-AF1A-8F4E0EAD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704850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30907-6EFF-426A-A1D0-8397293A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714375</xdr:colOff>
      <xdr:row>3</xdr:row>
      <xdr:rowOff>0</xdr:rowOff>
    </xdr:from>
    <xdr:to>
      <xdr:col>6</xdr:col>
      <xdr:colOff>695325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del vendedor">
              <a:extLst>
                <a:ext uri="{FF2B5EF4-FFF2-40B4-BE49-F238E27FC236}">
                  <a16:creationId xmlns:a16="http://schemas.microsoft.com/office/drawing/2014/main" id="{CBBD24A7-F152-4EB8-BCA9-43BFC59D8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571500"/>
              <a:ext cx="177165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6</xdr:row>
      <xdr:rowOff>182562</xdr:rowOff>
    </xdr:from>
    <xdr:to>
      <xdr:col>4</xdr:col>
      <xdr:colOff>153987</xdr:colOff>
      <xdr:row>21</xdr:row>
      <xdr:rowOff>68262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25613-F4E0-4D0E-9E75-498F2D9E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</xdr:row>
      <xdr:rowOff>0</xdr:rowOff>
    </xdr:from>
    <xdr:to>
      <xdr:col>10</xdr:col>
      <xdr:colOff>98425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6A994-56DD-4645-A501-5552255E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0</xdr:rowOff>
    </xdr:from>
    <xdr:to>
      <xdr:col>4</xdr:col>
      <xdr:colOff>209550</xdr:colOff>
      <xdr:row>36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5B6A8-2F07-4578-834D-CFBA610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81540393521" createdVersion="6" refreshedVersion="6" minRefreshableVersion="3" recordCount="5" xr:uid="{8E241BD3-C736-47EB-881B-A8AB99A302DC}">
  <cacheSource type="worksheet">
    <worksheetSource ref="C1:H6" sheet="Ventas x vendedor"/>
  </cacheSource>
  <cacheFields count="6">
    <cacheField name="Nombre del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3">
      <sharedItems containsSemiMixedTypes="0" containsString="0" containsNumber="1" containsInteger="1" minValue="30797755" maxValue="283339346"/>
    </cacheField>
    <cacheField name="febrero" numFmtId="3">
      <sharedItems containsSemiMixedTypes="0" containsString="0" containsNumber="1" containsInteger="1" minValue="199239192" maxValue="254583412"/>
    </cacheField>
    <cacheField name="marzo" numFmtId="3">
      <sharedItems containsSemiMixedTypes="0" containsString="0" containsNumber="1" containsInteger="1" minValue="24285438" maxValue="267139818"/>
    </cacheField>
    <cacheField name="abril" numFmtId="3">
      <sharedItems containsSemiMixedTypes="0" containsString="0" containsNumber="1" containsInteger="1" minValue="23711442" maxValue="272681583"/>
    </cacheField>
    <cacheField name="mayo" numFmtId="3">
      <sharedItems containsSemiMixedTypes="0" containsString="0" containsNumber="1" containsInteger="1" minValue="26641184" maxValue="306373616"/>
    </cacheField>
  </cacheFields>
  <extLst>
    <ext xmlns:x14="http://schemas.microsoft.com/office/spreadsheetml/2009/9/main" uri="{725AE2AE-9491-48be-B2B4-4EB974FC3084}">
      <x14:pivotCacheDefinition pivotCacheId="86552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9346"/>
    <n v="215842458"/>
    <n v="24285438"/>
    <n v="225258699"/>
    <n v="279732432"/>
  </r>
  <r>
    <x v="1"/>
    <n v="147829224"/>
    <n v="199239192"/>
    <n v="267139818"/>
    <n v="201547257"/>
    <n v="26641184"/>
  </r>
  <r>
    <x v="2"/>
    <n v="271020244"/>
    <n v="254583412"/>
    <n v="230711661"/>
    <n v="23711442"/>
    <n v="306373616"/>
  </r>
  <r>
    <x v="3"/>
    <n v="221743836"/>
    <n v="232445724"/>
    <n v="206426223"/>
    <n v="248970141"/>
    <n v="253091248"/>
  </r>
  <r>
    <x v="4"/>
    <n v="30797755"/>
    <n v="204773614"/>
    <n v="267139818"/>
    <n v="272681583"/>
    <n v="226450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A6A-9471-4874-A2EC-3DB9514694DE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0" firstDataRow="1" firstDataCol="1"/>
  <pivotFields count="6">
    <pivotField axis="axisRow" showAll="0">
      <items count="6">
        <item x="3"/>
        <item x="0"/>
        <item x="1"/>
        <item h="1" x="4"/>
        <item h="1" x="2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vendedor" xr10:uid="{D48DA6F2-9589-4E06-88B1-6710529892C8}" sourceName="Nombre del vendedor">
  <pivotTables>
    <pivotTable tabId="20" name="TablaDinámica9"/>
  </pivotTables>
  <data>
    <tabular pivotCacheId="865527343">
      <items count="5">
        <i x="3" s="1"/>
        <i x="0" s="1"/>
        <i x="1" s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vendedor" xr10:uid="{72C36C7B-38F0-4818-9EC7-D6C94521FDAF}" cache="SegmentaciónDeDatos_Nombre_del_vendedor" caption="Nombre del 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P184"/>
  <sheetViews>
    <sheetView zoomScale="70" zoomScaleNormal="70" workbookViewId="0">
      <selection activeCell="Q7" sqref="Q7"/>
    </sheetView>
  </sheetViews>
  <sheetFormatPr baseColWidth="10" defaultColWidth="10.85546875" defaultRowHeight="15" x14ac:dyDescent="0.25"/>
  <cols>
    <col min="1" max="1" width="14.85546875" style="3" customWidth="1"/>
    <col min="2" max="2" width="17.140625" style="3" customWidth="1"/>
    <col min="3" max="3" width="20.5703125" style="3" customWidth="1"/>
    <col min="4" max="4" width="20.28515625" style="5" customWidth="1"/>
    <col min="5" max="5" width="15.7109375" style="5" customWidth="1"/>
    <col min="6" max="6" width="15.28515625" style="5" customWidth="1"/>
    <col min="7" max="7" width="19.5703125" style="5" customWidth="1"/>
    <col min="8" max="8" width="20" style="5" customWidth="1"/>
    <col min="12" max="12" width="23.140625" customWidth="1"/>
    <col min="13" max="13" width="21.42578125" customWidth="1"/>
    <col min="14" max="14" width="32.42578125" customWidth="1"/>
    <col min="15" max="15" width="32.28515625" customWidth="1"/>
    <col min="16" max="16" width="36.5703125" customWidth="1"/>
    <col min="17" max="17" width="21.7109375" customWidth="1"/>
  </cols>
  <sheetData>
    <row r="1" spans="1:16" x14ac:dyDescent="0.25">
      <c r="A1" s="6" t="s">
        <v>7</v>
      </c>
      <c r="B1" s="6" t="s">
        <v>29</v>
      </c>
      <c r="C1" s="6" t="s">
        <v>96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8" t="s">
        <v>13</v>
      </c>
      <c r="L1" s="8" t="s">
        <v>97</v>
      </c>
      <c r="M1">
        <v>1</v>
      </c>
    </row>
    <row r="2" spans="1:16" x14ac:dyDescent="0.25">
      <c r="A2" s="3">
        <v>44562</v>
      </c>
      <c r="B2" s="18">
        <f>MONTH(A2)</f>
        <v>1</v>
      </c>
      <c r="C2" s="18">
        <f>WEEKDAY(A2,2)</f>
        <v>6</v>
      </c>
      <c r="D2" s="4">
        <v>2373.14</v>
      </c>
      <c r="E2" s="5">
        <v>2373.14</v>
      </c>
      <c r="F2" s="5">
        <v>0</v>
      </c>
      <c r="G2" s="5">
        <v>0</v>
      </c>
      <c r="H2" s="5">
        <v>1243.21</v>
      </c>
      <c r="I2">
        <v>0</v>
      </c>
    </row>
    <row r="3" spans="1:16" x14ac:dyDescent="0.25">
      <c r="A3" s="3">
        <v>44563</v>
      </c>
      <c r="B3" s="18">
        <f t="shared" ref="B3:B66" si="0">MONTH(A3)</f>
        <v>1</v>
      </c>
      <c r="C3" s="18">
        <f t="shared" ref="C3:C66" si="1">WEEKDAY(A3,2)</f>
        <v>7</v>
      </c>
      <c r="D3" s="4">
        <v>3574.28</v>
      </c>
      <c r="E3" s="5">
        <v>3459.57</v>
      </c>
      <c r="F3" s="5">
        <v>114.71</v>
      </c>
      <c r="G3" s="5">
        <v>0</v>
      </c>
      <c r="H3" s="5">
        <v>1908.81</v>
      </c>
      <c r="I3">
        <v>25</v>
      </c>
    </row>
    <row r="4" spans="1:16" x14ac:dyDescent="0.25">
      <c r="A4" s="3">
        <v>44564</v>
      </c>
      <c r="B4" s="18">
        <f t="shared" si="0"/>
        <v>1</v>
      </c>
      <c r="C4" s="18">
        <f t="shared" si="1"/>
        <v>1</v>
      </c>
      <c r="D4" s="4">
        <v>4942.17</v>
      </c>
      <c r="E4" s="5">
        <v>4942.17</v>
      </c>
      <c r="F4" s="5">
        <v>0</v>
      </c>
      <c r="G4" s="5">
        <v>0</v>
      </c>
      <c r="H4" s="5">
        <v>2553.7800000000002</v>
      </c>
      <c r="I4">
        <v>47</v>
      </c>
    </row>
    <row r="5" spans="1:16" x14ac:dyDescent="0.25">
      <c r="A5" s="3">
        <v>44565</v>
      </c>
      <c r="B5" s="18">
        <f t="shared" si="0"/>
        <v>1</v>
      </c>
      <c r="C5" s="18">
        <f t="shared" si="1"/>
        <v>2</v>
      </c>
      <c r="D5" s="4">
        <v>5551.82</v>
      </c>
      <c r="E5" s="5">
        <v>5108.04</v>
      </c>
      <c r="F5" s="5">
        <v>443.78</v>
      </c>
      <c r="G5" s="5">
        <v>0</v>
      </c>
      <c r="H5" s="5">
        <v>2692.46</v>
      </c>
      <c r="I5">
        <v>55</v>
      </c>
      <c r="L5" s="8" t="s">
        <v>29</v>
      </c>
      <c r="M5" s="8" t="s">
        <v>96</v>
      </c>
      <c r="N5" s="8" t="s">
        <v>95</v>
      </c>
      <c r="O5" s="8" t="s">
        <v>99</v>
      </c>
      <c r="P5" s="8" t="s">
        <v>98</v>
      </c>
    </row>
    <row r="6" spans="1:16" x14ac:dyDescent="0.25">
      <c r="A6" s="3">
        <v>44566</v>
      </c>
      <c r="B6" s="18">
        <f t="shared" si="0"/>
        <v>1</v>
      </c>
      <c r="C6" s="18">
        <f t="shared" si="1"/>
        <v>3</v>
      </c>
      <c r="D6" s="4">
        <v>6001.55</v>
      </c>
      <c r="E6" s="5">
        <v>5876.3</v>
      </c>
      <c r="F6" s="5">
        <v>125.25</v>
      </c>
      <c r="G6" s="5">
        <v>0</v>
      </c>
      <c r="H6" s="5">
        <v>3018.65</v>
      </c>
      <c r="I6">
        <v>58</v>
      </c>
      <c r="L6">
        <v>1</v>
      </c>
      <c r="M6">
        <f>$M$1</f>
        <v>1</v>
      </c>
      <c r="N6" s="19">
        <f>SUMIF(B:B,L6,D:D)</f>
        <v>125564.16</v>
      </c>
      <c r="O6" s="20">
        <f>SUMIFS(D:D,B:B,L6,C:C,M6)</f>
        <v>22950.5</v>
      </c>
      <c r="P6">
        <f>AVERAGEIFS(D:D,B:B,L6,C:C,M6)</f>
        <v>4590.1000000000004</v>
      </c>
    </row>
    <row r="7" spans="1:16" x14ac:dyDescent="0.25">
      <c r="A7" s="3">
        <v>44567</v>
      </c>
      <c r="B7" s="18">
        <f t="shared" si="0"/>
        <v>1</v>
      </c>
      <c r="C7" s="18">
        <f t="shared" si="1"/>
        <v>4</v>
      </c>
      <c r="D7" s="4">
        <v>4118.8900000000003</v>
      </c>
      <c r="E7" s="5">
        <v>3962.21</v>
      </c>
      <c r="F7" s="5">
        <v>156.68</v>
      </c>
      <c r="G7" s="5">
        <v>0</v>
      </c>
      <c r="H7" s="5">
        <v>2053.39</v>
      </c>
      <c r="I7">
        <v>50</v>
      </c>
      <c r="L7">
        <v>2</v>
      </c>
      <c r="M7">
        <f t="shared" ref="M7:M10" si="2">$M$1</f>
        <v>1</v>
      </c>
      <c r="N7" s="19">
        <f>SUMIF(B:B,L7,D:D)</f>
        <v>110688.44</v>
      </c>
      <c r="O7" s="20">
        <f>SUMIFS(D:D,B:B,L7,C:C,M7)</f>
        <v>14742.169999999998</v>
      </c>
      <c r="P7">
        <f t="shared" ref="P7:P10" si="3">AVERAGEIFS(D:D,B:B,L7,C:C,M7)</f>
        <v>3685.5424999999996</v>
      </c>
    </row>
    <row r="8" spans="1:16" x14ac:dyDescent="0.25">
      <c r="A8" s="3">
        <v>44568</v>
      </c>
      <c r="B8" s="18">
        <f t="shared" si="0"/>
        <v>1</v>
      </c>
      <c r="C8" s="18">
        <f t="shared" si="1"/>
        <v>5</v>
      </c>
      <c r="D8" s="4">
        <v>5649.31</v>
      </c>
      <c r="E8" s="5">
        <v>4933.16</v>
      </c>
      <c r="F8" s="5">
        <v>716.15</v>
      </c>
      <c r="G8" s="5">
        <v>0</v>
      </c>
      <c r="H8" s="5">
        <v>2779.85</v>
      </c>
      <c r="I8">
        <v>59</v>
      </c>
      <c r="L8">
        <v>3</v>
      </c>
      <c r="M8">
        <f t="shared" si="2"/>
        <v>1</v>
      </c>
      <c r="N8" s="19">
        <f>SUMIF(B:B,L8,D:D)</f>
        <v>121427.19</v>
      </c>
      <c r="O8" s="20">
        <f>SUMIFS(D:D,B:B,L8,C:C,M8)</f>
        <v>16833.849999999999</v>
      </c>
      <c r="P8">
        <f t="shared" si="3"/>
        <v>4208.4624999999996</v>
      </c>
    </row>
    <row r="9" spans="1:16" x14ac:dyDescent="0.25">
      <c r="A9" s="3">
        <v>44569</v>
      </c>
      <c r="B9" s="18">
        <f t="shared" si="0"/>
        <v>1</v>
      </c>
      <c r="C9" s="18">
        <f t="shared" si="1"/>
        <v>6</v>
      </c>
      <c r="D9" s="4">
        <v>5302.13</v>
      </c>
      <c r="E9" s="5">
        <v>4907.66</v>
      </c>
      <c r="F9" s="5">
        <v>394.47</v>
      </c>
      <c r="G9" s="5">
        <v>0</v>
      </c>
      <c r="H9" s="5">
        <v>2587.8000000000002</v>
      </c>
      <c r="I9">
        <v>58</v>
      </c>
      <c r="L9">
        <v>4</v>
      </c>
      <c r="M9">
        <f t="shared" si="2"/>
        <v>1</v>
      </c>
      <c r="N9" s="19">
        <f>SUMIF(B:B,L9,D:D)</f>
        <v>118557.21</v>
      </c>
      <c r="O9" s="20">
        <f>SUMIFS(D:D,B:B,L9,C:C,M9)</f>
        <v>15066.259999999998</v>
      </c>
      <c r="P9">
        <f t="shared" si="3"/>
        <v>3766.5649999999996</v>
      </c>
    </row>
    <row r="10" spans="1:16" x14ac:dyDescent="0.25">
      <c r="A10" s="3">
        <v>44570</v>
      </c>
      <c r="B10" s="18">
        <f t="shared" si="0"/>
        <v>1</v>
      </c>
      <c r="C10" s="18">
        <f t="shared" si="1"/>
        <v>7</v>
      </c>
      <c r="D10" s="4">
        <v>3478.01</v>
      </c>
      <c r="E10" s="5">
        <v>1596.41</v>
      </c>
      <c r="F10" s="5">
        <v>1881.6</v>
      </c>
      <c r="G10" s="5">
        <v>0</v>
      </c>
      <c r="H10" s="5">
        <v>1746.17</v>
      </c>
      <c r="I10">
        <v>32</v>
      </c>
      <c r="L10">
        <v>5</v>
      </c>
      <c r="M10">
        <f t="shared" si="2"/>
        <v>1</v>
      </c>
      <c r="N10" s="19">
        <f>SUMIF(B:B,L10,D:D)</f>
        <v>133204.54999999999</v>
      </c>
      <c r="O10" s="20">
        <f>SUMIFS(D:D,B:B,L10,C:C,M10)</f>
        <v>25366.73</v>
      </c>
      <c r="P10">
        <f t="shared" si="3"/>
        <v>5073.3459999999995</v>
      </c>
    </row>
    <row r="11" spans="1:16" x14ac:dyDescent="0.25">
      <c r="A11" s="3">
        <v>44571</v>
      </c>
      <c r="B11" s="18">
        <f t="shared" si="0"/>
        <v>1</v>
      </c>
      <c r="C11" s="18">
        <f t="shared" si="1"/>
        <v>1</v>
      </c>
      <c r="D11" s="4">
        <v>7573.72</v>
      </c>
      <c r="E11" s="5">
        <v>2347.08</v>
      </c>
      <c r="F11" s="5">
        <v>94.28</v>
      </c>
      <c r="G11" s="5">
        <v>5132.3599999999997</v>
      </c>
      <c r="H11" s="5">
        <v>3802.33</v>
      </c>
      <c r="I11">
        <v>32</v>
      </c>
    </row>
    <row r="12" spans="1:16" x14ac:dyDescent="0.25">
      <c r="A12" s="3">
        <v>44572</v>
      </c>
      <c r="B12" s="18">
        <f t="shared" si="0"/>
        <v>1</v>
      </c>
      <c r="C12" s="18">
        <f t="shared" si="1"/>
        <v>2</v>
      </c>
      <c r="D12" s="4">
        <v>4226.25</v>
      </c>
      <c r="E12" s="5">
        <v>3692.89</v>
      </c>
      <c r="F12" s="5">
        <v>533.36</v>
      </c>
      <c r="G12" s="5">
        <v>0</v>
      </c>
      <c r="H12" s="5">
        <v>2411.77</v>
      </c>
      <c r="I12">
        <v>46</v>
      </c>
    </row>
    <row r="13" spans="1:16" x14ac:dyDescent="0.25">
      <c r="A13" s="3">
        <v>44573</v>
      </c>
      <c r="B13" s="18">
        <f t="shared" si="0"/>
        <v>1</v>
      </c>
      <c r="C13" s="18">
        <f t="shared" si="1"/>
        <v>3</v>
      </c>
      <c r="D13" s="4">
        <v>4172.46</v>
      </c>
      <c r="E13" s="5">
        <v>4172.46</v>
      </c>
      <c r="F13" s="5">
        <v>0</v>
      </c>
      <c r="G13" s="5">
        <v>0</v>
      </c>
      <c r="H13" s="5">
        <v>2291.9499999999998</v>
      </c>
      <c r="I13">
        <v>48</v>
      </c>
    </row>
    <row r="14" spans="1:16" x14ac:dyDescent="0.25">
      <c r="A14" s="3">
        <v>44574</v>
      </c>
      <c r="B14" s="18">
        <f t="shared" si="0"/>
        <v>1</v>
      </c>
      <c r="C14" s="18">
        <f t="shared" si="1"/>
        <v>4</v>
      </c>
      <c r="D14" s="4">
        <v>3580.9</v>
      </c>
      <c r="E14" s="5">
        <v>3217.79</v>
      </c>
      <c r="F14" s="5">
        <v>363.11</v>
      </c>
      <c r="G14" s="5">
        <v>0</v>
      </c>
      <c r="H14" s="5">
        <v>2032.93</v>
      </c>
      <c r="I14">
        <v>39</v>
      </c>
    </row>
    <row r="15" spans="1:16" x14ac:dyDescent="0.25">
      <c r="A15" s="3">
        <v>44575</v>
      </c>
      <c r="B15" s="18">
        <f t="shared" si="0"/>
        <v>1</v>
      </c>
      <c r="C15" s="18">
        <f t="shared" si="1"/>
        <v>5</v>
      </c>
      <c r="D15" s="4">
        <v>3503.12</v>
      </c>
      <c r="E15" s="5">
        <v>2831.55</v>
      </c>
      <c r="F15" s="5">
        <v>671.57</v>
      </c>
      <c r="G15" s="5">
        <v>0</v>
      </c>
      <c r="H15" s="5">
        <v>1996.33</v>
      </c>
      <c r="I15">
        <v>33</v>
      </c>
    </row>
    <row r="16" spans="1:16" x14ac:dyDescent="0.25">
      <c r="A16" s="3">
        <v>44576</v>
      </c>
      <c r="B16" s="18">
        <f t="shared" si="0"/>
        <v>1</v>
      </c>
      <c r="C16" s="18">
        <f t="shared" si="1"/>
        <v>6</v>
      </c>
      <c r="D16" s="4">
        <v>6727.53</v>
      </c>
      <c r="E16" s="5">
        <v>5752.18</v>
      </c>
      <c r="F16" s="5">
        <v>975.35</v>
      </c>
      <c r="G16" s="5">
        <v>0</v>
      </c>
      <c r="H16" s="5">
        <v>3750.84</v>
      </c>
      <c r="I16">
        <v>48</v>
      </c>
    </row>
    <row r="17" spans="1:9" x14ac:dyDescent="0.25">
      <c r="A17" s="3">
        <v>44577</v>
      </c>
      <c r="B17" s="18">
        <f t="shared" si="0"/>
        <v>1</v>
      </c>
      <c r="C17" s="18">
        <f t="shared" si="1"/>
        <v>7</v>
      </c>
      <c r="D17" s="4">
        <v>3620.16</v>
      </c>
      <c r="E17" s="5">
        <v>3216.57</v>
      </c>
      <c r="F17" s="5">
        <v>403.59</v>
      </c>
      <c r="G17" s="5">
        <v>0</v>
      </c>
      <c r="H17" s="5">
        <v>2127.77</v>
      </c>
      <c r="I17">
        <v>28</v>
      </c>
    </row>
    <row r="18" spans="1:9" x14ac:dyDescent="0.25">
      <c r="A18" s="3">
        <v>44578</v>
      </c>
      <c r="B18" s="18">
        <f t="shared" si="0"/>
        <v>1</v>
      </c>
      <c r="C18" s="18">
        <f t="shared" si="1"/>
        <v>1</v>
      </c>
      <c r="D18" s="4">
        <v>3178.41</v>
      </c>
      <c r="E18" s="5">
        <v>3154.41</v>
      </c>
      <c r="F18" s="5">
        <v>24</v>
      </c>
      <c r="G18" s="5">
        <v>0</v>
      </c>
      <c r="H18" s="5">
        <v>1826.18</v>
      </c>
      <c r="I18">
        <v>34</v>
      </c>
    </row>
    <row r="19" spans="1:9" x14ac:dyDescent="0.25">
      <c r="A19" s="3">
        <v>44579</v>
      </c>
      <c r="B19" s="18">
        <f t="shared" si="0"/>
        <v>1</v>
      </c>
      <c r="C19" s="18">
        <f t="shared" si="1"/>
        <v>2</v>
      </c>
      <c r="D19" s="4">
        <v>3765.94</v>
      </c>
      <c r="E19" s="5">
        <v>3388.37</v>
      </c>
      <c r="F19" s="5">
        <v>377.57</v>
      </c>
      <c r="G19" s="5">
        <v>0</v>
      </c>
      <c r="H19" s="5">
        <v>2082.56</v>
      </c>
      <c r="I19">
        <v>40</v>
      </c>
    </row>
    <row r="20" spans="1:9" x14ac:dyDescent="0.25">
      <c r="A20" s="3">
        <v>44580</v>
      </c>
      <c r="B20" s="18">
        <f t="shared" si="0"/>
        <v>1</v>
      </c>
      <c r="C20" s="18">
        <f t="shared" si="1"/>
        <v>3</v>
      </c>
      <c r="D20" s="4">
        <v>3966.48</v>
      </c>
      <c r="E20" s="5">
        <v>3605.21</v>
      </c>
      <c r="F20" s="5">
        <v>361.27</v>
      </c>
      <c r="G20" s="5">
        <v>0</v>
      </c>
      <c r="H20" s="5">
        <v>2216.8200000000002</v>
      </c>
      <c r="I20">
        <v>53</v>
      </c>
    </row>
    <row r="21" spans="1:9" x14ac:dyDescent="0.25">
      <c r="A21" s="3">
        <v>44581</v>
      </c>
      <c r="B21" s="18">
        <f t="shared" si="0"/>
        <v>1</v>
      </c>
      <c r="C21" s="18">
        <f t="shared" si="1"/>
        <v>4</v>
      </c>
      <c r="D21" s="4">
        <v>3706.63</v>
      </c>
      <c r="E21" s="5">
        <v>3706.63</v>
      </c>
      <c r="F21" s="5">
        <v>0</v>
      </c>
      <c r="G21" s="5">
        <v>0</v>
      </c>
      <c r="H21" s="5">
        <v>2076.33</v>
      </c>
      <c r="I21">
        <v>42</v>
      </c>
    </row>
    <row r="22" spans="1:9" x14ac:dyDescent="0.25">
      <c r="A22" s="3">
        <v>44582</v>
      </c>
      <c r="B22" s="18">
        <f t="shared" si="0"/>
        <v>1</v>
      </c>
      <c r="C22" s="18">
        <f t="shared" si="1"/>
        <v>5</v>
      </c>
      <c r="D22" s="4">
        <v>2753.61</v>
      </c>
      <c r="E22" s="5">
        <v>2753.61</v>
      </c>
      <c r="F22" s="5">
        <v>0</v>
      </c>
      <c r="G22" s="5">
        <v>0</v>
      </c>
      <c r="H22" s="5">
        <v>1611.89</v>
      </c>
      <c r="I22">
        <v>35</v>
      </c>
    </row>
    <row r="23" spans="1:9" x14ac:dyDescent="0.25">
      <c r="A23" s="3">
        <v>44583</v>
      </c>
      <c r="B23" s="18">
        <f t="shared" si="0"/>
        <v>1</v>
      </c>
      <c r="C23" s="18">
        <f t="shared" si="1"/>
        <v>6</v>
      </c>
      <c r="D23" s="4">
        <v>6177.15</v>
      </c>
      <c r="E23" s="5">
        <v>4991.5600000000004</v>
      </c>
      <c r="F23" s="5">
        <v>1185.5899999999999</v>
      </c>
      <c r="G23" s="5">
        <v>0</v>
      </c>
      <c r="H23" s="5">
        <v>3505.85</v>
      </c>
      <c r="I23">
        <v>51</v>
      </c>
    </row>
    <row r="24" spans="1:9" x14ac:dyDescent="0.25">
      <c r="A24" s="3">
        <v>44584</v>
      </c>
      <c r="B24" s="18">
        <f t="shared" si="0"/>
        <v>1</v>
      </c>
      <c r="C24" s="18">
        <f t="shared" si="1"/>
        <v>7</v>
      </c>
      <c r="D24" s="4">
        <v>2919.39</v>
      </c>
      <c r="E24" s="5">
        <v>2833.64</v>
      </c>
      <c r="F24" s="5">
        <v>85.75</v>
      </c>
      <c r="G24" s="5">
        <v>0</v>
      </c>
      <c r="H24" s="5">
        <v>1654.02</v>
      </c>
      <c r="I24">
        <v>26</v>
      </c>
    </row>
    <row r="25" spans="1:9" x14ac:dyDescent="0.25">
      <c r="A25" s="3">
        <v>44585</v>
      </c>
      <c r="B25" s="18">
        <f t="shared" si="0"/>
        <v>1</v>
      </c>
      <c r="C25" s="18">
        <f t="shared" si="1"/>
        <v>1</v>
      </c>
      <c r="D25" s="4">
        <v>3034.94</v>
      </c>
      <c r="E25" s="5">
        <v>2721.46</v>
      </c>
      <c r="F25" s="5">
        <v>313.48</v>
      </c>
      <c r="G25" s="5">
        <v>0</v>
      </c>
      <c r="H25" s="5">
        <v>1758.41</v>
      </c>
      <c r="I25">
        <v>31</v>
      </c>
    </row>
    <row r="26" spans="1:9" x14ac:dyDescent="0.25">
      <c r="A26" s="3">
        <v>44586</v>
      </c>
      <c r="B26" s="18">
        <f t="shared" si="0"/>
        <v>1</v>
      </c>
      <c r="C26" s="18">
        <f t="shared" si="1"/>
        <v>2</v>
      </c>
      <c r="D26" s="4">
        <v>2491.39</v>
      </c>
      <c r="E26" s="5">
        <v>2365.77</v>
      </c>
      <c r="F26" s="5">
        <v>125.62</v>
      </c>
      <c r="G26" s="5">
        <v>0</v>
      </c>
      <c r="H26" s="5">
        <v>1430.55</v>
      </c>
      <c r="I26">
        <v>34</v>
      </c>
    </row>
    <row r="27" spans="1:9" x14ac:dyDescent="0.25">
      <c r="A27" s="3">
        <v>44587</v>
      </c>
      <c r="B27" s="18">
        <f t="shared" si="0"/>
        <v>1</v>
      </c>
      <c r="C27" s="18">
        <f t="shared" si="1"/>
        <v>3</v>
      </c>
      <c r="D27" s="4">
        <v>1881.23</v>
      </c>
      <c r="E27" s="5">
        <v>1714.15</v>
      </c>
      <c r="F27" s="5">
        <v>167.08</v>
      </c>
      <c r="G27" s="5">
        <v>0</v>
      </c>
      <c r="H27" s="5">
        <v>1141.31</v>
      </c>
      <c r="I27">
        <v>24</v>
      </c>
    </row>
    <row r="28" spans="1:9" x14ac:dyDescent="0.25">
      <c r="A28" s="3">
        <v>44588</v>
      </c>
      <c r="B28" s="18">
        <f t="shared" si="0"/>
        <v>1</v>
      </c>
      <c r="C28" s="18">
        <f t="shared" si="1"/>
        <v>4</v>
      </c>
      <c r="D28" s="4">
        <v>2533.27</v>
      </c>
      <c r="E28" s="5">
        <v>1714.63</v>
      </c>
      <c r="F28" s="5">
        <v>818.64</v>
      </c>
      <c r="G28" s="5">
        <v>0</v>
      </c>
      <c r="H28" s="5">
        <v>1442.5</v>
      </c>
      <c r="I28">
        <v>34</v>
      </c>
    </row>
    <row r="29" spans="1:9" x14ac:dyDescent="0.25">
      <c r="A29" s="3">
        <v>44589</v>
      </c>
      <c r="B29" s="18">
        <f t="shared" si="0"/>
        <v>1</v>
      </c>
      <c r="C29" s="18">
        <f t="shared" si="1"/>
        <v>5</v>
      </c>
      <c r="D29" s="4">
        <v>4445.8599999999997</v>
      </c>
      <c r="E29" s="5">
        <v>4286.07</v>
      </c>
      <c r="F29" s="5">
        <v>159.79</v>
      </c>
      <c r="G29" s="5">
        <v>0</v>
      </c>
      <c r="H29" s="5">
        <v>2488.38</v>
      </c>
      <c r="I29">
        <v>45</v>
      </c>
    </row>
    <row r="30" spans="1:9" x14ac:dyDescent="0.25">
      <c r="A30" s="3">
        <v>44590</v>
      </c>
      <c r="B30" s="18">
        <f t="shared" si="0"/>
        <v>1</v>
      </c>
      <c r="C30" s="18">
        <f t="shared" si="1"/>
        <v>6</v>
      </c>
      <c r="D30" s="4">
        <v>3152.18</v>
      </c>
      <c r="E30" s="5">
        <v>2150.65</v>
      </c>
      <c r="F30" s="5">
        <v>1001.53</v>
      </c>
      <c r="G30" s="5">
        <v>0</v>
      </c>
      <c r="H30" s="5">
        <v>1844.08</v>
      </c>
      <c r="I30">
        <v>26</v>
      </c>
    </row>
    <row r="31" spans="1:9" x14ac:dyDescent="0.25">
      <c r="A31" s="3">
        <v>44591</v>
      </c>
      <c r="B31" s="18">
        <f t="shared" si="0"/>
        <v>1</v>
      </c>
      <c r="C31" s="18">
        <f t="shared" si="1"/>
        <v>7</v>
      </c>
      <c r="D31" s="4">
        <v>2940.98</v>
      </c>
      <c r="E31" s="5">
        <v>2819.89</v>
      </c>
      <c r="F31" s="5">
        <v>121.09</v>
      </c>
      <c r="G31" s="5">
        <v>0</v>
      </c>
      <c r="H31" s="5">
        <v>1669.58</v>
      </c>
      <c r="I31">
        <v>29</v>
      </c>
    </row>
    <row r="32" spans="1:9" x14ac:dyDescent="0.25">
      <c r="A32" s="3">
        <v>44592</v>
      </c>
      <c r="B32" s="18">
        <f t="shared" si="0"/>
        <v>1</v>
      </c>
      <c r="C32" s="18">
        <f t="shared" si="1"/>
        <v>1</v>
      </c>
      <c r="D32" s="4">
        <v>4221.26</v>
      </c>
      <c r="E32" s="5">
        <v>4169.25</v>
      </c>
      <c r="F32" s="5">
        <v>52.01</v>
      </c>
      <c r="G32" s="5">
        <v>0</v>
      </c>
      <c r="H32" s="5">
        <v>2391.35</v>
      </c>
      <c r="I32">
        <v>54</v>
      </c>
    </row>
    <row r="33" spans="1:9" x14ac:dyDescent="0.25">
      <c r="A33" s="3">
        <v>44593</v>
      </c>
      <c r="B33" s="18">
        <f t="shared" si="0"/>
        <v>2</v>
      </c>
      <c r="C33" s="18">
        <f t="shared" si="1"/>
        <v>2</v>
      </c>
      <c r="D33" s="4">
        <v>4717.8500000000004</v>
      </c>
      <c r="E33" s="5">
        <v>4360.6400000000003</v>
      </c>
      <c r="F33" s="5">
        <v>357.21</v>
      </c>
      <c r="G33" s="5">
        <v>0</v>
      </c>
      <c r="H33" s="5">
        <v>2616.06</v>
      </c>
      <c r="I33">
        <v>47</v>
      </c>
    </row>
    <row r="34" spans="1:9" x14ac:dyDescent="0.25">
      <c r="A34" s="3">
        <v>44594</v>
      </c>
      <c r="B34" s="18">
        <f t="shared" si="0"/>
        <v>2</v>
      </c>
      <c r="C34" s="18">
        <f t="shared" si="1"/>
        <v>3</v>
      </c>
      <c r="D34" s="4">
        <v>4845.28</v>
      </c>
      <c r="E34" s="5">
        <v>4845.28</v>
      </c>
      <c r="F34" s="5">
        <v>0</v>
      </c>
      <c r="G34" s="5">
        <v>0</v>
      </c>
      <c r="H34" s="5">
        <v>2699.69</v>
      </c>
      <c r="I34">
        <v>42</v>
      </c>
    </row>
    <row r="35" spans="1:9" x14ac:dyDescent="0.25">
      <c r="A35" s="3">
        <v>44595</v>
      </c>
      <c r="B35" s="18">
        <f t="shared" si="0"/>
        <v>2</v>
      </c>
      <c r="C35" s="18">
        <f t="shared" si="1"/>
        <v>4</v>
      </c>
      <c r="D35" s="4">
        <v>3418.45</v>
      </c>
      <c r="E35" s="5">
        <v>3305.74</v>
      </c>
      <c r="F35" s="5">
        <v>112.71</v>
      </c>
      <c r="G35" s="5">
        <v>0</v>
      </c>
      <c r="H35" s="5">
        <v>1962.65</v>
      </c>
      <c r="I35">
        <v>33</v>
      </c>
    </row>
    <row r="36" spans="1:9" x14ac:dyDescent="0.25">
      <c r="A36" s="3">
        <v>44596</v>
      </c>
      <c r="B36" s="18">
        <f t="shared" si="0"/>
        <v>2</v>
      </c>
      <c r="C36" s="18">
        <f t="shared" si="1"/>
        <v>5</v>
      </c>
      <c r="D36" s="4">
        <v>3483.92</v>
      </c>
      <c r="E36" s="5">
        <v>2786.75</v>
      </c>
      <c r="F36" s="5">
        <v>697.17</v>
      </c>
      <c r="G36" s="5">
        <v>0</v>
      </c>
      <c r="H36" s="5">
        <v>1975.94</v>
      </c>
      <c r="I36">
        <v>39</v>
      </c>
    </row>
    <row r="37" spans="1:9" x14ac:dyDescent="0.25">
      <c r="A37" s="3">
        <v>44597</v>
      </c>
      <c r="B37" s="18">
        <f t="shared" si="0"/>
        <v>2</v>
      </c>
      <c r="C37" s="18">
        <f t="shared" si="1"/>
        <v>6</v>
      </c>
      <c r="D37" s="4">
        <v>4180.18</v>
      </c>
      <c r="E37" s="5">
        <v>3462.69</v>
      </c>
      <c r="F37" s="5">
        <v>717.49</v>
      </c>
      <c r="G37" s="5">
        <v>0</v>
      </c>
      <c r="H37" s="5">
        <v>2371.66</v>
      </c>
      <c r="I37">
        <v>38</v>
      </c>
    </row>
    <row r="38" spans="1:9" x14ac:dyDescent="0.25">
      <c r="A38" s="3">
        <v>44598</v>
      </c>
      <c r="B38" s="18">
        <f t="shared" si="0"/>
        <v>2</v>
      </c>
      <c r="C38" s="18">
        <f t="shared" si="1"/>
        <v>7</v>
      </c>
      <c r="D38" s="4">
        <v>2630.46</v>
      </c>
      <c r="E38" s="5">
        <v>1803.43</v>
      </c>
      <c r="F38" s="5">
        <v>827.03</v>
      </c>
      <c r="G38" s="5">
        <v>0</v>
      </c>
      <c r="H38" s="5">
        <v>1669.58</v>
      </c>
      <c r="I38">
        <v>22</v>
      </c>
    </row>
    <row r="39" spans="1:9" x14ac:dyDescent="0.25">
      <c r="A39" s="3">
        <v>44599</v>
      </c>
      <c r="B39" s="18">
        <f t="shared" si="0"/>
        <v>2</v>
      </c>
      <c r="C39" s="18">
        <f t="shared" si="1"/>
        <v>1</v>
      </c>
      <c r="D39" s="4">
        <v>2654.27</v>
      </c>
      <c r="E39" s="5">
        <v>2012.41</v>
      </c>
      <c r="F39" s="5">
        <v>641.86</v>
      </c>
      <c r="G39" s="5">
        <v>0</v>
      </c>
      <c r="H39" s="5">
        <v>1524.11</v>
      </c>
      <c r="I39">
        <v>31</v>
      </c>
    </row>
    <row r="40" spans="1:9" x14ac:dyDescent="0.25">
      <c r="A40" s="3">
        <v>44600</v>
      </c>
      <c r="B40" s="18">
        <f t="shared" si="0"/>
        <v>2</v>
      </c>
      <c r="C40" s="18">
        <f t="shared" si="1"/>
        <v>2</v>
      </c>
      <c r="D40" s="4">
        <v>1405.34</v>
      </c>
      <c r="E40" s="5">
        <v>1405.34</v>
      </c>
      <c r="F40" s="5">
        <v>0</v>
      </c>
      <c r="G40" s="5">
        <v>0</v>
      </c>
      <c r="H40" s="5">
        <v>824.49</v>
      </c>
      <c r="I40">
        <v>14</v>
      </c>
    </row>
    <row r="41" spans="1:9" x14ac:dyDescent="0.25">
      <c r="A41" s="3">
        <v>44601</v>
      </c>
      <c r="B41" s="18">
        <f t="shared" si="0"/>
        <v>2</v>
      </c>
      <c r="C41" s="18">
        <f t="shared" si="1"/>
        <v>3</v>
      </c>
      <c r="D41" s="4">
        <v>3204.92</v>
      </c>
      <c r="E41" s="5">
        <v>2472.89</v>
      </c>
      <c r="F41" s="5">
        <v>732.03</v>
      </c>
      <c r="G41" s="5">
        <v>0</v>
      </c>
      <c r="H41" s="5">
        <v>1810.88</v>
      </c>
      <c r="I41">
        <v>27</v>
      </c>
    </row>
    <row r="42" spans="1:9" x14ac:dyDescent="0.25">
      <c r="A42" s="3">
        <v>44602</v>
      </c>
      <c r="B42" s="18">
        <f t="shared" si="0"/>
        <v>2</v>
      </c>
      <c r="C42" s="18">
        <f t="shared" si="1"/>
        <v>4</v>
      </c>
      <c r="D42" s="4">
        <v>3167.18</v>
      </c>
      <c r="E42" s="5">
        <v>2983.18</v>
      </c>
      <c r="F42" s="5">
        <v>184</v>
      </c>
      <c r="G42" s="5">
        <v>0</v>
      </c>
      <c r="H42" s="5">
        <v>1773.28</v>
      </c>
      <c r="I42">
        <v>30</v>
      </c>
    </row>
    <row r="43" spans="1:9" x14ac:dyDescent="0.25">
      <c r="A43" s="3">
        <v>44603</v>
      </c>
      <c r="B43" s="18">
        <f t="shared" si="0"/>
        <v>2</v>
      </c>
      <c r="C43" s="18">
        <f t="shared" si="1"/>
        <v>5</v>
      </c>
      <c r="D43" s="4">
        <v>2384.7800000000002</v>
      </c>
      <c r="E43" s="5">
        <v>2384.7800000000002</v>
      </c>
      <c r="F43" s="5">
        <v>0</v>
      </c>
      <c r="G43" s="5">
        <v>0</v>
      </c>
      <c r="H43" s="5">
        <v>1326.82</v>
      </c>
      <c r="I43">
        <v>24</v>
      </c>
    </row>
    <row r="44" spans="1:9" x14ac:dyDescent="0.25">
      <c r="A44" s="3">
        <v>44604</v>
      </c>
      <c r="B44" s="18">
        <f t="shared" si="0"/>
        <v>2</v>
      </c>
      <c r="C44" s="18">
        <f t="shared" si="1"/>
        <v>6</v>
      </c>
      <c r="D44" s="4">
        <v>4758.67</v>
      </c>
      <c r="E44" s="5">
        <v>4515.74</v>
      </c>
      <c r="F44" s="5">
        <v>242.93</v>
      </c>
      <c r="G44" s="5">
        <v>0</v>
      </c>
      <c r="H44" s="5">
        <v>2747.11</v>
      </c>
      <c r="I44">
        <v>40</v>
      </c>
    </row>
    <row r="45" spans="1:9" x14ac:dyDescent="0.25">
      <c r="A45" s="3">
        <v>44605</v>
      </c>
      <c r="B45" s="18">
        <f t="shared" si="0"/>
        <v>2</v>
      </c>
      <c r="C45" s="18">
        <f t="shared" si="1"/>
        <v>7</v>
      </c>
      <c r="D45" s="4">
        <v>2562.7199999999998</v>
      </c>
      <c r="E45" s="5">
        <v>2031.79</v>
      </c>
      <c r="F45" s="5">
        <v>530.92999999999995</v>
      </c>
      <c r="G45" s="5">
        <v>0</v>
      </c>
      <c r="H45" s="5">
        <v>1417.57</v>
      </c>
      <c r="I45">
        <v>22</v>
      </c>
    </row>
    <row r="46" spans="1:9" x14ac:dyDescent="0.25">
      <c r="A46" s="3">
        <v>44606</v>
      </c>
      <c r="B46" s="18">
        <f t="shared" si="0"/>
        <v>2</v>
      </c>
      <c r="C46" s="18">
        <f t="shared" si="1"/>
        <v>1</v>
      </c>
      <c r="D46" s="4">
        <v>2791.7</v>
      </c>
      <c r="E46" s="5">
        <v>2753.01</v>
      </c>
      <c r="F46" s="5">
        <v>38.69</v>
      </c>
      <c r="G46" s="5">
        <v>0</v>
      </c>
      <c r="H46" s="5">
        <v>1599.99</v>
      </c>
      <c r="I46">
        <v>26</v>
      </c>
    </row>
    <row r="47" spans="1:9" x14ac:dyDescent="0.25">
      <c r="A47" s="3">
        <v>44607</v>
      </c>
      <c r="B47" s="18">
        <f t="shared" si="0"/>
        <v>2</v>
      </c>
      <c r="C47" s="18">
        <f t="shared" si="1"/>
        <v>2</v>
      </c>
      <c r="D47" s="4">
        <v>6054.22</v>
      </c>
      <c r="E47" s="5">
        <v>5314.25</v>
      </c>
      <c r="F47" s="5">
        <v>739.97</v>
      </c>
      <c r="G47" s="5">
        <v>0</v>
      </c>
      <c r="H47" s="5">
        <v>3472.59</v>
      </c>
      <c r="I47">
        <v>56</v>
      </c>
    </row>
    <row r="48" spans="1:9" x14ac:dyDescent="0.25">
      <c r="A48" s="3">
        <v>44608</v>
      </c>
      <c r="B48" s="18">
        <f t="shared" si="0"/>
        <v>2</v>
      </c>
      <c r="C48" s="18">
        <f t="shared" si="1"/>
        <v>3</v>
      </c>
      <c r="D48" s="4">
        <v>4255.83</v>
      </c>
      <c r="E48" s="5">
        <v>4245.07</v>
      </c>
      <c r="F48" s="5">
        <v>10.76</v>
      </c>
      <c r="G48" s="5">
        <v>0</v>
      </c>
      <c r="H48" s="5">
        <v>2387.1799999999998</v>
      </c>
      <c r="I48">
        <v>44</v>
      </c>
    </row>
    <row r="49" spans="1:9" x14ac:dyDescent="0.25">
      <c r="A49" s="3">
        <v>44609</v>
      </c>
      <c r="B49" s="18">
        <f t="shared" si="0"/>
        <v>2</v>
      </c>
      <c r="C49" s="18">
        <f t="shared" si="1"/>
        <v>4</v>
      </c>
      <c r="D49" s="4">
        <v>4820.66</v>
      </c>
      <c r="E49" s="5">
        <v>3842.05</v>
      </c>
      <c r="F49" s="5">
        <v>978.61</v>
      </c>
      <c r="G49" s="5">
        <v>0</v>
      </c>
      <c r="H49" s="5">
        <v>2765.3</v>
      </c>
      <c r="I49">
        <v>55</v>
      </c>
    </row>
    <row r="50" spans="1:9" x14ac:dyDescent="0.25">
      <c r="A50" s="3">
        <v>44610</v>
      </c>
      <c r="B50" s="18">
        <f t="shared" si="0"/>
        <v>2</v>
      </c>
      <c r="C50" s="18">
        <f t="shared" si="1"/>
        <v>5</v>
      </c>
      <c r="D50" s="4">
        <v>2980.8</v>
      </c>
      <c r="E50" s="5">
        <v>2980.8</v>
      </c>
      <c r="F50" s="5">
        <v>0</v>
      </c>
      <c r="G50" s="5">
        <v>0</v>
      </c>
      <c r="H50" s="5">
        <v>1736.15</v>
      </c>
      <c r="I50">
        <v>37</v>
      </c>
    </row>
    <row r="51" spans="1:9" x14ac:dyDescent="0.25">
      <c r="A51" s="3">
        <v>44611</v>
      </c>
      <c r="B51" s="18">
        <f t="shared" si="0"/>
        <v>2</v>
      </c>
      <c r="C51" s="18">
        <f t="shared" si="1"/>
        <v>6</v>
      </c>
      <c r="D51" s="4">
        <v>5728.46</v>
      </c>
      <c r="E51" s="5">
        <v>4623.34</v>
      </c>
      <c r="F51" s="5">
        <v>1105.1199999999999</v>
      </c>
      <c r="G51" s="5">
        <v>0</v>
      </c>
      <c r="H51" s="5">
        <v>3210.62</v>
      </c>
      <c r="I51">
        <v>44</v>
      </c>
    </row>
    <row r="52" spans="1:9" x14ac:dyDescent="0.25">
      <c r="A52" s="3">
        <v>44612</v>
      </c>
      <c r="B52" s="18">
        <f t="shared" si="0"/>
        <v>2</v>
      </c>
      <c r="C52" s="18">
        <f t="shared" si="1"/>
        <v>7</v>
      </c>
      <c r="D52" s="4">
        <v>5559.94</v>
      </c>
      <c r="E52" s="5">
        <v>2744.5</v>
      </c>
      <c r="F52" s="5">
        <v>2815.44</v>
      </c>
      <c r="G52" s="5">
        <v>0</v>
      </c>
      <c r="H52" s="5">
        <v>1440.61</v>
      </c>
      <c r="I52">
        <v>33</v>
      </c>
    </row>
    <row r="53" spans="1:9" x14ac:dyDescent="0.25">
      <c r="A53" s="3">
        <v>44613</v>
      </c>
      <c r="B53" s="18">
        <f t="shared" si="0"/>
        <v>2</v>
      </c>
      <c r="C53" s="18">
        <f t="shared" si="1"/>
        <v>1</v>
      </c>
      <c r="D53" s="4">
        <v>4966.54</v>
      </c>
      <c r="E53" s="5">
        <v>4085.99</v>
      </c>
      <c r="F53" s="5">
        <v>880.55</v>
      </c>
      <c r="G53" s="5">
        <v>0</v>
      </c>
      <c r="H53" s="5">
        <v>2924.42</v>
      </c>
      <c r="I53">
        <v>35</v>
      </c>
    </row>
    <row r="54" spans="1:9" x14ac:dyDescent="0.25">
      <c r="A54" s="3">
        <v>44614</v>
      </c>
      <c r="B54" s="18">
        <f t="shared" si="0"/>
        <v>2</v>
      </c>
      <c r="C54" s="18">
        <f t="shared" si="1"/>
        <v>2</v>
      </c>
      <c r="D54" s="4">
        <v>4648.99</v>
      </c>
      <c r="E54" s="5">
        <v>4545.76</v>
      </c>
      <c r="F54" s="5">
        <v>103.23</v>
      </c>
      <c r="G54" s="5">
        <v>0</v>
      </c>
      <c r="H54" s="5">
        <v>2535.5100000000002</v>
      </c>
      <c r="I54">
        <v>49</v>
      </c>
    </row>
    <row r="55" spans="1:9" x14ac:dyDescent="0.25">
      <c r="A55" s="3">
        <v>44615</v>
      </c>
      <c r="B55" s="18">
        <f t="shared" si="0"/>
        <v>2</v>
      </c>
      <c r="C55" s="18">
        <f t="shared" si="1"/>
        <v>3</v>
      </c>
      <c r="D55" s="4">
        <v>3440.66</v>
      </c>
      <c r="E55" s="5">
        <v>2997.29</v>
      </c>
      <c r="F55" s="5">
        <v>443.37</v>
      </c>
      <c r="G55" s="5">
        <v>0</v>
      </c>
      <c r="H55" s="5">
        <v>1976.46</v>
      </c>
      <c r="I55">
        <v>43</v>
      </c>
    </row>
    <row r="56" spans="1:9" x14ac:dyDescent="0.25">
      <c r="A56" s="3">
        <v>44616</v>
      </c>
      <c r="B56" s="18">
        <f t="shared" si="0"/>
        <v>2</v>
      </c>
      <c r="C56" s="18">
        <f t="shared" si="1"/>
        <v>4</v>
      </c>
      <c r="D56" s="4">
        <v>4088.09</v>
      </c>
      <c r="E56" s="5">
        <v>3492.17</v>
      </c>
      <c r="F56" s="5">
        <v>595.91999999999996</v>
      </c>
      <c r="G56" s="5">
        <v>0</v>
      </c>
      <c r="H56" s="5">
        <v>2317.0700000000002</v>
      </c>
      <c r="I56">
        <v>40</v>
      </c>
    </row>
    <row r="57" spans="1:9" x14ac:dyDescent="0.25">
      <c r="A57" s="3">
        <v>44617</v>
      </c>
      <c r="B57" s="18">
        <f t="shared" si="0"/>
        <v>2</v>
      </c>
      <c r="C57" s="18">
        <f t="shared" si="1"/>
        <v>5</v>
      </c>
      <c r="D57" s="4">
        <v>2918.34</v>
      </c>
      <c r="E57" s="5">
        <v>2489.85</v>
      </c>
      <c r="F57" s="5">
        <v>428.49</v>
      </c>
      <c r="G57" s="5">
        <v>0</v>
      </c>
      <c r="H57" s="5">
        <v>1668.94</v>
      </c>
      <c r="I57">
        <v>34</v>
      </c>
    </row>
    <row r="58" spans="1:9" x14ac:dyDescent="0.25">
      <c r="A58" s="3">
        <v>44618</v>
      </c>
      <c r="B58" s="18">
        <f t="shared" si="0"/>
        <v>2</v>
      </c>
      <c r="C58" s="18">
        <f t="shared" si="1"/>
        <v>6</v>
      </c>
      <c r="D58" s="4">
        <v>7506.01</v>
      </c>
      <c r="E58" s="5">
        <v>4240.6499999999996</v>
      </c>
      <c r="F58" s="5">
        <v>3265.36</v>
      </c>
      <c r="G58" s="5">
        <v>0</v>
      </c>
      <c r="H58" s="5">
        <v>4222.74</v>
      </c>
      <c r="I58">
        <v>49</v>
      </c>
    </row>
    <row r="59" spans="1:9" x14ac:dyDescent="0.25">
      <c r="A59" s="3">
        <v>44619</v>
      </c>
      <c r="B59" s="18">
        <f t="shared" si="0"/>
        <v>2</v>
      </c>
      <c r="C59" s="18">
        <f t="shared" si="1"/>
        <v>7</v>
      </c>
      <c r="D59" s="4">
        <v>3184.52</v>
      </c>
      <c r="E59" s="5">
        <v>2716.03</v>
      </c>
      <c r="F59" s="5">
        <v>468.49</v>
      </c>
      <c r="G59" s="5">
        <v>0</v>
      </c>
      <c r="H59" s="5">
        <v>3015.9</v>
      </c>
      <c r="I59">
        <v>31</v>
      </c>
    </row>
    <row r="60" spans="1:9" x14ac:dyDescent="0.25">
      <c r="A60" s="3">
        <v>44620</v>
      </c>
      <c r="B60" s="18">
        <f t="shared" si="0"/>
        <v>2</v>
      </c>
      <c r="C60" s="18">
        <f t="shared" si="1"/>
        <v>1</v>
      </c>
      <c r="D60" s="4">
        <v>4329.66</v>
      </c>
      <c r="E60" s="5">
        <v>3982.75</v>
      </c>
      <c r="F60" s="5">
        <v>346.91</v>
      </c>
      <c r="G60" s="5">
        <v>0</v>
      </c>
      <c r="H60" s="5">
        <v>0</v>
      </c>
      <c r="I60">
        <v>40</v>
      </c>
    </row>
    <row r="61" spans="1:9" x14ac:dyDescent="0.25">
      <c r="A61" s="3">
        <v>44621</v>
      </c>
      <c r="B61" s="18">
        <f t="shared" si="0"/>
        <v>3</v>
      </c>
      <c r="C61" s="18">
        <f t="shared" si="1"/>
        <v>2</v>
      </c>
      <c r="D61" s="4">
        <v>6669.52</v>
      </c>
      <c r="E61" s="5">
        <v>5792.44</v>
      </c>
      <c r="F61" s="5">
        <v>877.08</v>
      </c>
      <c r="G61" s="5">
        <v>0</v>
      </c>
      <c r="H61" s="5">
        <v>0</v>
      </c>
      <c r="I61">
        <v>60</v>
      </c>
    </row>
    <row r="62" spans="1:9" x14ac:dyDescent="0.25">
      <c r="A62" s="3">
        <v>44622</v>
      </c>
      <c r="B62" s="18">
        <f t="shared" si="0"/>
        <v>3</v>
      </c>
      <c r="C62" s="18">
        <f t="shared" si="1"/>
        <v>3</v>
      </c>
      <c r="D62" s="4">
        <v>2966.54</v>
      </c>
      <c r="E62" s="5">
        <v>2898.01</v>
      </c>
      <c r="F62" s="5">
        <v>68.53</v>
      </c>
      <c r="G62" s="5">
        <v>0</v>
      </c>
      <c r="H62" s="5">
        <v>0</v>
      </c>
      <c r="I62">
        <v>29</v>
      </c>
    </row>
    <row r="63" spans="1:9" x14ac:dyDescent="0.25">
      <c r="A63" s="3">
        <v>44623</v>
      </c>
      <c r="B63" s="18">
        <f t="shared" si="0"/>
        <v>3</v>
      </c>
      <c r="C63" s="18">
        <f t="shared" si="1"/>
        <v>4</v>
      </c>
      <c r="D63" s="4">
        <v>6080.77</v>
      </c>
      <c r="E63" s="5">
        <v>4636.5600000000004</v>
      </c>
      <c r="F63" s="5">
        <v>1444.21</v>
      </c>
      <c r="G63" s="5">
        <v>0</v>
      </c>
      <c r="H63" s="5">
        <v>0</v>
      </c>
      <c r="I63">
        <v>50</v>
      </c>
    </row>
    <row r="64" spans="1:9" x14ac:dyDescent="0.25">
      <c r="A64" s="3">
        <v>44624</v>
      </c>
      <c r="B64" s="18">
        <f t="shared" si="0"/>
        <v>3</v>
      </c>
      <c r="C64" s="18">
        <f t="shared" si="1"/>
        <v>5</v>
      </c>
      <c r="D64" s="4">
        <v>3690.55</v>
      </c>
      <c r="E64" s="5">
        <v>3490.55</v>
      </c>
      <c r="F64" s="5">
        <v>200</v>
      </c>
      <c r="G64" s="5">
        <v>0</v>
      </c>
      <c r="H64" s="5">
        <v>0</v>
      </c>
      <c r="I64">
        <v>38</v>
      </c>
    </row>
    <row r="65" spans="1:9" x14ac:dyDescent="0.25">
      <c r="A65" s="3">
        <v>44625</v>
      </c>
      <c r="B65" s="18">
        <f t="shared" si="0"/>
        <v>3</v>
      </c>
      <c r="C65" s="18">
        <f t="shared" si="1"/>
        <v>6</v>
      </c>
      <c r="D65" s="4">
        <v>5746.1</v>
      </c>
      <c r="E65" s="5">
        <v>4348.95</v>
      </c>
      <c r="F65" s="5">
        <v>1397.15</v>
      </c>
      <c r="G65" s="5">
        <v>0</v>
      </c>
      <c r="H65" s="5">
        <v>0</v>
      </c>
      <c r="I65">
        <v>48</v>
      </c>
    </row>
    <row r="66" spans="1:9" x14ac:dyDescent="0.25">
      <c r="A66" s="3">
        <v>44626</v>
      </c>
      <c r="B66" s="18">
        <f t="shared" si="0"/>
        <v>3</v>
      </c>
      <c r="C66" s="18">
        <f t="shared" si="1"/>
        <v>7</v>
      </c>
      <c r="D66" s="4">
        <v>3095.82</v>
      </c>
      <c r="E66" s="5">
        <v>2103.2800000000002</v>
      </c>
      <c r="F66" s="5">
        <v>992.54</v>
      </c>
      <c r="G66" s="5">
        <v>0</v>
      </c>
      <c r="H66" s="5">
        <v>1751.75</v>
      </c>
      <c r="I66">
        <v>28</v>
      </c>
    </row>
    <row r="67" spans="1:9" x14ac:dyDescent="0.25">
      <c r="A67" s="3">
        <v>44627</v>
      </c>
      <c r="B67" s="18">
        <f t="shared" ref="B67:B130" si="4">MONTH(A67)</f>
        <v>3</v>
      </c>
      <c r="C67" s="18">
        <f t="shared" ref="C67:C130" si="5">WEEKDAY(A67,2)</f>
        <v>1</v>
      </c>
      <c r="D67" s="4">
        <v>3740.32</v>
      </c>
      <c r="E67" s="5">
        <v>3377.27</v>
      </c>
      <c r="F67" s="5">
        <v>363.05</v>
      </c>
      <c r="G67" s="5">
        <v>0</v>
      </c>
      <c r="H67" s="5">
        <v>2132.7800000000002</v>
      </c>
      <c r="I67">
        <v>40</v>
      </c>
    </row>
    <row r="68" spans="1:9" x14ac:dyDescent="0.25">
      <c r="A68" s="3">
        <v>44628</v>
      </c>
      <c r="B68" s="18">
        <f t="shared" si="4"/>
        <v>3</v>
      </c>
      <c r="C68" s="18">
        <f t="shared" si="5"/>
        <v>2</v>
      </c>
      <c r="D68" s="4">
        <v>5725.4</v>
      </c>
      <c r="E68" s="5">
        <v>4397.01</v>
      </c>
      <c r="F68" s="5">
        <v>1328.39</v>
      </c>
      <c r="G68" s="5">
        <v>0</v>
      </c>
      <c r="H68" s="5">
        <v>3161.2</v>
      </c>
      <c r="I68">
        <v>40</v>
      </c>
    </row>
    <row r="69" spans="1:9" x14ac:dyDescent="0.25">
      <c r="A69" s="3">
        <v>44629</v>
      </c>
      <c r="B69" s="18">
        <f t="shared" si="4"/>
        <v>3</v>
      </c>
      <c r="C69" s="18">
        <f t="shared" si="5"/>
        <v>3</v>
      </c>
      <c r="D69" s="4">
        <v>2361.6999999999998</v>
      </c>
      <c r="E69" s="5">
        <v>2361.6999999999998</v>
      </c>
      <c r="F69" s="5">
        <v>0</v>
      </c>
      <c r="G69" s="5">
        <v>0</v>
      </c>
      <c r="H69" s="5">
        <v>1436.16</v>
      </c>
      <c r="I69">
        <v>29</v>
      </c>
    </row>
    <row r="70" spans="1:9" x14ac:dyDescent="0.25">
      <c r="A70" s="3">
        <v>44630</v>
      </c>
      <c r="B70" s="18">
        <f t="shared" si="4"/>
        <v>3</v>
      </c>
      <c r="C70" s="18">
        <f t="shared" si="5"/>
        <v>4</v>
      </c>
      <c r="D70" s="4">
        <v>3606.48</v>
      </c>
      <c r="E70" s="5">
        <v>3297.16</v>
      </c>
      <c r="F70" s="5">
        <v>309.32</v>
      </c>
      <c r="G70" s="5">
        <v>0</v>
      </c>
      <c r="H70" s="5">
        <v>2165.2199999999998</v>
      </c>
      <c r="I70">
        <v>44</v>
      </c>
    </row>
    <row r="71" spans="1:9" x14ac:dyDescent="0.25">
      <c r="A71" s="3">
        <v>44631</v>
      </c>
      <c r="B71" s="18">
        <f t="shared" si="4"/>
        <v>3</v>
      </c>
      <c r="C71" s="18">
        <f t="shared" si="5"/>
        <v>5</v>
      </c>
      <c r="D71" s="4">
        <v>4566.46</v>
      </c>
      <c r="E71" s="5">
        <v>3666.12</v>
      </c>
      <c r="F71" s="5">
        <v>725.34</v>
      </c>
      <c r="G71" s="5">
        <v>175</v>
      </c>
      <c r="H71" s="5">
        <v>2708.65</v>
      </c>
      <c r="I71">
        <v>41</v>
      </c>
    </row>
    <row r="72" spans="1:9" x14ac:dyDescent="0.25">
      <c r="A72" s="3">
        <v>44632</v>
      </c>
      <c r="B72" s="18">
        <f t="shared" si="4"/>
        <v>3</v>
      </c>
      <c r="C72" s="18">
        <f t="shared" si="5"/>
        <v>6</v>
      </c>
      <c r="D72" s="4">
        <v>2883.33</v>
      </c>
      <c r="E72" s="5">
        <v>2424.5</v>
      </c>
      <c r="F72" s="5">
        <v>458.83</v>
      </c>
      <c r="G72" s="5">
        <v>0</v>
      </c>
      <c r="H72" s="5">
        <v>1764.21</v>
      </c>
      <c r="I72">
        <v>28</v>
      </c>
    </row>
    <row r="73" spans="1:9" x14ac:dyDescent="0.25">
      <c r="A73" s="3">
        <v>44633</v>
      </c>
      <c r="B73" s="18">
        <f t="shared" si="4"/>
        <v>3</v>
      </c>
      <c r="C73" s="18">
        <f t="shared" si="5"/>
        <v>7</v>
      </c>
      <c r="D73" s="4">
        <v>1853.87</v>
      </c>
      <c r="E73" s="5">
        <v>1323.77</v>
      </c>
      <c r="F73" s="5">
        <v>530.1</v>
      </c>
      <c r="G73" s="5">
        <v>0</v>
      </c>
      <c r="H73" s="5">
        <v>1137.25</v>
      </c>
      <c r="I73">
        <v>17</v>
      </c>
    </row>
    <row r="74" spans="1:9" x14ac:dyDescent="0.25">
      <c r="A74" s="3">
        <v>44634</v>
      </c>
      <c r="B74" s="18">
        <f t="shared" si="4"/>
        <v>3</v>
      </c>
      <c r="C74" s="18">
        <f t="shared" si="5"/>
        <v>1</v>
      </c>
      <c r="D74" s="4">
        <v>5483.77</v>
      </c>
      <c r="E74" s="5">
        <v>3538.24</v>
      </c>
      <c r="F74" s="5">
        <v>1945.53</v>
      </c>
      <c r="G74" s="5">
        <v>0</v>
      </c>
      <c r="H74" s="5">
        <v>3209.25</v>
      </c>
      <c r="I74">
        <v>45</v>
      </c>
    </row>
    <row r="75" spans="1:9" x14ac:dyDescent="0.25">
      <c r="A75" s="3">
        <v>44635</v>
      </c>
      <c r="B75" s="18">
        <f t="shared" si="4"/>
        <v>3</v>
      </c>
      <c r="C75" s="18">
        <f t="shared" si="5"/>
        <v>2</v>
      </c>
      <c r="D75" s="4">
        <v>5135.18</v>
      </c>
      <c r="E75" s="5">
        <v>4967.13</v>
      </c>
      <c r="F75" s="5">
        <v>168.05</v>
      </c>
      <c r="G75" s="5">
        <v>0</v>
      </c>
      <c r="H75" s="5">
        <v>3103.21</v>
      </c>
      <c r="I75">
        <v>40</v>
      </c>
    </row>
    <row r="76" spans="1:9" x14ac:dyDescent="0.25">
      <c r="A76" s="3">
        <v>44636</v>
      </c>
      <c r="B76" s="18">
        <f t="shared" si="4"/>
        <v>3</v>
      </c>
      <c r="C76" s="18">
        <f t="shared" si="5"/>
        <v>3</v>
      </c>
      <c r="D76" s="4">
        <v>3445.95</v>
      </c>
      <c r="E76" s="5">
        <v>3445.95</v>
      </c>
      <c r="F76" s="5">
        <v>0</v>
      </c>
      <c r="G76" s="5">
        <v>0</v>
      </c>
      <c r="H76" s="5">
        <v>2116.91</v>
      </c>
      <c r="I76">
        <v>28</v>
      </c>
    </row>
    <row r="77" spans="1:9" x14ac:dyDescent="0.25">
      <c r="A77" s="3">
        <v>44637</v>
      </c>
      <c r="B77" s="18">
        <f t="shared" si="4"/>
        <v>3</v>
      </c>
      <c r="C77" s="18">
        <f t="shared" si="5"/>
        <v>4</v>
      </c>
      <c r="D77" s="4">
        <v>4681.26</v>
      </c>
      <c r="E77" s="5">
        <v>3801.2</v>
      </c>
      <c r="F77" s="5">
        <v>880.06</v>
      </c>
      <c r="G77" s="5">
        <v>0</v>
      </c>
      <c r="H77" s="5">
        <v>2789.94</v>
      </c>
      <c r="I77">
        <v>33</v>
      </c>
    </row>
    <row r="78" spans="1:9" x14ac:dyDescent="0.25">
      <c r="A78" s="3">
        <v>44638</v>
      </c>
      <c r="B78" s="18">
        <f t="shared" si="4"/>
        <v>3</v>
      </c>
      <c r="C78" s="18">
        <f t="shared" si="5"/>
        <v>5</v>
      </c>
      <c r="D78" s="4">
        <v>4252.0200000000004</v>
      </c>
      <c r="E78" s="5">
        <v>3042.13</v>
      </c>
      <c r="F78" s="5">
        <v>1209.8900000000001</v>
      </c>
      <c r="G78" s="5">
        <v>0</v>
      </c>
      <c r="H78" s="5">
        <v>2512.66</v>
      </c>
      <c r="I78">
        <v>40</v>
      </c>
    </row>
    <row r="79" spans="1:9" x14ac:dyDescent="0.25">
      <c r="A79" s="3">
        <v>44639</v>
      </c>
      <c r="B79" s="18">
        <f t="shared" si="4"/>
        <v>3</v>
      </c>
      <c r="C79" s="18">
        <f t="shared" si="5"/>
        <v>6</v>
      </c>
      <c r="D79" s="4">
        <v>3686.54</v>
      </c>
      <c r="E79" s="5">
        <v>3434.56</v>
      </c>
      <c r="F79" s="5">
        <v>251.98</v>
      </c>
      <c r="G79" s="5">
        <v>0</v>
      </c>
      <c r="H79" s="5">
        <v>2280.5</v>
      </c>
      <c r="I79">
        <v>38</v>
      </c>
    </row>
    <row r="80" spans="1:9" x14ac:dyDescent="0.25">
      <c r="A80" s="3">
        <v>44640</v>
      </c>
      <c r="B80" s="18">
        <f t="shared" si="4"/>
        <v>3</v>
      </c>
      <c r="C80" s="18">
        <f t="shared" si="5"/>
        <v>7</v>
      </c>
      <c r="D80" s="4">
        <v>3334.67</v>
      </c>
      <c r="E80" s="5">
        <v>2580.8000000000002</v>
      </c>
      <c r="F80" s="5">
        <v>753.87</v>
      </c>
      <c r="G80" s="5">
        <v>0</v>
      </c>
      <c r="H80" s="5">
        <v>2009.86</v>
      </c>
      <c r="I80">
        <v>32</v>
      </c>
    </row>
    <row r="81" spans="1:9" x14ac:dyDescent="0.25">
      <c r="A81" s="3">
        <v>44641</v>
      </c>
      <c r="B81" s="18">
        <f t="shared" si="4"/>
        <v>3</v>
      </c>
      <c r="C81" s="18">
        <f t="shared" si="5"/>
        <v>1</v>
      </c>
      <c r="D81" s="4">
        <v>3020.49</v>
      </c>
      <c r="E81" s="5">
        <v>3020.49</v>
      </c>
      <c r="F81" s="5">
        <v>0</v>
      </c>
      <c r="G81" s="5">
        <v>0</v>
      </c>
      <c r="H81" s="5">
        <v>1712.65</v>
      </c>
      <c r="I81">
        <v>31</v>
      </c>
    </row>
    <row r="82" spans="1:9" x14ac:dyDescent="0.25">
      <c r="A82" s="3">
        <v>44642</v>
      </c>
      <c r="B82" s="18">
        <f t="shared" si="4"/>
        <v>3</v>
      </c>
      <c r="C82" s="18">
        <f t="shared" si="5"/>
        <v>2</v>
      </c>
      <c r="D82" s="4">
        <v>1648.64</v>
      </c>
      <c r="E82" s="5">
        <v>1615.65</v>
      </c>
      <c r="F82" s="5">
        <v>32.99</v>
      </c>
      <c r="G82" s="5">
        <v>0</v>
      </c>
      <c r="H82" s="5">
        <v>1045.55</v>
      </c>
      <c r="I82">
        <v>27</v>
      </c>
    </row>
    <row r="83" spans="1:9" x14ac:dyDescent="0.25">
      <c r="A83" s="3">
        <v>44643</v>
      </c>
      <c r="B83" s="18">
        <f t="shared" si="4"/>
        <v>3</v>
      </c>
      <c r="C83" s="18">
        <f t="shared" si="5"/>
        <v>3</v>
      </c>
      <c r="D83" s="4">
        <v>2574.2399999999998</v>
      </c>
      <c r="E83" s="5">
        <v>2371.16</v>
      </c>
      <c r="F83" s="5">
        <v>203.08</v>
      </c>
      <c r="G83" s="5">
        <v>0</v>
      </c>
      <c r="H83" s="5">
        <v>1536.1</v>
      </c>
      <c r="I83">
        <v>27</v>
      </c>
    </row>
    <row r="84" spans="1:9" x14ac:dyDescent="0.25">
      <c r="A84" s="3">
        <v>44644</v>
      </c>
      <c r="B84" s="18">
        <f t="shared" si="4"/>
        <v>3</v>
      </c>
      <c r="C84" s="18">
        <f t="shared" si="5"/>
        <v>4</v>
      </c>
      <c r="D84" s="4">
        <v>2477.08</v>
      </c>
      <c r="E84" s="5">
        <v>2477.08</v>
      </c>
      <c r="F84" s="5">
        <v>0</v>
      </c>
      <c r="G84" s="5">
        <v>0</v>
      </c>
      <c r="H84" s="5">
        <v>1449.1</v>
      </c>
      <c r="I84">
        <v>25</v>
      </c>
    </row>
    <row r="85" spans="1:9" x14ac:dyDescent="0.25">
      <c r="A85" s="3">
        <v>44645</v>
      </c>
      <c r="B85" s="18">
        <f t="shared" si="4"/>
        <v>3</v>
      </c>
      <c r="C85" s="18">
        <f t="shared" si="5"/>
        <v>5</v>
      </c>
      <c r="D85" s="4">
        <v>4972.6000000000004</v>
      </c>
      <c r="E85" s="5">
        <v>4293.55</v>
      </c>
      <c r="F85" s="5">
        <v>679.05</v>
      </c>
      <c r="G85" s="5">
        <v>0</v>
      </c>
      <c r="H85" s="5">
        <v>3010.9</v>
      </c>
      <c r="I85">
        <v>46</v>
      </c>
    </row>
    <row r="86" spans="1:9" x14ac:dyDescent="0.25">
      <c r="A86" s="3">
        <v>44646</v>
      </c>
      <c r="B86" s="18">
        <f t="shared" si="4"/>
        <v>3</v>
      </c>
      <c r="C86" s="18">
        <f t="shared" si="5"/>
        <v>6</v>
      </c>
      <c r="D86" s="4">
        <v>5208.8999999999996</v>
      </c>
      <c r="E86" s="5">
        <v>4718.82</v>
      </c>
      <c r="F86" s="5">
        <v>490.08</v>
      </c>
      <c r="G86" s="5">
        <v>0</v>
      </c>
      <c r="H86" s="5">
        <v>3079.53</v>
      </c>
      <c r="I86">
        <v>44</v>
      </c>
    </row>
    <row r="87" spans="1:9" x14ac:dyDescent="0.25">
      <c r="A87" s="3">
        <v>44647</v>
      </c>
      <c r="B87" s="18">
        <f t="shared" si="4"/>
        <v>3</v>
      </c>
      <c r="C87" s="18">
        <f t="shared" si="5"/>
        <v>7</v>
      </c>
      <c r="D87" s="4">
        <v>1700.68</v>
      </c>
      <c r="E87" s="5">
        <v>1371.44</v>
      </c>
      <c r="F87" s="5">
        <v>329.24</v>
      </c>
      <c r="G87" s="5">
        <v>0</v>
      </c>
      <c r="H87" s="5">
        <v>996.19</v>
      </c>
      <c r="I87">
        <v>16</v>
      </c>
    </row>
    <row r="88" spans="1:9" x14ac:dyDescent="0.25">
      <c r="A88" s="3">
        <v>44648</v>
      </c>
      <c r="B88" s="18">
        <f t="shared" si="4"/>
        <v>3</v>
      </c>
      <c r="C88" s="18">
        <f t="shared" si="5"/>
        <v>1</v>
      </c>
      <c r="D88" s="4">
        <v>4589.2700000000004</v>
      </c>
      <c r="E88" s="5">
        <v>3800.38</v>
      </c>
      <c r="F88" s="5">
        <v>788.89</v>
      </c>
      <c r="G88" s="5">
        <v>0</v>
      </c>
      <c r="H88" s="5">
        <v>2821.77</v>
      </c>
      <c r="I88">
        <v>44</v>
      </c>
    </row>
    <row r="89" spans="1:9" x14ac:dyDescent="0.25">
      <c r="A89" s="3">
        <v>44649</v>
      </c>
      <c r="B89" s="18">
        <f t="shared" si="4"/>
        <v>3</v>
      </c>
      <c r="C89" s="18">
        <f t="shared" si="5"/>
        <v>2</v>
      </c>
      <c r="D89" s="4">
        <v>3952.03</v>
      </c>
      <c r="E89" s="5">
        <v>3196.76</v>
      </c>
      <c r="F89" s="5">
        <v>755.27</v>
      </c>
      <c r="G89" s="5">
        <v>0</v>
      </c>
      <c r="H89" s="5">
        <v>2391.38</v>
      </c>
      <c r="I89">
        <v>39</v>
      </c>
    </row>
    <row r="90" spans="1:9" x14ac:dyDescent="0.25">
      <c r="A90" s="3">
        <v>44650</v>
      </c>
      <c r="B90" s="18">
        <f t="shared" si="4"/>
        <v>3</v>
      </c>
      <c r="C90" s="18">
        <f t="shared" si="5"/>
        <v>3</v>
      </c>
      <c r="D90" s="4">
        <v>2922.44</v>
      </c>
      <c r="E90" s="5">
        <v>2621.94</v>
      </c>
      <c r="F90" s="5">
        <v>300.5</v>
      </c>
      <c r="G90" s="5">
        <v>0</v>
      </c>
      <c r="H90" s="5">
        <v>1680.93</v>
      </c>
      <c r="I90">
        <v>29</v>
      </c>
    </row>
    <row r="91" spans="1:9" x14ac:dyDescent="0.25">
      <c r="A91" s="3">
        <v>44651</v>
      </c>
      <c r="B91" s="18">
        <f t="shared" si="4"/>
        <v>3</v>
      </c>
      <c r="C91" s="18">
        <f t="shared" si="5"/>
        <v>4</v>
      </c>
      <c r="D91" s="4">
        <v>5354.57</v>
      </c>
      <c r="E91" s="5">
        <v>4756.67</v>
      </c>
      <c r="F91" s="5">
        <v>597.9</v>
      </c>
      <c r="G91" s="5">
        <v>0</v>
      </c>
      <c r="H91" s="5">
        <v>3130.67</v>
      </c>
      <c r="I91">
        <v>48</v>
      </c>
    </row>
    <row r="92" spans="1:9" x14ac:dyDescent="0.25">
      <c r="A92" s="3">
        <v>44652</v>
      </c>
      <c r="B92" s="18">
        <f t="shared" si="4"/>
        <v>4</v>
      </c>
      <c r="C92" s="18">
        <f t="shared" si="5"/>
        <v>5</v>
      </c>
      <c r="D92" s="4">
        <v>10255.379999999999</v>
      </c>
      <c r="E92" s="5">
        <v>8344.65</v>
      </c>
      <c r="F92" s="5">
        <v>1910.73</v>
      </c>
      <c r="G92" s="5">
        <v>0</v>
      </c>
      <c r="H92" s="5">
        <v>6062.86</v>
      </c>
      <c r="I92">
        <v>73</v>
      </c>
    </row>
    <row r="93" spans="1:9" x14ac:dyDescent="0.25">
      <c r="A93" s="3">
        <v>44653</v>
      </c>
      <c r="B93" s="18">
        <f t="shared" si="4"/>
        <v>4</v>
      </c>
      <c r="C93" s="18">
        <f t="shared" si="5"/>
        <v>6</v>
      </c>
      <c r="D93" s="4">
        <v>3892.35</v>
      </c>
      <c r="E93" s="5">
        <v>3256.02</v>
      </c>
      <c r="F93" s="5">
        <v>636.33000000000004</v>
      </c>
      <c r="G93" s="5">
        <v>0</v>
      </c>
      <c r="H93" s="5">
        <v>2363.4</v>
      </c>
      <c r="I93">
        <v>31</v>
      </c>
    </row>
    <row r="94" spans="1:9" x14ac:dyDescent="0.25">
      <c r="A94" s="3">
        <v>44654</v>
      </c>
      <c r="B94" s="18">
        <f t="shared" si="4"/>
        <v>4</v>
      </c>
      <c r="C94" s="18">
        <f t="shared" si="5"/>
        <v>7</v>
      </c>
      <c r="D94" s="4">
        <v>1394.7</v>
      </c>
      <c r="E94" s="5">
        <v>1257.75</v>
      </c>
      <c r="F94" s="5">
        <v>136.94999999999999</v>
      </c>
      <c r="G94" s="5">
        <v>0</v>
      </c>
      <c r="H94" s="5">
        <v>849.14</v>
      </c>
      <c r="I94">
        <v>19</v>
      </c>
    </row>
    <row r="95" spans="1:9" x14ac:dyDescent="0.25">
      <c r="A95" s="3">
        <v>44655</v>
      </c>
      <c r="B95" s="18">
        <f t="shared" si="4"/>
        <v>4</v>
      </c>
      <c r="C95" s="18">
        <f t="shared" si="5"/>
        <v>1</v>
      </c>
      <c r="D95" s="4">
        <v>2904.19</v>
      </c>
      <c r="E95" s="5">
        <v>2723.13</v>
      </c>
      <c r="F95" s="5">
        <v>181.06</v>
      </c>
      <c r="G95" s="5">
        <v>0</v>
      </c>
      <c r="H95" s="5">
        <v>1778.45</v>
      </c>
      <c r="I95">
        <v>35</v>
      </c>
    </row>
    <row r="96" spans="1:9" x14ac:dyDescent="0.25">
      <c r="A96" s="3">
        <v>44656</v>
      </c>
      <c r="B96" s="18">
        <f t="shared" si="4"/>
        <v>4</v>
      </c>
      <c r="C96" s="18">
        <f t="shared" si="5"/>
        <v>2</v>
      </c>
      <c r="D96" s="4">
        <v>3574.76</v>
      </c>
      <c r="E96" s="5">
        <v>3106.79</v>
      </c>
      <c r="F96" s="5">
        <v>467.97</v>
      </c>
      <c r="G96" s="5">
        <v>0</v>
      </c>
      <c r="H96" s="5">
        <v>2169.77</v>
      </c>
      <c r="I96">
        <v>46</v>
      </c>
    </row>
    <row r="97" spans="1:9" x14ac:dyDescent="0.25">
      <c r="A97" s="3">
        <v>44657</v>
      </c>
      <c r="B97" s="18">
        <f t="shared" si="4"/>
        <v>4</v>
      </c>
      <c r="C97" s="18">
        <f t="shared" si="5"/>
        <v>3</v>
      </c>
      <c r="D97" s="4">
        <v>3552.24</v>
      </c>
      <c r="E97" s="5">
        <v>3143.27</v>
      </c>
      <c r="F97" s="5">
        <v>408.97</v>
      </c>
      <c r="G97" s="5">
        <v>0</v>
      </c>
      <c r="H97" s="5">
        <v>2140.11</v>
      </c>
      <c r="I97">
        <v>32</v>
      </c>
    </row>
    <row r="98" spans="1:9" x14ac:dyDescent="0.25">
      <c r="A98" s="3">
        <v>44658</v>
      </c>
      <c r="B98" s="18">
        <f t="shared" si="4"/>
        <v>4</v>
      </c>
      <c r="C98" s="18">
        <f t="shared" si="5"/>
        <v>4</v>
      </c>
      <c r="D98" s="4">
        <v>4385.3500000000004</v>
      </c>
      <c r="E98" s="5">
        <v>4385.3500000000004</v>
      </c>
      <c r="F98" s="5">
        <v>0</v>
      </c>
      <c r="G98" s="5">
        <v>0</v>
      </c>
      <c r="H98" s="5">
        <v>2619.86</v>
      </c>
      <c r="I98">
        <v>36</v>
      </c>
    </row>
    <row r="99" spans="1:9" x14ac:dyDescent="0.25">
      <c r="A99" s="3">
        <v>44659</v>
      </c>
      <c r="B99" s="18">
        <f t="shared" si="4"/>
        <v>4</v>
      </c>
      <c r="C99" s="18">
        <f t="shared" si="5"/>
        <v>5</v>
      </c>
      <c r="D99" s="4">
        <v>4999.97</v>
      </c>
      <c r="E99" s="5">
        <v>3970.51</v>
      </c>
      <c r="F99" s="5">
        <v>1029.46</v>
      </c>
      <c r="G99" s="5">
        <v>0</v>
      </c>
      <c r="H99" s="5">
        <v>2937.99</v>
      </c>
      <c r="I99">
        <v>39</v>
      </c>
    </row>
    <row r="100" spans="1:9" x14ac:dyDescent="0.25">
      <c r="A100" s="3">
        <v>44660</v>
      </c>
      <c r="B100" s="18">
        <f t="shared" si="4"/>
        <v>4</v>
      </c>
      <c r="C100" s="18">
        <f t="shared" si="5"/>
        <v>6</v>
      </c>
      <c r="D100" s="4">
        <v>4886.8999999999996</v>
      </c>
      <c r="E100" s="5">
        <v>3893.99</v>
      </c>
      <c r="F100" s="5">
        <v>992.91</v>
      </c>
      <c r="G100" s="5">
        <v>0</v>
      </c>
      <c r="H100" s="5">
        <v>2862.35</v>
      </c>
      <c r="I100">
        <v>44</v>
      </c>
    </row>
    <row r="101" spans="1:9" x14ac:dyDescent="0.25">
      <c r="A101" s="3">
        <v>44661</v>
      </c>
      <c r="B101" s="18">
        <f t="shared" si="4"/>
        <v>4</v>
      </c>
      <c r="C101" s="18">
        <f t="shared" si="5"/>
        <v>7</v>
      </c>
      <c r="D101" s="4">
        <v>2396.5700000000002</v>
      </c>
      <c r="E101" s="5">
        <v>1637.17</v>
      </c>
      <c r="F101" s="5">
        <v>759.4</v>
      </c>
      <c r="G101" s="5">
        <v>0</v>
      </c>
      <c r="H101" s="5">
        <v>1412</v>
      </c>
      <c r="I101">
        <v>21</v>
      </c>
    </row>
    <row r="102" spans="1:9" x14ac:dyDescent="0.25">
      <c r="A102" s="3">
        <v>44662</v>
      </c>
      <c r="B102" s="18">
        <f t="shared" si="4"/>
        <v>4</v>
      </c>
      <c r="C102" s="18">
        <f t="shared" si="5"/>
        <v>1</v>
      </c>
      <c r="D102" s="4">
        <v>3934.62</v>
      </c>
      <c r="E102" s="5">
        <v>3762.78</v>
      </c>
      <c r="F102" s="5">
        <v>171.84</v>
      </c>
      <c r="G102" s="5">
        <v>0</v>
      </c>
      <c r="H102" s="5">
        <v>2347.96</v>
      </c>
      <c r="I102">
        <v>45</v>
      </c>
    </row>
    <row r="103" spans="1:9" x14ac:dyDescent="0.25">
      <c r="A103" s="3">
        <v>44663</v>
      </c>
      <c r="B103" s="18">
        <f t="shared" si="4"/>
        <v>4</v>
      </c>
      <c r="C103" s="18">
        <f t="shared" si="5"/>
        <v>2</v>
      </c>
      <c r="D103" s="4">
        <v>7285.53</v>
      </c>
      <c r="E103" s="5">
        <v>6415.1</v>
      </c>
      <c r="F103" s="5">
        <v>870.43</v>
      </c>
      <c r="G103" s="5">
        <v>0</v>
      </c>
      <c r="H103" s="5">
        <v>4354.87</v>
      </c>
      <c r="I103">
        <v>61</v>
      </c>
    </row>
    <row r="104" spans="1:9" x14ac:dyDescent="0.25">
      <c r="A104" s="3">
        <v>44664</v>
      </c>
      <c r="B104" s="18">
        <f t="shared" si="4"/>
        <v>4</v>
      </c>
      <c r="C104" s="18">
        <f t="shared" si="5"/>
        <v>3</v>
      </c>
      <c r="D104" s="4">
        <v>7784.47</v>
      </c>
      <c r="E104" s="5">
        <v>7167.97</v>
      </c>
      <c r="F104" s="5">
        <v>616.5</v>
      </c>
      <c r="G104" s="5">
        <v>0</v>
      </c>
      <c r="H104" s="5">
        <v>4730.93</v>
      </c>
      <c r="I104">
        <v>66</v>
      </c>
    </row>
    <row r="105" spans="1:9" x14ac:dyDescent="0.25">
      <c r="A105" s="3">
        <v>44665</v>
      </c>
      <c r="B105" s="18">
        <f t="shared" si="4"/>
        <v>4</v>
      </c>
      <c r="C105" s="18">
        <f t="shared" si="5"/>
        <v>4</v>
      </c>
      <c r="D105" s="4">
        <v>2113.21</v>
      </c>
      <c r="E105" s="5">
        <v>1467.32</v>
      </c>
      <c r="F105" s="5">
        <v>645.89</v>
      </c>
      <c r="G105" s="5">
        <v>0</v>
      </c>
      <c r="H105" s="5">
        <v>1275.03</v>
      </c>
      <c r="I105">
        <v>22</v>
      </c>
    </row>
    <row r="106" spans="1:9" x14ac:dyDescent="0.25">
      <c r="A106" s="3">
        <v>44666</v>
      </c>
      <c r="B106" s="18">
        <f t="shared" si="4"/>
        <v>4</v>
      </c>
      <c r="C106" s="18">
        <f t="shared" si="5"/>
        <v>5</v>
      </c>
      <c r="D106" s="4">
        <v>2323.02</v>
      </c>
      <c r="E106" s="5">
        <v>2107.75</v>
      </c>
      <c r="F106" s="5">
        <v>215.27</v>
      </c>
      <c r="G106" s="5">
        <v>0</v>
      </c>
      <c r="H106" s="5">
        <v>1364.52</v>
      </c>
      <c r="I106">
        <v>19</v>
      </c>
    </row>
    <row r="107" spans="1:9" x14ac:dyDescent="0.25">
      <c r="A107" s="3">
        <v>44667</v>
      </c>
      <c r="B107" s="18">
        <f t="shared" si="4"/>
        <v>4</v>
      </c>
      <c r="C107" s="18">
        <f t="shared" si="5"/>
        <v>6</v>
      </c>
      <c r="D107" s="4">
        <v>2517.63</v>
      </c>
      <c r="E107" s="5">
        <v>1915.96</v>
      </c>
      <c r="F107" s="5">
        <v>601.66999999999996</v>
      </c>
      <c r="G107" s="5">
        <v>0</v>
      </c>
      <c r="H107" s="5">
        <v>1519.54</v>
      </c>
      <c r="I107">
        <v>30</v>
      </c>
    </row>
    <row r="108" spans="1:9" x14ac:dyDescent="0.25">
      <c r="A108" s="3">
        <v>44668</v>
      </c>
      <c r="B108" s="18">
        <f t="shared" si="4"/>
        <v>4</v>
      </c>
      <c r="C108" s="18">
        <f t="shared" si="5"/>
        <v>7</v>
      </c>
      <c r="D108" s="4">
        <v>3773.66</v>
      </c>
      <c r="E108" s="5">
        <v>3511.46</v>
      </c>
      <c r="F108" s="5">
        <v>262.2</v>
      </c>
      <c r="G108" s="5">
        <v>0</v>
      </c>
      <c r="H108" s="5">
        <v>2285.61</v>
      </c>
      <c r="I108">
        <v>22</v>
      </c>
    </row>
    <row r="109" spans="1:9" x14ac:dyDescent="0.25">
      <c r="A109" s="3">
        <v>44669</v>
      </c>
      <c r="B109" s="18">
        <f t="shared" si="4"/>
        <v>4</v>
      </c>
      <c r="C109" s="18">
        <f t="shared" si="5"/>
        <v>1</v>
      </c>
      <c r="D109" s="4">
        <v>4332.58</v>
      </c>
      <c r="E109" s="5">
        <v>3719.02</v>
      </c>
      <c r="F109" s="5">
        <v>613.55999999999995</v>
      </c>
      <c r="G109" s="5">
        <v>0</v>
      </c>
      <c r="H109" s="5">
        <v>2577.2800000000002</v>
      </c>
      <c r="I109">
        <v>47</v>
      </c>
    </row>
    <row r="110" spans="1:9" x14ac:dyDescent="0.25">
      <c r="A110" s="3">
        <v>44670</v>
      </c>
      <c r="B110" s="18">
        <f t="shared" si="4"/>
        <v>4</v>
      </c>
      <c r="C110" s="18">
        <f t="shared" si="5"/>
        <v>2</v>
      </c>
      <c r="D110" s="4">
        <v>4677.13</v>
      </c>
      <c r="E110" s="5">
        <v>4677.13</v>
      </c>
      <c r="F110" s="5">
        <v>0</v>
      </c>
      <c r="G110" s="5">
        <v>0</v>
      </c>
      <c r="H110" s="5">
        <v>2738.63</v>
      </c>
      <c r="I110">
        <v>57</v>
      </c>
    </row>
    <row r="111" spans="1:9" x14ac:dyDescent="0.25">
      <c r="A111" s="3">
        <v>44671</v>
      </c>
      <c r="B111" s="18">
        <f t="shared" si="4"/>
        <v>4</v>
      </c>
      <c r="C111" s="18">
        <f t="shared" si="5"/>
        <v>3</v>
      </c>
      <c r="D111" s="4">
        <v>7803.19</v>
      </c>
      <c r="E111" s="5">
        <v>7326.64</v>
      </c>
      <c r="F111" s="5">
        <v>476.55</v>
      </c>
      <c r="G111" s="5">
        <v>0</v>
      </c>
      <c r="H111" s="5">
        <v>4624.54</v>
      </c>
      <c r="I111">
        <v>44</v>
      </c>
    </row>
    <row r="112" spans="1:9" x14ac:dyDescent="0.25">
      <c r="A112" s="3">
        <v>44672</v>
      </c>
      <c r="B112" s="18">
        <f t="shared" si="4"/>
        <v>4</v>
      </c>
      <c r="C112" s="18">
        <f t="shared" si="5"/>
        <v>4</v>
      </c>
      <c r="D112" s="4">
        <v>4054.63</v>
      </c>
      <c r="E112" s="5">
        <v>3408.61</v>
      </c>
      <c r="F112" s="5">
        <v>646.02</v>
      </c>
      <c r="G112" s="5">
        <v>0</v>
      </c>
      <c r="H112" s="5">
        <v>2478.44</v>
      </c>
      <c r="I112">
        <v>42</v>
      </c>
    </row>
    <row r="113" spans="1:9" x14ac:dyDescent="0.25">
      <c r="A113" s="3">
        <v>44673</v>
      </c>
      <c r="B113" s="18">
        <f t="shared" si="4"/>
        <v>4</v>
      </c>
      <c r="C113" s="18">
        <f t="shared" si="5"/>
        <v>5</v>
      </c>
      <c r="D113" s="4">
        <v>3629.81</v>
      </c>
      <c r="E113" s="5">
        <v>3038.84</v>
      </c>
      <c r="F113" s="5">
        <v>590.97</v>
      </c>
      <c r="G113" s="5">
        <v>0</v>
      </c>
      <c r="H113" s="5">
        <v>2063.79</v>
      </c>
      <c r="I113">
        <v>32</v>
      </c>
    </row>
    <row r="114" spans="1:9" x14ac:dyDescent="0.25">
      <c r="A114" s="3">
        <v>44674</v>
      </c>
      <c r="B114" s="18">
        <f t="shared" si="4"/>
        <v>4</v>
      </c>
      <c r="C114" s="18">
        <f t="shared" si="5"/>
        <v>6</v>
      </c>
      <c r="D114" s="4">
        <v>2972.21</v>
      </c>
      <c r="E114" s="5">
        <v>2714.06</v>
      </c>
      <c r="F114" s="5">
        <v>258.14999999999998</v>
      </c>
      <c r="G114" s="5">
        <v>0</v>
      </c>
      <c r="H114" s="5">
        <v>1788.48</v>
      </c>
      <c r="I114">
        <v>37</v>
      </c>
    </row>
    <row r="115" spans="1:9" x14ac:dyDescent="0.25">
      <c r="A115" s="3">
        <v>44675</v>
      </c>
      <c r="B115" s="18">
        <f t="shared" si="4"/>
        <v>4</v>
      </c>
      <c r="C115" s="18">
        <f t="shared" si="5"/>
        <v>7</v>
      </c>
      <c r="D115" s="4">
        <v>1497.54</v>
      </c>
      <c r="E115" s="5">
        <v>1497.54</v>
      </c>
      <c r="F115" s="5">
        <v>0</v>
      </c>
      <c r="G115" s="5">
        <v>0</v>
      </c>
      <c r="H115" s="5">
        <v>882.46</v>
      </c>
      <c r="I115">
        <v>15</v>
      </c>
    </row>
    <row r="116" spans="1:9" x14ac:dyDescent="0.25">
      <c r="A116" s="3">
        <v>44676</v>
      </c>
      <c r="B116" s="18">
        <f t="shared" si="4"/>
        <v>4</v>
      </c>
      <c r="C116" s="18">
        <f t="shared" si="5"/>
        <v>1</v>
      </c>
      <c r="D116" s="4">
        <v>3894.87</v>
      </c>
      <c r="E116" s="5">
        <v>3577.5</v>
      </c>
      <c r="F116" s="5">
        <v>317.37</v>
      </c>
      <c r="G116" s="5">
        <v>0</v>
      </c>
      <c r="H116" s="5">
        <v>2377.1</v>
      </c>
      <c r="I116">
        <v>33</v>
      </c>
    </row>
    <row r="117" spans="1:9" x14ac:dyDescent="0.25">
      <c r="A117" s="3">
        <v>44677</v>
      </c>
      <c r="B117" s="18">
        <f t="shared" si="4"/>
        <v>4</v>
      </c>
      <c r="C117" s="18">
        <f t="shared" si="5"/>
        <v>2</v>
      </c>
      <c r="D117" s="4">
        <v>2496.5700000000002</v>
      </c>
      <c r="E117" s="5">
        <v>2496.5700000000002</v>
      </c>
      <c r="F117" s="5">
        <v>0</v>
      </c>
      <c r="G117" s="5">
        <v>0</v>
      </c>
      <c r="H117" s="5">
        <v>1464.89</v>
      </c>
      <c r="I117">
        <v>25</v>
      </c>
    </row>
    <row r="118" spans="1:9" x14ac:dyDescent="0.25">
      <c r="A118" s="3">
        <v>44678</v>
      </c>
      <c r="B118" s="18">
        <f t="shared" si="4"/>
        <v>4</v>
      </c>
      <c r="C118" s="18">
        <f t="shared" si="5"/>
        <v>3</v>
      </c>
      <c r="D118" s="4">
        <v>2155.31</v>
      </c>
      <c r="E118" s="5">
        <v>2126.83</v>
      </c>
      <c r="F118" s="5">
        <v>28.48</v>
      </c>
      <c r="G118" s="5">
        <v>0</v>
      </c>
      <c r="H118" s="5">
        <v>1304.44</v>
      </c>
      <c r="I118">
        <v>28</v>
      </c>
    </row>
    <row r="119" spans="1:9" x14ac:dyDescent="0.25">
      <c r="A119" s="3">
        <v>44679</v>
      </c>
      <c r="B119" s="18">
        <f t="shared" si="4"/>
        <v>4</v>
      </c>
      <c r="C119" s="18">
        <f t="shared" si="5"/>
        <v>4</v>
      </c>
      <c r="D119" s="4">
        <v>3407.9</v>
      </c>
      <c r="E119" s="5">
        <v>2741.14</v>
      </c>
      <c r="F119" s="5">
        <v>666.76</v>
      </c>
      <c r="G119" s="5">
        <v>0</v>
      </c>
      <c r="H119" s="5">
        <v>2015.66</v>
      </c>
      <c r="I119">
        <v>36</v>
      </c>
    </row>
    <row r="120" spans="1:9" x14ac:dyDescent="0.25">
      <c r="A120" s="3">
        <v>44680</v>
      </c>
      <c r="B120" s="18">
        <f t="shared" si="4"/>
        <v>4</v>
      </c>
      <c r="C120" s="18">
        <f t="shared" si="5"/>
        <v>5</v>
      </c>
      <c r="D120" s="4">
        <v>2724.02</v>
      </c>
      <c r="E120" s="5">
        <v>2616.0300000000002</v>
      </c>
      <c r="F120" s="5">
        <v>107.99</v>
      </c>
      <c r="G120" s="5">
        <v>0</v>
      </c>
      <c r="H120" s="5">
        <v>1600.48</v>
      </c>
      <c r="I120">
        <v>32</v>
      </c>
    </row>
    <row r="121" spans="1:9" x14ac:dyDescent="0.25">
      <c r="A121" s="3">
        <v>44681</v>
      </c>
      <c r="B121" s="18">
        <f t="shared" si="4"/>
        <v>4</v>
      </c>
      <c r="C121" s="18">
        <f t="shared" si="5"/>
        <v>6</v>
      </c>
      <c r="D121" s="4">
        <v>2936.9</v>
      </c>
      <c r="E121" s="5">
        <v>2120.46</v>
      </c>
      <c r="F121" s="5">
        <v>816.44</v>
      </c>
      <c r="G121" s="5">
        <v>0</v>
      </c>
      <c r="H121" s="5">
        <v>1733.86</v>
      </c>
      <c r="I121">
        <v>31</v>
      </c>
    </row>
    <row r="122" spans="1:9" x14ac:dyDescent="0.25">
      <c r="A122" s="3">
        <v>44682</v>
      </c>
      <c r="B122" s="18">
        <f t="shared" si="4"/>
        <v>5</v>
      </c>
      <c r="C122" s="18">
        <f t="shared" si="5"/>
        <v>7</v>
      </c>
      <c r="D122" s="4">
        <v>2299.4899999999998</v>
      </c>
      <c r="E122" s="5">
        <v>1844.27</v>
      </c>
      <c r="F122" s="5">
        <v>455.22</v>
      </c>
      <c r="G122" s="5">
        <v>0</v>
      </c>
      <c r="H122" s="5">
        <v>1358.02</v>
      </c>
      <c r="I122">
        <v>25</v>
      </c>
    </row>
    <row r="123" spans="1:9" x14ac:dyDescent="0.25">
      <c r="A123" s="3">
        <v>44683</v>
      </c>
      <c r="B123" s="18">
        <f t="shared" si="4"/>
        <v>5</v>
      </c>
      <c r="C123" s="18">
        <f t="shared" si="5"/>
        <v>1</v>
      </c>
      <c r="D123" s="4">
        <v>5005.97</v>
      </c>
      <c r="E123" s="5">
        <v>4914.97</v>
      </c>
      <c r="F123" s="5">
        <v>91</v>
      </c>
      <c r="G123" s="5">
        <v>0</v>
      </c>
      <c r="H123" s="5">
        <v>2991.38</v>
      </c>
      <c r="I123">
        <v>44</v>
      </c>
    </row>
    <row r="124" spans="1:9" x14ac:dyDescent="0.25">
      <c r="A124" s="3">
        <v>44684</v>
      </c>
      <c r="B124" s="18">
        <f t="shared" si="4"/>
        <v>5</v>
      </c>
      <c r="C124" s="18">
        <f t="shared" si="5"/>
        <v>2</v>
      </c>
      <c r="D124" s="4">
        <v>3559.06</v>
      </c>
      <c r="E124" s="5">
        <v>3026.82</v>
      </c>
      <c r="F124" s="5">
        <v>532.24</v>
      </c>
      <c r="G124" s="5">
        <v>0</v>
      </c>
      <c r="H124" s="5">
        <v>2125.69</v>
      </c>
      <c r="I124">
        <v>35</v>
      </c>
    </row>
    <row r="125" spans="1:9" x14ac:dyDescent="0.25">
      <c r="A125" s="3">
        <v>44685</v>
      </c>
      <c r="B125" s="18">
        <f t="shared" si="4"/>
        <v>5</v>
      </c>
      <c r="C125" s="18">
        <f t="shared" si="5"/>
        <v>3</v>
      </c>
      <c r="D125" s="4">
        <v>3769.1</v>
      </c>
      <c r="E125" s="5">
        <v>3769.1</v>
      </c>
      <c r="F125" s="5">
        <v>0</v>
      </c>
      <c r="G125" s="5">
        <v>0</v>
      </c>
      <c r="H125" s="5">
        <v>2195.29</v>
      </c>
      <c r="I125">
        <v>31</v>
      </c>
    </row>
    <row r="126" spans="1:9" x14ac:dyDescent="0.25">
      <c r="A126" s="3">
        <v>44686</v>
      </c>
      <c r="B126" s="18">
        <f t="shared" si="4"/>
        <v>5</v>
      </c>
      <c r="C126" s="18">
        <f t="shared" si="5"/>
        <v>4</v>
      </c>
      <c r="D126" s="4">
        <v>4005.34</v>
      </c>
      <c r="E126" s="5">
        <v>3073.37</v>
      </c>
      <c r="F126" s="5">
        <v>931.97</v>
      </c>
      <c r="G126" s="5">
        <v>0</v>
      </c>
      <c r="H126" s="5">
        <v>2362.7600000000002</v>
      </c>
      <c r="I126">
        <v>45</v>
      </c>
    </row>
    <row r="127" spans="1:9" x14ac:dyDescent="0.25">
      <c r="A127" s="3">
        <v>44687</v>
      </c>
      <c r="B127" s="18">
        <f t="shared" si="4"/>
        <v>5</v>
      </c>
      <c r="C127" s="18">
        <f t="shared" si="5"/>
        <v>5</v>
      </c>
      <c r="D127" s="4">
        <v>3641.77</v>
      </c>
      <c r="E127" s="5">
        <v>3097.47</v>
      </c>
      <c r="F127" s="5">
        <v>544.29999999999995</v>
      </c>
      <c r="G127" s="5">
        <v>0</v>
      </c>
      <c r="H127" s="5">
        <v>2215.27</v>
      </c>
      <c r="I127">
        <v>36</v>
      </c>
    </row>
    <row r="128" spans="1:9" x14ac:dyDescent="0.25">
      <c r="A128" s="3">
        <v>44688</v>
      </c>
      <c r="B128" s="18">
        <f t="shared" si="4"/>
        <v>5</v>
      </c>
      <c r="C128" s="18">
        <f t="shared" si="5"/>
        <v>6</v>
      </c>
      <c r="D128" s="4">
        <v>3771.87</v>
      </c>
      <c r="E128" s="5">
        <v>3606.46</v>
      </c>
      <c r="F128" s="5">
        <v>165.41</v>
      </c>
      <c r="G128" s="5">
        <v>0</v>
      </c>
      <c r="H128" s="5">
        <v>2210.9</v>
      </c>
      <c r="I128">
        <v>37</v>
      </c>
    </row>
    <row r="129" spans="1:9" x14ac:dyDescent="0.25">
      <c r="A129" s="3">
        <v>44689</v>
      </c>
      <c r="B129" s="18">
        <f t="shared" si="4"/>
        <v>5</v>
      </c>
      <c r="C129" s="18">
        <f t="shared" si="5"/>
        <v>7</v>
      </c>
      <c r="D129" s="4">
        <v>4323.88</v>
      </c>
      <c r="E129" s="5">
        <v>4121.76</v>
      </c>
      <c r="F129" s="5">
        <v>202.12</v>
      </c>
      <c r="G129" s="5">
        <v>0</v>
      </c>
      <c r="H129" s="5">
        <v>2500.27</v>
      </c>
      <c r="I129">
        <v>34</v>
      </c>
    </row>
    <row r="130" spans="1:9" x14ac:dyDescent="0.25">
      <c r="A130" s="3">
        <v>44690</v>
      </c>
      <c r="B130" s="18">
        <f t="shared" si="4"/>
        <v>5</v>
      </c>
      <c r="C130" s="18">
        <f t="shared" si="5"/>
        <v>1</v>
      </c>
      <c r="D130" s="4">
        <v>6576.87</v>
      </c>
      <c r="E130" s="5">
        <v>4606.3999999999996</v>
      </c>
      <c r="F130" s="5">
        <v>1970.47</v>
      </c>
      <c r="G130" s="5">
        <v>0</v>
      </c>
      <c r="H130" s="5">
        <v>3815.44</v>
      </c>
      <c r="I130">
        <v>47</v>
      </c>
    </row>
    <row r="131" spans="1:9" x14ac:dyDescent="0.25">
      <c r="A131" s="3">
        <v>44691</v>
      </c>
      <c r="B131" s="18">
        <f t="shared" ref="B131:B152" si="6">MONTH(A131)</f>
        <v>5</v>
      </c>
      <c r="C131" s="18">
        <f t="shared" ref="C131:C152" si="7">WEEKDAY(A131,2)</f>
        <v>2</v>
      </c>
      <c r="D131" s="4">
        <v>4187.87</v>
      </c>
      <c r="E131" s="5">
        <v>3274.09</v>
      </c>
      <c r="F131" s="5">
        <v>546.08000000000004</v>
      </c>
      <c r="G131" s="5">
        <v>367.7</v>
      </c>
      <c r="H131" s="5">
        <v>2428.3000000000002</v>
      </c>
      <c r="I131">
        <v>34</v>
      </c>
    </row>
    <row r="132" spans="1:9" x14ac:dyDescent="0.25">
      <c r="A132" s="3">
        <v>44692</v>
      </c>
      <c r="B132" s="18">
        <f t="shared" si="6"/>
        <v>5</v>
      </c>
      <c r="C132" s="18">
        <f t="shared" si="7"/>
        <v>3</v>
      </c>
      <c r="D132" s="4">
        <v>2697</v>
      </c>
      <c r="E132" s="5">
        <v>2265.39</v>
      </c>
      <c r="F132" s="5">
        <v>431.61</v>
      </c>
      <c r="G132" s="5">
        <v>0</v>
      </c>
      <c r="H132" s="5">
        <v>1614.29</v>
      </c>
      <c r="I132">
        <v>33</v>
      </c>
    </row>
    <row r="133" spans="1:9" x14ac:dyDescent="0.25">
      <c r="A133" s="3">
        <v>44693</v>
      </c>
      <c r="B133" s="18">
        <f t="shared" si="6"/>
        <v>5</v>
      </c>
      <c r="C133" s="18">
        <f t="shared" si="7"/>
        <v>4</v>
      </c>
      <c r="D133" s="4">
        <v>5016.97</v>
      </c>
      <c r="E133" s="5">
        <v>3192.75</v>
      </c>
      <c r="F133" s="5">
        <v>1824.22</v>
      </c>
      <c r="G133" s="5">
        <v>0</v>
      </c>
      <c r="H133" s="5">
        <v>2935.17</v>
      </c>
      <c r="I133">
        <v>48</v>
      </c>
    </row>
    <row r="134" spans="1:9" x14ac:dyDescent="0.25">
      <c r="A134" s="3">
        <v>44694</v>
      </c>
      <c r="B134" s="18">
        <f t="shared" si="6"/>
        <v>5</v>
      </c>
      <c r="C134" s="18">
        <f t="shared" si="7"/>
        <v>5</v>
      </c>
      <c r="D134" s="4">
        <v>6800.97</v>
      </c>
      <c r="E134" s="5">
        <v>5259.85</v>
      </c>
      <c r="F134" s="5">
        <v>1541.12</v>
      </c>
      <c r="G134" s="5">
        <v>0</v>
      </c>
      <c r="H134" s="5">
        <v>4028.82</v>
      </c>
      <c r="I134">
        <v>42</v>
      </c>
    </row>
    <row r="135" spans="1:9" x14ac:dyDescent="0.25">
      <c r="A135" s="3">
        <v>44695</v>
      </c>
      <c r="B135" s="18">
        <f t="shared" si="6"/>
        <v>5</v>
      </c>
      <c r="C135" s="18">
        <f t="shared" si="7"/>
        <v>6</v>
      </c>
      <c r="D135" s="4">
        <v>6474.39</v>
      </c>
      <c r="E135" s="5">
        <v>4850.71</v>
      </c>
      <c r="F135" s="5">
        <v>1400.68</v>
      </c>
      <c r="G135" s="5">
        <v>223</v>
      </c>
      <c r="H135" s="5">
        <v>3760.14</v>
      </c>
      <c r="I135">
        <v>45</v>
      </c>
    </row>
    <row r="136" spans="1:9" x14ac:dyDescent="0.25">
      <c r="A136" s="3">
        <v>44696</v>
      </c>
      <c r="B136" s="18">
        <f t="shared" si="6"/>
        <v>5</v>
      </c>
      <c r="C136" s="18">
        <f t="shared" si="7"/>
        <v>7</v>
      </c>
      <c r="D136" s="4">
        <v>2278.7600000000002</v>
      </c>
      <c r="E136" s="5">
        <v>2011.17</v>
      </c>
      <c r="F136" s="5">
        <v>267.58999999999997</v>
      </c>
      <c r="G136" s="5">
        <v>0</v>
      </c>
      <c r="H136" s="5">
        <v>1349.34</v>
      </c>
      <c r="I136">
        <v>26</v>
      </c>
    </row>
    <row r="137" spans="1:9" x14ac:dyDescent="0.25">
      <c r="A137" s="3">
        <v>44697</v>
      </c>
      <c r="B137" s="18">
        <f t="shared" si="6"/>
        <v>5</v>
      </c>
      <c r="C137" s="18">
        <f t="shared" si="7"/>
        <v>1</v>
      </c>
      <c r="D137" s="4">
        <v>6836.33</v>
      </c>
      <c r="E137" s="5">
        <v>5687.98</v>
      </c>
      <c r="F137" s="5">
        <v>1148.3499999999999</v>
      </c>
      <c r="G137" s="5">
        <v>0</v>
      </c>
      <c r="H137" s="5">
        <v>4091.26</v>
      </c>
      <c r="I137">
        <v>60</v>
      </c>
    </row>
    <row r="138" spans="1:9" x14ac:dyDescent="0.25">
      <c r="A138" s="3">
        <v>44698</v>
      </c>
      <c r="B138" s="18">
        <f t="shared" si="6"/>
        <v>5</v>
      </c>
      <c r="C138" s="18">
        <f t="shared" si="7"/>
        <v>2</v>
      </c>
      <c r="D138" s="4">
        <v>2978.96</v>
      </c>
      <c r="E138" s="5">
        <v>2784.96</v>
      </c>
      <c r="F138" s="5">
        <v>194</v>
      </c>
      <c r="G138" s="5">
        <v>0</v>
      </c>
      <c r="H138" s="5">
        <v>1801.97</v>
      </c>
      <c r="I138">
        <v>36</v>
      </c>
    </row>
    <row r="139" spans="1:9" x14ac:dyDescent="0.25">
      <c r="A139" s="3">
        <v>44699</v>
      </c>
      <c r="B139" s="18">
        <f t="shared" si="6"/>
        <v>5</v>
      </c>
      <c r="C139" s="18">
        <f t="shared" si="7"/>
        <v>3</v>
      </c>
      <c r="D139" s="4">
        <v>3994.34</v>
      </c>
      <c r="E139" s="5">
        <v>2886.69</v>
      </c>
      <c r="F139" s="5">
        <v>1107.6500000000001</v>
      </c>
      <c r="G139" s="5">
        <v>0</v>
      </c>
      <c r="H139" s="5">
        <v>2329.9499999999998</v>
      </c>
      <c r="I139">
        <v>42</v>
      </c>
    </row>
    <row r="140" spans="1:9" x14ac:dyDescent="0.25">
      <c r="A140" s="3">
        <v>44700</v>
      </c>
      <c r="B140" s="18">
        <f t="shared" si="6"/>
        <v>5</v>
      </c>
      <c r="C140" s="18">
        <f t="shared" si="7"/>
        <v>4</v>
      </c>
      <c r="D140" s="4">
        <v>3841.43</v>
      </c>
      <c r="E140" s="5">
        <v>3668.32</v>
      </c>
      <c r="F140" s="5">
        <v>173.11</v>
      </c>
      <c r="G140" s="5">
        <v>0</v>
      </c>
      <c r="H140" s="5">
        <v>2337.63</v>
      </c>
      <c r="I140">
        <v>40</v>
      </c>
    </row>
    <row r="141" spans="1:9" x14ac:dyDescent="0.25">
      <c r="A141" s="3">
        <v>44701</v>
      </c>
      <c r="B141" s="18">
        <f t="shared" si="6"/>
        <v>5</v>
      </c>
      <c r="C141" s="18">
        <f t="shared" si="7"/>
        <v>5</v>
      </c>
      <c r="D141" s="4">
        <v>5256.21</v>
      </c>
      <c r="E141" s="5">
        <v>4466.4799999999996</v>
      </c>
      <c r="F141" s="5">
        <v>318.81</v>
      </c>
      <c r="G141" s="5">
        <v>470.92</v>
      </c>
      <c r="H141" s="5">
        <v>3190.74</v>
      </c>
      <c r="I141">
        <v>46</v>
      </c>
    </row>
    <row r="142" spans="1:9" x14ac:dyDescent="0.25">
      <c r="A142" s="3">
        <v>44702</v>
      </c>
      <c r="B142" s="18">
        <f t="shared" si="6"/>
        <v>5</v>
      </c>
      <c r="C142" s="18">
        <f t="shared" si="7"/>
        <v>6</v>
      </c>
      <c r="D142" s="4">
        <v>4876.71</v>
      </c>
      <c r="E142" s="5">
        <v>4139.45</v>
      </c>
      <c r="F142" s="5">
        <v>737.26</v>
      </c>
      <c r="G142" s="5">
        <v>0</v>
      </c>
      <c r="H142" s="5">
        <v>2880.41</v>
      </c>
      <c r="I142">
        <v>31</v>
      </c>
    </row>
    <row r="143" spans="1:9" x14ac:dyDescent="0.25">
      <c r="A143" s="3">
        <v>44703</v>
      </c>
      <c r="B143" s="18">
        <f t="shared" si="6"/>
        <v>5</v>
      </c>
      <c r="C143" s="18">
        <f t="shared" si="7"/>
        <v>7</v>
      </c>
      <c r="D143" s="4">
        <v>3625.34</v>
      </c>
      <c r="E143" s="5">
        <v>2363.54</v>
      </c>
      <c r="F143" s="5">
        <v>1261.8</v>
      </c>
      <c r="G143" s="5">
        <v>0</v>
      </c>
      <c r="H143" s="5">
        <v>2172.88</v>
      </c>
      <c r="I143">
        <v>24</v>
      </c>
    </row>
    <row r="144" spans="1:9" x14ac:dyDescent="0.25">
      <c r="A144" s="3">
        <v>44704</v>
      </c>
      <c r="B144" s="18">
        <f t="shared" si="6"/>
        <v>5</v>
      </c>
      <c r="C144" s="18">
        <f t="shared" si="7"/>
        <v>1</v>
      </c>
      <c r="D144" s="4">
        <v>2353.56</v>
      </c>
      <c r="E144" s="5">
        <v>1970.94</v>
      </c>
      <c r="F144" s="5">
        <v>382.62</v>
      </c>
      <c r="G144" s="5">
        <v>0</v>
      </c>
      <c r="H144" s="5">
        <v>1398.95</v>
      </c>
      <c r="I144">
        <v>34</v>
      </c>
    </row>
    <row r="145" spans="1:9" x14ac:dyDescent="0.25">
      <c r="A145" s="3">
        <v>44705</v>
      </c>
      <c r="B145" s="18">
        <f t="shared" si="6"/>
        <v>5</v>
      </c>
      <c r="C145" s="18">
        <f t="shared" si="7"/>
        <v>2</v>
      </c>
      <c r="D145" s="4">
        <v>2837.77</v>
      </c>
      <c r="E145" s="5">
        <v>2560.34</v>
      </c>
      <c r="F145" s="5">
        <v>277.43</v>
      </c>
      <c r="G145" s="5">
        <v>0</v>
      </c>
      <c r="H145" s="5">
        <v>1671.61</v>
      </c>
      <c r="I145">
        <v>33</v>
      </c>
    </row>
    <row r="146" spans="1:9" x14ac:dyDescent="0.25">
      <c r="A146" s="3">
        <v>44706</v>
      </c>
      <c r="B146" s="18">
        <f t="shared" si="6"/>
        <v>5</v>
      </c>
      <c r="C146" s="18">
        <f t="shared" si="7"/>
        <v>3</v>
      </c>
      <c r="D146" s="4">
        <v>6485.35</v>
      </c>
      <c r="E146" s="5">
        <v>5601.1</v>
      </c>
      <c r="F146" s="5">
        <v>884.25</v>
      </c>
      <c r="G146" s="5">
        <v>0</v>
      </c>
      <c r="H146" s="5">
        <v>3843.54</v>
      </c>
      <c r="I146">
        <v>53</v>
      </c>
    </row>
    <row r="147" spans="1:9" x14ac:dyDescent="0.25">
      <c r="A147" s="3">
        <v>44707</v>
      </c>
      <c r="B147" s="18">
        <f t="shared" si="6"/>
        <v>5</v>
      </c>
      <c r="C147" s="18">
        <f t="shared" si="7"/>
        <v>4</v>
      </c>
      <c r="D147" s="4">
        <v>4079.26</v>
      </c>
      <c r="E147" s="5">
        <v>3574.25</v>
      </c>
      <c r="F147" s="5">
        <v>505.01</v>
      </c>
      <c r="G147" s="5">
        <v>0</v>
      </c>
      <c r="H147" s="5">
        <v>2365.6</v>
      </c>
      <c r="I147">
        <v>35</v>
      </c>
    </row>
    <row r="148" spans="1:9" x14ac:dyDescent="0.25">
      <c r="A148" s="3">
        <v>44708</v>
      </c>
      <c r="B148" s="18">
        <f t="shared" si="6"/>
        <v>5</v>
      </c>
      <c r="C148" s="18">
        <f t="shared" si="7"/>
        <v>5</v>
      </c>
      <c r="D148" s="4">
        <v>6378.39</v>
      </c>
      <c r="E148" s="5">
        <v>4568.8100000000004</v>
      </c>
      <c r="F148" s="5">
        <v>903.56</v>
      </c>
      <c r="G148" s="5">
        <v>906.02</v>
      </c>
      <c r="H148" s="5">
        <v>3894.37</v>
      </c>
      <c r="I148">
        <v>60</v>
      </c>
    </row>
    <row r="149" spans="1:9" x14ac:dyDescent="0.25">
      <c r="A149" s="3">
        <v>44709</v>
      </c>
      <c r="B149" s="18">
        <f t="shared" si="6"/>
        <v>5</v>
      </c>
      <c r="C149" s="18">
        <f t="shared" si="7"/>
        <v>6</v>
      </c>
      <c r="D149" s="4">
        <v>3786.59</v>
      </c>
      <c r="E149" s="5">
        <v>3228.34</v>
      </c>
      <c r="F149" s="5">
        <v>376.56</v>
      </c>
      <c r="G149" s="5">
        <v>181.69</v>
      </c>
      <c r="H149" s="5">
        <v>2274.87</v>
      </c>
      <c r="I149">
        <v>42</v>
      </c>
    </row>
    <row r="150" spans="1:9" x14ac:dyDescent="0.25">
      <c r="A150" s="3">
        <v>44710</v>
      </c>
      <c r="B150" s="18">
        <f t="shared" si="6"/>
        <v>5</v>
      </c>
      <c r="C150" s="18">
        <f t="shared" si="7"/>
        <v>7</v>
      </c>
      <c r="D150" s="4">
        <v>3963</v>
      </c>
      <c r="E150" s="5">
        <v>3963.06</v>
      </c>
      <c r="F150" s="5">
        <v>0</v>
      </c>
      <c r="G150" s="5">
        <v>0</v>
      </c>
      <c r="H150" s="5">
        <v>2283.02</v>
      </c>
      <c r="I150">
        <v>34</v>
      </c>
    </row>
    <row r="151" spans="1:9" x14ac:dyDescent="0.25">
      <c r="A151" s="3">
        <v>44711</v>
      </c>
      <c r="B151" s="18">
        <f t="shared" si="6"/>
        <v>5</v>
      </c>
      <c r="C151" s="18">
        <f t="shared" si="7"/>
        <v>1</v>
      </c>
      <c r="D151" s="4">
        <v>4594</v>
      </c>
      <c r="E151" s="5">
        <v>3829.46</v>
      </c>
      <c r="F151" s="5">
        <v>765485</v>
      </c>
      <c r="G151" s="5">
        <v>0</v>
      </c>
      <c r="H151" s="5">
        <v>2665</v>
      </c>
      <c r="I151">
        <v>0</v>
      </c>
    </row>
    <row r="152" spans="1:9" x14ac:dyDescent="0.25">
      <c r="A152" s="3">
        <v>44712</v>
      </c>
      <c r="B152" s="18">
        <f t="shared" si="6"/>
        <v>5</v>
      </c>
      <c r="C152" s="18">
        <f t="shared" si="7"/>
        <v>2</v>
      </c>
      <c r="D152" s="4">
        <v>2908</v>
      </c>
      <c r="E152" s="5">
        <v>2672.65</v>
      </c>
      <c r="F152" s="5">
        <v>235715</v>
      </c>
      <c r="G152" s="5">
        <v>0</v>
      </c>
      <c r="H152" s="5">
        <v>1657</v>
      </c>
      <c r="I152">
        <v>0</v>
      </c>
    </row>
    <row r="153" spans="1:9" x14ac:dyDescent="0.25">
      <c r="A153"/>
      <c r="B153"/>
      <c r="C153"/>
      <c r="D153"/>
      <c r="E153"/>
      <c r="F153"/>
      <c r="G153"/>
      <c r="H153"/>
    </row>
    <row r="154" spans="1:9" x14ac:dyDescent="0.25">
      <c r="A154"/>
      <c r="B154"/>
      <c r="C154"/>
      <c r="D154"/>
      <c r="E154"/>
      <c r="F154"/>
      <c r="G154"/>
      <c r="H154"/>
    </row>
    <row r="155" spans="1:9" x14ac:dyDescent="0.25">
      <c r="A155"/>
      <c r="B155"/>
      <c r="C155"/>
      <c r="D155"/>
      <c r="E155"/>
      <c r="F155"/>
      <c r="G155"/>
      <c r="H155"/>
    </row>
    <row r="156" spans="1:9" x14ac:dyDescent="0.25">
      <c r="A156"/>
      <c r="B156"/>
      <c r="C156"/>
      <c r="D156"/>
      <c r="E156"/>
      <c r="F156"/>
      <c r="G156"/>
      <c r="H156"/>
    </row>
    <row r="157" spans="1:9" x14ac:dyDescent="0.25">
      <c r="A157"/>
      <c r="B157"/>
      <c r="C157"/>
      <c r="D157"/>
      <c r="E157"/>
      <c r="F157"/>
      <c r="G157"/>
      <c r="H157"/>
    </row>
    <row r="158" spans="1:9" x14ac:dyDescent="0.25">
      <c r="A158"/>
      <c r="B158"/>
      <c r="C158"/>
      <c r="D158"/>
      <c r="E158"/>
      <c r="F158"/>
      <c r="G158"/>
      <c r="H158"/>
    </row>
    <row r="159" spans="1:9" x14ac:dyDescent="0.25">
      <c r="A159"/>
      <c r="B159"/>
      <c r="C159"/>
      <c r="D159"/>
      <c r="E159"/>
      <c r="F159"/>
      <c r="G159"/>
      <c r="H159"/>
    </row>
    <row r="160" spans="1:9" x14ac:dyDescent="0.25">
      <c r="A160"/>
      <c r="B160"/>
      <c r="C160"/>
      <c r="D160"/>
      <c r="E160"/>
      <c r="F160"/>
      <c r="G160"/>
      <c r="H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2A6-38FD-405C-804C-54A7019A091E}">
  <dimension ref="A1:F5"/>
  <sheetViews>
    <sheetView workbookViewId="0">
      <selection activeCell="C20" sqref="C20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6" t="s">
        <v>88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5">
      <c r="A2" s="17" t="s">
        <v>27</v>
      </c>
      <c r="B2" s="18">
        <v>221743836</v>
      </c>
      <c r="C2" s="18">
        <v>232445724</v>
      </c>
      <c r="D2" s="18">
        <v>206426223</v>
      </c>
      <c r="E2" s="18">
        <v>248970141</v>
      </c>
      <c r="F2" s="18">
        <v>253091248</v>
      </c>
    </row>
    <row r="3" spans="1:6" x14ac:dyDescent="0.25">
      <c r="A3" s="17" t="s">
        <v>24</v>
      </c>
      <c r="B3" s="18">
        <v>283339346</v>
      </c>
      <c r="C3" s="18">
        <v>215842458</v>
      </c>
      <c r="D3" s="18">
        <v>24285438</v>
      </c>
      <c r="E3" s="18">
        <v>225258699</v>
      </c>
      <c r="F3" s="18">
        <v>279732432</v>
      </c>
    </row>
    <row r="4" spans="1:6" x14ac:dyDescent="0.25">
      <c r="A4" s="17" t="s">
        <v>25</v>
      </c>
      <c r="B4" s="18">
        <v>147829224</v>
      </c>
      <c r="C4" s="18">
        <v>199239192</v>
      </c>
      <c r="D4" s="18">
        <v>267139818</v>
      </c>
      <c r="E4" s="18">
        <v>201547257</v>
      </c>
      <c r="F4" s="18">
        <v>26641184</v>
      </c>
    </row>
    <row r="5" spans="1:6" x14ac:dyDescent="0.25">
      <c r="A5" s="17" t="s">
        <v>89</v>
      </c>
      <c r="B5" s="18">
        <v>652912406</v>
      </c>
      <c r="C5" s="18">
        <v>647527374</v>
      </c>
      <c r="D5" s="18">
        <v>497851479</v>
      </c>
      <c r="E5" s="18">
        <v>675776097</v>
      </c>
      <c r="F5" s="18">
        <v>559464864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6"/>
  <sheetViews>
    <sheetView tabSelected="1" topLeftCell="H1" zoomScale="60" zoomScaleNormal="60" workbookViewId="0">
      <selection activeCell="N2" sqref="N2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4" max="4" width="14.42578125" customWidth="1"/>
    <col min="5" max="5" width="16" customWidth="1"/>
    <col min="6" max="6" width="14.7109375" customWidth="1"/>
    <col min="7" max="8" width="14.42578125" customWidth="1"/>
    <col min="12" max="13" width="21.85546875" customWidth="1"/>
    <col min="14" max="14" width="21.5703125" customWidth="1"/>
  </cols>
  <sheetData>
    <row r="1" spans="1:14" x14ac:dyDescent="0.25">
      <c r="A1" s="8" t="s">
        <v>0</v>
      </c>
      <c r="B1" s="8" t="s">
        <v>87</v>
      </c>
      <c r="C1" s="8" t="s">
        <v>86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L1" t="s">
        <v>100</v>
      </c>
      <c r="M1" t="s">
        <v>101</v>
      </c>
      <c r="N1" t="s">
        <v>15</v>
      </c>
    </row>
    <row r="2" spans="1:14" x14ac:dyDescent="0.25">
      <c r="A2" s="15" t="s">
        <v>19</v>
      </c>
      <c r="B2" s="14">
        <v>1</v>
      </c>
      <c r="C2" s="10" t="s">
        <v>24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  <c r="L2">
        <v>5</v>
      </c>
      <c r="M2" t="str">
        <f>VLOOKUP(L2,B1:H6,2,0)</f>
        <v>RobertoMartinez</v>
      </c>
      <c r="N2" s="20">
        <f>HLOOKUP(N1,D1:H6,6,0)</f>
        <v>204773614</v>
      </c>
    </row>
    <row r="3" spans="1:14" x14ac:dyDescent="0.25">
      <c r="A3" s="10" t="s">
        <v>20</v>
      </c>
      <c r="B3" s="14">
        <v>2</v>
      </c>
      <c r="C3" s="10" t="s">
        <v>25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14" x14ac:dyDescent="0.25">
      <c r="A4" s="10" t="s">
        <v>21</v>
      </c>
      <c r="B4" s="14">
        <v>3</v>
      </c>
      <c r="C4" s="10" t="s">
        <v>26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14" x14ac:dyDescent="0.25">
      <c r="A5" s="10" t="s">
        <v>22</v>
      </c>
      <c r="B5" s="14">
        <v>4</v>
      </c>
      <c r="C5" s="10" t="s">
        <v>27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14" x14ac:dyDescent="0.25">
      <c r="A6" s="10" t="s">
        <v>23</v>
      </c>
      <c r="B6" s="14">
        <v>5</v>
      </c>
      <c r="C6" s="10" t="s">
        <v>28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H4" sqref="H4"/>
    </sheetView>
  </sheetViews>
  <sheetFormatPr baseColWidth="10" defaultColWidth="10.85546875" defaultRowHeight="15" x14ac:dyDescent="0.25"/>
  <sheetData>
    <row r="1" spans="1:6" x14ac:dyDescent="0.25">
      <c r="A1" s="8" t="s">
        <v>29</v>
      </c>
      <c r="B1" s="8" t="s">
        <v>30</v>
      </c>
      <c r="C1" s="8" t="s">
        <v>31</v>
      </c>
      <c r="D1" s="8" t="s">
        <v>48</v>
      </c>
      <c r="E1" s="8" t="s">
        <v>49</v>
      </c>
      <c r="F1" s="8" t="s">
        <v>50</v>
      </c>
    </row>
    <row r="2" spans="1:6" x14ac:dyDescent="0.25">
      <c r="A2" s="10">
        <v>1</v>
      </c>
      <c r="B2" s="10">
        <v>2022</v>
      </c>
      <c r="C2" s="10" t="s">
        <v>32</v>
      </c>
      <c r="D2" s="10" t="s">
        <v>33</v>
      </c>
      <c r="E2" s="10" t="s">
        <v>34</v>
      </c>
      <c r="F2" s="10" t="s">
        <v>35</v>
      </c>
    </row>
    <row r="3" spans="1:6" x14ac:dyDescent="0.25">
      <c r="A3" s="10">
        <v>2</v>
      </c>
      <c r="B3" s="10">
        <v>2022</v>
      </c>
      <c r="C3" s="10" t="s">
        <v>36</v>
      </c>
      <c r="D3" s="10" t="s">
        <v>37</v>
      </c>
      <c r="E3" s="10" t="s">
        <v>38</v>
      </c>
      <c r="F3" s="10" t="s">
        <v>39</v>
      </c>
    </row>
    <row r="4" spans="1:6" x14ac:dyDescent="0.25">
      <c r="A4" s="10">
        <v>3</v>
      </c>
      <c r="B4" s="10">
        <v>2022</v>
      </c>
      <c r="C4" s="10" t="s">
        <v>40</v>
      </c>
      <c r="D4" s="10" t="s">
        <v>41</v>
      </c>
      <c r="E4" s="10" t="s">
        <v>42</v>
      </c>
      <c r="F4" s="10" t="s">
        <v>43</v>
      </c>
    </row>
    <row r="5" spans="1:6" x14ac:dyDescent="0.25">
      <c r="A5" s="10">
        <v>4</v>
      </c>
      <c r="B5" s="10">
        <v>2022</v>
      </c>
      <c r="C5" s="10" t="s">
        <v>44</v>
      </c>
      <c r="D5" s="10" t="s">
        <v>35</v>
      </c>
      <c r="E5" s="10" t="s">
        <v>42</v>
      </c>
      <c r="F5" s="10" t="s">
        <v>45</v>
      </c>
    </row>
    <row r="6" spans="1:6" x14ac:dyDescent="0.25">
      <c r="A6" s="10">
        <v>5</v>
      </c>
      <c r="B6" s="10">
        <v>2022</v>
      </c>
      <c r="C6" s="10" t="s">
        <v>46</v>
      </c>
      <c r="D6" s="10" t="s">
        <v>35</v>
      </c>
      <c r="E6" s="10" t="s">
        <v>34</v>
      </c>
      <c r="F6" s="10" t="s">
        <v>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E7" sqref="E7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</cols>
  <sheetData>
    <row r="1" spans="1:6" x14ac:dyDescent="0.25">
      <c r="A1" s="8" t="s">
        <v>29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</row>
    <row r="2" spans="1:6" x14ac:dyDescent="0.25">
      <c r="A2" s="9" t="s">
        <v>56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6" x14ac:dyDescent="0.25">
      <c r="A3" s="9" t="s">
        <v>57</v>
      </c>
      <c r="B3" s="12" t="s">
        <v>58</v>
      </c>
      <c r="C3" s="12">
        <v>0</v>
      </c>
      <c r="D3" s="12" t="s">
        <v>59</v>
      </c>
      <c r="E3" s="12" t="s">
        <v>60</v>
      </c>
      <c r="F3" s="12" t="s">
        <v>61</v>
      </c>
    </row>
    <row r="4" spans="1:6" x14ac:dyDescent="0.25">
      <c r="A4" s="9" t="s">
        <v>62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6" x14ac:dyDescent="0.25">
      <c r="A5" s="9" t="s">
        <v>63</v>
      </c>
      <c r="B5" s="12" t="s">
        <v>64</v>
      </c>
      <c r="C5" s="12" t="s">
        <v>65</v>
      </c>
      <c r="D5" s="12">
        <v>2240</v>
      </c>
      <c r="E5" s="12">
        <v>2628</v>
      </c>
      <c r="F5" s="12" t="s">
        <v>66</v>
      </c>
    </row>
    <row r="6" spans="1:6" x14ac:dyDescent="0.25">
      <c r="A6" s="9" t="s">
        <v>67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</row>
    <row r="7" spans="1:6" x14ac:dyDescent="0.25">
      <c r="A7" s="9" t="s">
        <v>68</v>
      </c>
      <c r="B7" s="12">
        <v>0</v>
      </c>
      <c r="C7" s="12">
        <v>0</v>
      </c>
      <c r="D7" s="12" t="s">
        <v>69</v>
      </c>
      <c r="E7" s="12" t="s">
        <v>69</v>
      </c>
      <c r="F7" s="12" t="s">
        <v>69</v>
      </c>
    </row>
    <row r="8" spans="1:6" x14ac:dyDescent="0.25">
      <c r="A8" s="9" t="s">
        <v>70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6" x14ac:dyDescent="0.25">
      <c r="A9" s="9" t="s">
        <v>71</v>
      </c>
      <c r="B9" s="12">
        <v>305</v>
      </c>
      <c r="C9" s="12" t="s">
        <v>72</v>
      </c>
      <c r="D9" s="12" t="s">
        <v>73</v>
      </c>
      <c r="E9" s="12" t="s">
        <v>74</v>
      </c>
      <c r="F9" s="12">
        <v>700</v>
      </c>
    </row>
    <row r="10" spans="1:6" x14ac:dyDescent="0.25">
      <c r="A10" s="9" t="s">
        <v>75</v>
      </c>
      <c r="B10" s="12">
        <v>152</v>
      </c>
      <c r="C10" s="12" t="s">
        <v>76</v>
      </c>
      <c r="D10" s="12">
        <v>290</v>
      </c>
      <c r="E10" s="12">
        <v>917</v>
      </c>
      <c r="F10" s="1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79</v>
      </c>
    </row>
    <row r="2" spans="1:9" x14ac:dyDescent="0.25">
      <c r="A2" t="s">
        <v>78</v>
      </c>
      <c r="B2">
        <v>3105647883</v>
      </c>
      <c r="C2" s="3">
        <v>45086</v>
      </c>
      <c r="D2">
        <v>9</v>
      </c>
      <c r="E2" t="s">
        <v>82</v>
      </c>
      <c r="F2" t="s">
        <v>85</v>
      </c>
      <c r="G2" s="13" t="s">
        <v>10</v>
      </c>
      <c r="H2" s="13" t="s">
        <v>80</v>
      </c>
      <c r="I2" s="13"/>
    </row>
    <row r="3" spans="1:9" x14ac:dyDescent="0.25">
      <c r="D3" s="2"/>
      <c r="G3" s="13"/>
      <c r="H3" s="13" t="s">
        <v>81</v>
      </c>
      <c r="I3" s="13"/>
    </row>
    <row r="4" spans="1:9" x14ac:dyDescent="0.25">
      <c r="G4" s="13"/>
      <c r="H4" s="13" t="s">
        <v>82</v>
      </c>
      <c r="I4" s="13"/>
    </row>
    <row r="5" spans="1:9" x14ac:dyDescent="0.25">
      <c r="G5" s="13"/>
      <c r="H5" s="13" t="s">
        <v>83</v>
      </c>
      <c r="I5" s="13"/>
    </row>
    <row r="6" spans="1:9" x14ac:dyDescent="0.25">
      <c r="G6" s="13"/>
      <c r="H6" s="13" t="s">
        <v>84</v>
      </c>
      <c r="I6" s="13"/>
    </row>
    <row r="7" spans="1:9" x14ac:dyDescent="0.25">
      <c r="G7" s="13"/>
      <c r="H7" s="13"/>
      <c r="I7" s="13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Ventas</vt:lpstr>
      <vt:lpstr>Hoja1</vt:lpstr>
      <vt:lpstr>Ventas x vendedor</vt:lpstr>
      <vt:lpstr>Ventas x tienda</vt:lpstr>
      <vt:lpstr>Gastos mensuales</vt:lpstr>
      <vt:lpstr>Registro clientes</vt:lpstr>
      <vt:lpstr>Ventas e Utilidad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2023-06-14T19:07:03Z</dcterms:modified>
</cp:coreProperties>
</file>